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mikhalkina\Desktop\Мои документы\Релиз Тур\ПРАЙС ЛИСТЫ 2024\ГОРКИ ОТЕЛИ\"/>
    </mc:Choice>
  </mc:AlternateContent>
  <bookViews>
    <workbookView xWindow="0" yWindow="0" windowWidth="13395" windowHeight="7050" tabRatio="639" firstSheet="19" activeTab="19"/>
  </bookViews>
  <sheets>
    <sheet name="SSS_2+2 RO" sheetId="9" state="hidden" r:id="rId1"/>
    <sheet name="SSS_2+2 BB" sheetId="10" state="hidden" r:id="rId2"/>
    <sheet name="Dol_2+2 RO" sheetId="11" state="hidden" r:id="rId3"/>
    <sheet name="Dol_2+2 BB" sheetId="12" state="hidden" r:id="rId4"/>
    <sheet name="SSH_Раннее бронирование RO" sheetId="8" state="hidden" r:id="rId5"/>
    <sheet name="SSH_Раннее бронирование RO 30%" sheetId="17" state="hidden" r:id="rId6"/>
    <sheet name="SSH_Раннее бронирование BB" sheetId="7" state="hidden" r:id="rId7"/>
    <sheet name="SSH_Раннее бронирование BB 30%" sheetId="18" state="hidden" r:id="rId8"/>
    <sheet name="SSS_Раннее бронирование RO" sheetId="13" state="hidden" r:id="rId9"/>
    <sheet name="SSS_Раннее бронирование BB" sheetId="14" state="hidden" r:id="rId10"/>
    <sheet name="Dol_Раннее бронирование RO" sheetId="15" state="hidden" r:id="rId11"/>
    <sheet name="Dol_Раннее бронирование RO 30%" sheetId="19" state="hidden" r:id="rId12"/>
    <sheet name="Dol_Раннее бронирование BB" sheetId="16" state="hidden" r:id="rId13"/>
    <sheet name="Dol_Раннее бронирование BB 30%" sheetId="20" state="hidden" r:id="rId14"/>
    <sheet name="Школьные каникулы" sheetId="5" state="hidden" r:id="rId15"/>
    <sheet name="Poker Stars Солис RO " sheetId="28" state="hidden" r:id="rId16"/>
    <sheet name="Poker Stars Солис BB" sheetId="30" state="hidden" r:id="rId17"/>
    <sheet name="Poker Stars Солис RO  comm" sheetId="31" state="hidden" r:id="rId18"/>
    <sheet name="Poker Stars Солис BB comm" sheetId="32" state="hidden" r:id="rId19"/>
    <sheet name="C завтраками| Bed and breakfast" sheetId="54" r:id="rId20"/>
    <sheet name="Осенние каникулы | FIT15" sheetId="121" state="hidden" r:id="rId21"/>
    <sheet name="Осенние каникулы | FIT18" sheetId="122" state="hidden" r:id="rId22"/>
    <sheet name="Осенние каникулы | COMMISSION " sheetId="123" state="hidden" r:id="rId23"/>
    <sheet name="РБ ББ| Early booking (BB)_15 " sheetId="58" state="hidden" r:id="rId24"/>
    <sheet name="FB" sheetId="67" state="hidden" r:id="rId25"/>
    <sheet name="Early Booking 10% 2022" sheetId="85" state="hidden" r:id="rId26"/>
    <sheet name="Early Booking 15% 2022" sheetId="89" state="hidden" r:id="rId27"/>
    <sheet name="Оздоровление в горах" sheetId="72" state="hidden" r:id="rId28"/>
    <sheet name="ЗЭГ Активный  2021" sheetId="79" state="hidden" r:id="rId29"/>
    <sheet name="Горный детокс 2021" sheetId="80" state="hidden" r:id="rId30"/>
    <sheet name="Осенние Каникулы 2021" sheetId="78" state="hidden" r:id="rId31"/>
    <sheet name="Весенние Каникулы  2022" sheetId="86" state="hidden" r:id="rId32"/>
    <sheet name="Осенние Каникулы 2022" sheetId="91" state="hidden" r:id="rId33"/>
    <sheet name="Отдыхай и Катай расчет" sheetId="84" state="hidden" r:id="rId34"/>
    <sheet name="4=3 | FIT15" sheetId="116" state="hidden" r:id="rId35"/>
    <sheet name="4=3 | FIT18" sheetId="115" state="hidden" r:id="rId36"/>
    <sheet name="4=3 | COMMISSION" sheetId="117" state="hidden" r:id="rId37"/>
    <sheet name=" Наполни своё лето  | FIT18" sheetId="148" state="hidden" r:id="rId38"/>
    <sheet name="  Наполни своё лето  | FIT18+25" sheetId="149" state="hidden" r:id="rId39"/>
    <sheet name="Наполни своё лето  | FIT20+35 " sheetId="151" state="hidden" r:id="rId40"/>
    <sheet name="Наполни своё лето  | FIT15 " sheetId="150" state="hidden" r:id="rId41"/>
    <sheet name="  Каникулы в горах  | FIT18" sheetId="145" state="hidden" r:id="rId42"/>
    <sheet name="  Каникулы в горах  | FIT18+25" sheetId="144" state="hidden" r:id="rId43"/>
    <sheet name="  Каникулы в горах  | FIT15" sheetId="143" state="hidden" r:id="rId44"/>
    <sheet name="  Каникулы в горах  | FIT20+35" sheetId="106" state="hidden" r:id="rId45"/>
    <sheet name="Нетто 18" sheetId="94" state="hidden" r:id="rId46"/>
    <sheet name="Нетто 20 +35" sheetId="136" state="hidden" r:id="rId47"/>
    <sheet name="Нетто 18 +25" sheetId="135" state="hidden" r:id="rId48"/>
    <sheet name="Нетто 15" sheetId="95" state="hidden" r:id="rId49"/>
    <sheet name="Отдыхай и Катай|FIT15" sheetId="99" state="hidden" r:id="rId50"/>
    <sheet name="Отдыхай и Катай|FIT 20 +35" sheetId="142" state="hidden" r:id="rId51"/>
    <sheet name="Отдыхай и Катай|FIT 18 +25" sheetId="141" state="hidden" r:id="rId52"/>
    <sheet name="Отдыхай и Катай|FIT 18" sheetId="124" state="hidden" r:id="rId53"/>
    <sheet name="Отдыхай и Катай|COMISS" sheetId="125" state="hidden" r:id="rId54"/>
    <sheet name="Early Booking 15% 2023" sheetId="93" state="hidden" r:id="rId55"/>
    <sheet name="Early Booking 15% 2023|FIT15" sheetId="98" state="hidden" r:id="rId56"/>
    <sheet name="Early Booking 15% 2023|FIT18" sheetId="102" state="hidden" r:id="rId57"/>
    <sheet name="ЯВК 2023 | COMMISSION" sheetId="104" state="hidden" r:id="rId58"/>
    <sheet name="ЯВК 2023 | FIT15" sheetId="105" state="hidden" r:id="rId59"/>
    <sheet name="ЗЭГ | FIT15" sheetId="76" state="hidden" r:id="rId60"/>
    <sheet name="ЗЭГ | FIT18" sheetId="112" state="hidden" r:id="rId61"/>
    <sheet name="ЗЭГ | COMMISSION" sheetId="113" state="hidden" r:id="rId62"/>
    <sheet name="Early Booking 10% 2023|FIT15" sheetId="97" state="hidden" r:id="rId63"/>
    <sheet name="Early Booking 10% 2023|FIT18" sheetId="100" state="hidden" r:id="rId64"/>
    <sheet name="Early Booking 10% 2023 " sheetId="90" state="hidden" r:id="rId65"/>
    <sheet name="Early Booking 10% 2024|FIT15" sheetId="118" state="hidden" r:id="rId66"/>
    <sheet name="Early Book 10% 2024|FIT18+25" sheetId="137" state="hidden" r:id="rId67"/>
    <sheet name="Early Book 10% 2024|FIT20+35" sheetId="138" state="hidden" r:id="rId68"/>
    <sheet name="Early Booking 10% 2024|FIT18" sheetId="119" state="hidden" r:id="rId69"/>
    <sheet name="  Каникулы в горах | comiss" sheetId="146" r:id="rId70"/>
    <sheet name="Наполни своё лето| comiss " sheetId="147" r:id="rId71"/>
    <sheet name="Early Booking 15% 2024 " sheetId="127" state="hidden" r:id="rId72"/>
    <sheet name="Early Book 15% 2024|FIT20+35" sheetId="140" state="hidden" r:id="rId73"/>
    <sheet name="Early Book 15% 2024|FIT18+25" sheetId="139" state="hidden" r:id="rId74"/>
    <sheet name="Early Booking 15% 2024|FIT18" sheetId="133" state="hidden" r:id="rId75"/>
    <sheet name="Early Booking 15% 2024|FIT15" sheetId="134" state="hidden" r:id="rId76"/>
    <sheet name="AVIA 12%" sheetId="88" state="hidden" r:id="rId77"/>
    <sheet name="Отдыхай и катай" sheetId="59" state="hidden" r:id="rId78"/>
    <sheet name="Яркие каникулы" sheetId="62" state="hidden" r:id="rId79"/>
    <sheet name="Горный детокс (весна)" sheetId="63" state="hidden" r:id="rId80"/>
  </sheets>
  <calcPr calcId="162913"/>
</workbook>
</file>

<file path=xl/calcChain.xml><?xml version="1.0" encoding="utf-8"?>
<calcChain xmlns="http://schemas.openxmlformats.org/spreadsheetml/2006/main">
  <c r="C5" i="119" l="1"/>
  <c r="D5" i="119"/>
  <c r="E5" i="119"/>
  <c r="F5" i="119"/>
  <c r="G5" i="119"/>
  <c r="H5" i="119"/>
  <c r="I5" i="119"/>
  <c r="J5" i="119"/>
  <c r="K5" i="119"/>
  <c r="L5" i="119"/>
  <c r="M5" i="119"/>
  <c r="N5" i="119"/>
  <c r="O5" i="119"/>
  <c r="P5" i="119"/>
  <c r="Q5" i="119"/>
  <c r="R5" i="119"/>
  <c r="S5" i="119"/>
  <c r="T5" i="119"/>
  <c r="U5" i="119"/>
  <c r="V5" i="119"/>
  <c r="W5" i="119"/>
  <c r="X5" i="119"/>
  <c r="Y5" i="119"/>
  <c r="Z5" i="119"/>
  <c r="AA5" i="119"/>
  <c r="AB5" i="119"/>
  <c r="AC5" i="119"/>
  <c r="AD5" i="119"/>
  <c r="AE5" i="119"/>
  <c r="AF5" i="119"/>
  <c r="AG5" i="119"/>
  <c r="AH5" i="119"/>
  <c r="AI5" i="119"/>
  <c r="AJ5" i="119"/>
  <c r="AK5" i="119"/>
  <c r="AL5" i="119"/>
  <c r="AM5" i="119"/>
  <c r="AN5" i="119"/>
  <c r="AO5" i="119"/>
  <c r="AP5" i="119"/>
  <c r="AQ5" i="119"/>
  <c r="AR5" i="119"/>
  <c r="AS5" i="119"/>
  <c r="AT5" i="119"/>
  <c r="AU5" i="119"/>
  <c r="AV5" i="119"/>
  <c r="AW5" i="119"/>
  <c r="AX5" i="119"/>
  <c r="AY5" i="119"/>
  <c r="AZ5" i="119"/>
  <c r="BA5" i="119"/>
  <c r="BB5" i="119"/>
  <c r="BC5" i="119"/>
  <c r="BD5" i="119"/>
  <c r="BE5" i="119"/>
  <c r="BF5" i="119"/>
  <c r="BG5" i="119"/>
  <c r="BH5" i="119"/>
  <c r="BI5" i="119"/>
  <c r="C6" i="119"/>
  <c r="D6" i="119"/>
  <c r="E6" i="119"/>
  <c r="F6" i="119"/>
  <c r="G6" i="119"/>
  <c r="H6" i="119"/>
  <c r="I6" i="119"/>
  <c r="J6" i="119"/>
  <c r="K6" i="119"/>
  <c r="L6" i="119"/>
  <c r="M6" i="119"/>
  <c r="N6" i="119"/>
  <c r="O6" i="119"/>
  <c r="P6" i="119"/>
  <c r="Q6" i="119"/>
  <c r="R6" i="119"/>
  <c r="S6" i="119"/>
  <c r="T6" i="119"/>
  <c r="U6" i="119"/>
  <c r="V6" i="119"/>
  <c r="W6" i="119"/>
  <c r="X6" i="119"/>
  <c r="Y6" i="119"/>
  <c r="Z6" i="119"/>
  <c r="AA6" i="119"/>
  <c r="AB6" i="119"/>
  <c r="AC6" i="119"/>
  <c r="AD6" i="119"/>
  <c r="AE6" i="119"/>
  <c r="AF6" i="119"/>
  <c r="AG6" i="119"/>
  <c r="AH6" i="119"/>
  <c r="AI6" i="119"/>
  <c r="AJ6" i="119"/>
  <c r="AK6" i="119"/>
  <c r="AL6" i="119"/>
  <c r="AM6" i="119"/>
  <c r="AN6" i="119"/>
  <c r="AO6" i="119"/>
  <c r="AP6" i="119"/>
  <c r="AQ6" i="119"/>
  <c r="AR6" i="119"/>
  <c r="AS6" i="119"/>
  <c r="AT6" i="119"/>
  <c r="AU6" i="119"/>
  <c r="AV6" i="119"/>
  <c r="AW6" i="119"/>
  <c r="AX6" i="119"/>
  <c r="AY6" i="119"/>
  <c r="AZ6" i="119"/>
  <c r="BA6" i="119"/>
  <c r="BB6" i="119"/>
  <c r="BC6" i="119"/>
  <c r="BD6" i="119"/>
  <c r="BE6" i="119"/>
  <c r="BF6" i="119"/>
  <c r="BG6" i="119"/>
  <c r="BH6" i="119"/>
  <c r="BI6" i="119"/>
  <c r="C32" i="119"/>
  <c r="D32" i="119"/>
  <c r="E32" i="119"/>
  <c r="F32" i="119"/>
  <c r="G32" i="119"/>
  <c r="H32" i="119"/>
  <c r="I32" i="119"/>
  <c r="J32" i="119"/>
  <c r="K32" i="119"/>
  <c r="L32" i="119"/>
  <c r="M32" i="119"/>
  <c r="N32" i="119"/>
  <c r="O32" i="119"/>
  <c r="P32" i="119"/>
  <c r="Q32" i="119"/>
  <c r="R32" i="119"/>
  <c r="S32" i="119"/>
  <c r="T32" i="119"/>
  <c r="U32" i="119"/>
  <c r="V32" i="119"/>
  <c r="W32" i="119"/>
  <c r="X32" i="119"/>
  <c r="Y32" i="119"/>
  <c r="Z32" i="119"/>
  <c r="AA32" i="119"/>
  <c r="AB32" i="119"/>
  <c r="AC32" i="119"/>
  <c r="AD32" i="119"/>
  <c r="AE32" i="119"/>
  <c r="AF32" i="119"/>
  <c r="AG32" i="119"/>
  <c r="AH32" i="119"/>
  <c r="AI32" i="119"/>
  <c r="AJ32" i="119"/>
  <c r="AK32" i="119"/>
  <c r="AL32" i="119"/>
  <c r="AM32" i="119"/>
  <c r="AN32" i="119"/>
  <c r="AO32" i="119"/>
  <c r="AP32" i="119"/>
  <c r="AQ32" i="119"/>
  <c r="AR32" i="119"/>
  <c r="AS32" i="119"/>
  <c r="AT32" i="119"/>
  <c r="AU32" i="119"/>
  <c r="AV32" i="119"/>
  <c r="AW32" i="119"/>
  <c r="AX32" i="119"/>
  <c r="AY32" i="119"/>
  <c r="AZ32" i="119"/>
  <c r="BA32" i="119"/>
  <c r="BB32" i="119"/>
  <c r="BC32" i="119"/>
  <c r="BD32" i="119"/>
  <c r="BE32" i="119"/>
  <c r="BF32" i="119"/>
  <c r="BG32" i="119"/>
  <c r="BH32" i="119"/>
  <c r="BI32" i="119"/>
  <c r="C33" i="119"/>
  <c r="D33" i="119"/>
  <c r="E33" i="119"/>
  <c r="F33" i="119"/>
  <c r="G33" i="119"/>
  <c r="H33" i="119"/>
  <c r="I33" i="119"/>
  <c r="J33" i="119"/>
  <c r="K33" i="119"/>
  <c r="L33" i="119"/>
  <c r="M33" i="119"/>
  <c r="N33" i="119"/>
  <c r="O33" i="119"/>
  <c r="P33" i="119"/>
  <c r="Q33" i="119"/>
  <c r="R33" i="119"/>
  <c r="S33" i="119"/>
  <c r="T33" i="119"/>
  <c r="U33" i="119"/>
  <c r="V33" i="119"/>
  <c r="W33" i="119"/>
  <c r="X33" i="119"/>
  <c r="Y33" i="119"/>
  <c r="Z33" i="119"/>
  <c r="AA33" i="119"/>
  <c r="AB33" i="119"/>
  <c r="AC33" i="119"/>
  <c r="AD33" i="119"/>
  <c r="AE33" i="119"/>
  <c r="AF33" i="119"/>
  <c r="AG33" i="119"/>
  <c r="AH33" i="119"/>
  <c r="AI33" i="119"/>
  <c r="AJ33" i="119"/>
  <c r="AK33" i="119"/>
  <c r="AL33" i="119"/>
  <c r="AM33" i="119"/>
  <c r="AN33" i="119"/>
  <c r="AO33" i="119"/>
  <c r="AP33" i="119"/>
  <c r="AQ33" i="119"/>
  <c r="AR33" i="119"/>
  <c r="AS33" i="119"/>
  <c r="AT33" i="119"/>
  <c r="AU33" i="119"/>
  <c r="AV33" i="119"/>
  <c r="AW33" i="119"/>
  <c r="AX33" i="119"/>
  <c r="AY33" i="119"/>
  <c r="AZ33" i="119"/>
  <c r="BA33" i="119"/>
  <c r="BB33" i="119"/>
  <c r="BC33" i="119"/>
  <c r="BD33" i="119"/>
  <c r="BE33" i="119"/>
  <c r="BF33" i="119"/>
  <c r="BG33" i="119"/>
  <c r="BH33" i="119"/>
  <c r="BI33" i="119"/>
  <c r="C5" i="138"/>
  <c r="D5" i="138"/>
  <c r="E5" i="138"/>
  <c r="F5" i="138"/>
  <c r="G5" i="138"/>
  <c r="H5" i="138"/>
  <c r="I5" i="138"/>
  <c r="J5" i="138"/>
  <c r="K5" i="138"/>
  <c r="L5" i="138"/>
  <c r="M5" i="138"/>
  <c r="N5" i="138"/>
  <c r="O5" i="138"/>
  <c r="P5" i="138"/>
  <c r="Q5" i="138"/>
  <c r="R5" i="138"/>
  <c r="S5" i="138"/>
  <c r="T5" i="138"/>
  <c r="U5" i="138"/>
  <c r="V5" i="138"/>
  <c r="W5" i="138"/>
  <c r="X5" i="138"/>
  <c r="Y5" i="138"/>
  <c r="Z5" i="138"/>
  <c r="AA5" i="138"/>
  <c r="AB5" i="138"/>
  <c r="AC5" i="138"/>
  <c r="AD5" i="138"/>
  <c r="AE5" i="138"/>
  <c r="AF5" i="138"/>
  <c r="AG5" i="138"/>
  <c r="AH5" i="138"/>
  <c r="AI5" i="138"/>
  <c r="AJ5" i="138"/>
  <c r="AK5" i="138"/>
  <c r="AL5" i="138"/>
  <c r="AM5" i="138"/>
  <c r="AN5" i="138"/>
  <c r="AO5" i="138"/>
  <c r="AP5" i="138"/>
  <c r="AQ5" i="138"/>
  <c r="AR5" i="138"/>
  <c r="AS5" i="138"/>
  <c r="AT5" i="138"/>
  <c r="AU5" i="138"/>
  <c r="AV5" i="138"/>
  <c r="AW5" i="138"/>
  <c r="AX5" i="138"/>
  <c r="AY5" i="138"/>
  <c r="AZ5" i="138"/>
  <c r="BA5" i="138"/>
  <c r="BB5" i="138"/>
  <c r="BC5" i="138"/>
  <c r="BD5" i="138"/>
  <c r="BE5" i="138"/>
  <c r="BF5" i="138"/>
  <c r="BG5" i="138"/>
  <c r="BH5" i="138"/>
  <c r="BI5" i="138"/>
  <c r="C6" i="138"/>
  <c r="D6" i="138"/>
  <c r="E6" i="138"/>
  <c r="F6" i="138"/>
  <c r="G6" i="138"/>
  <c r="H6" i="138"/>
  <c r="I6" i="138"/>
  <c r="J6" i="138"/>
  <c r="K6" i="138"/>
  <c r="L6" i="138"/>
  <c r="M6" i="138"/>
  <c r="N6" i="138"/>
  <c r="O6" i="138"/>
  <c r="P6" i="138"/>
  <c r="Q6" i="138"/>
  <c r="R6" i="138"/>
  <c r="S6" i="138"/>
  <c r="T6" i="138"/>
  <c r="U6" i="138"/>
  <c r="V6" i="138"/>
  <c r="W6" i="138"/>
  <c r="X6" i="138"/>
  <c r="Y6" i="138"/>
  <c r="Z6" i="138"/>
  <c r="AA6" i="138"/>
  <c r="AB6" i="138"/>
  <c r="AC6" i="138"/>
  <c r="AD6" i="138"/>
  <c r="AE6" i="138"/>
  <c r="AF6" i="138"/>
  <c r="AG6" i="138"/>
  <c r="AH6" i="138"/>
  <c r="AI6" i="138"/>
  <c r="AJ6" i="138"/>
  <c r="AK6" i="138"/>
  <c r="AL6" i="138"/>
  <c r="AM6" i="138"/>
  <c r="AN6" i="138"/>
  <c r="AO6" i="138"/>
  <c r="AP6" i="138"/>
  <c r="AQ6" i="138"/>
  <c r="AR6" i="138"/>
  <c r="AS6" i="138"/>
  <c r="AT6" i="138"/>
  <c r="AU6" i="138"/>
  <c r="AV6" i="138"/>
  <c r="AW6" i="138"/>
  <c r="AX6" i="138"/>
  <c r="AY6" i="138"/>
  <c r="AZ6" i="138"/>
  <c r="BA6" i="138"/>
  <c r="BB6" i="138"/>
  <c r="BC6" i="138"/>
  <c r="BD6" i="138"/>
  <c r="BE6" i="138"/>
  <c r="BF6" i="138"/>
  <c r="BG6" i="138"/>
  <c r="BH6" i="138"/>
  <c r="BI6" i="138"/>
  <c r="C32" i="138"/>
  <c r="D32" i="138"/>
  <c r="E32" i="138"/>
  <c r="F32" i="138"/>
  <c r="G32" i="138"/>
  <c r="H32" i="138"/>
  <c r="I32" i="138"/>
  <c r="J32" i="138"/>
  <c r="K32" i="138"/>
  <c r="L32" i="138"/>
  <c r="M32" i="138"/>
  <c r="N32" i="138"/>
  <c r="O32" i="138"/>
  <c r="P32" i="138"/>
  <c r="Q32" i="138"/>
  <c r="R32" i="138"/>
  <c r="S32" i="138"/>
  <c r="T32" i="138"/>
  <c r="U32" i="138"/>
  <c r="V32" i="138"/>
  <c r="W32" i="138"/>
  <c r="X32" i="138"/>
  <c r="Y32" i="138"/>
  <c r="Z32" i="138"/>
  <c r="AA32" i="138"/>
  <c r="AB32" i="138"/>
  <c r="AC32" i="138"/>
  <c r="AD32" i="138"/>
  <c r="AE32" i="138"/>
  <c r="AF32" i="138"/>
  <c r="AG32" i="138"/>
  <c r="AH32" i="138"/>
  <c r="AI32" i="138"/>
  <c r="AJ32" i="138"/>
  <c r="AK32" i="138"/>
  <c r="AL32" i="138"/>
  <c r="AM32" i="138"/>
  <c r="AN32" i="138"/>
  <c r="AO32" i="138"/>
  <c r="AP32" i="138"/>
  <c r="AQ32" i="138"/>
  <c r="AR32" i="138"/>
  <c r="AS32" i="138"/>
  <c r="AT32" i="138"/>
  <c r="AU32" i="138"/>
  <c r="AV32" i="138"/>
  <c r="AW32" i="138"/>
  <c r="AX32" i="138"/>
  <c r="AY32" i="138"/>
  <c r="AZ32" i="138"/>
  <c r="BA32" i="138"/>
  <c r="BB32" i="138"/>
  <c r="BC32" i="138"/>
  <c r="BD32" i="138"/>
  <c r="BE32" i="138"/>
  <c r="BF32" i="138"/>
  <c r="BG32" i="138"/>
  <c r="BH32" i="138"/>
  <c r="BI32" i="138"/>
  <c r="C33" i="138"/>
  <c r="D33" i="138"/>
  <c r="E33" i="138"/>
  <c r="F33" i="138"/>
  <c r="G33" i="138"/>
  <c r="H33" i="138"/>
  <c r="I33" i="138"/>
  <c r="J33" i="138"/>
  <c r="K33" i="138"/>
  <c r="L33" i="138"/>
  <c r="M33" i="138"/>
  <c r="N33" i="138"/>
  <c r="O33" i="138"/>
  <c r="P33" i="138"/>
  <c r="Q33" i="138"/>
  <c r="R33" i="138"/>
  <c r="S33" i="138"/>
  <c r="T33" i="138"/>
  <c r="U33" i="138"/>
  <c r="V33" i="138"/>
  <c r="W33" i="138"/>
  <c r="X33" i="138"/>
  <c r="Y33" i="138"/>
  <c r="Z33" i="138"/>
  <c r="AA33" i="138"/>
  <c r="AB33" i="138"/>
  <c r="AC33" i="138"/>
  <c r="AD33" i="138"/>
  <c r="AE33" i="138"/>
  <c r="AF33" i="138"/>
  <c r="AG33" i="138"/>
  <c r="AH33" i="138"/>
  <c r="AI33" i="138"/>
  <c r="AJ33" i="138"/>
  <c r="AK33" i="138"/>
  <c r="AL33" i="138"/>
  <c r="AM33" i="138"/>
  <c r="AN33" i="138"/>
  <c r="AO33" i="138"/>
  <c r="AP33" i="138"/>
  <c r="AQ33" i="138"/>
  <c r="AR33" i="138"/>
  <c r="AS33" i="138"/>
  <c r="AT33" i="138"/>
  <c r="AU33" i="138"/>
  <c r="AV33" i="138"/>
  <c r="AW33" i="138"/>
  <c r="AX33" i="138"/>
  <c r="AY33" i="138"/>
  <c r="AZ33" i="138"/>
  <c r="BA33" i="138"/>
  <c r="BB33" i="138"/>
  <c r="BC33" i="138"/>
  <c r="BD33" i="138"/>
  <c r="BE33" i="138"/>
  <c r="BF33" i="138"/>
  <c r="BG33" i="138"/>
  <c r="BH33" i="138"/>
  <c r="BI33" i="138"/>
  <c r="C5" i="137"/>
  <c r="D5" i="137"/>
  <c r="E5" i="137"/>
  <c r="F5" i="137"/>
  <c r="G5" i="137"/>
  <c r="H5" i="137"/>
  <c r="I5" i="137"/>
  <c r="J5" i="137"/>
  <c r="K5" i="137"/>
  <c r="L5" i="137"/>
  <c r="M5" i="137"/>
  <c r="N5" i="137"/>
  <c r="O5" i="137"/>
  <c r="P5" i="137"/>
  <c r="Q5" i="137"/>
  <c r="R5" i="137"/>
  <c r="S5" i="137"/>
  <c r="T5" i="137"/>
  <c r="U5" i="137"/>
  <c r="V5" i="137"/>
  <c r="W5" i="137"/>
  <c r="X5" i="137"/>
  <c r="Y5" i="137"/>
  <c r="Z5" i="137"/>
  <c r="AA5" i="137"/>
  <c r="AB5" i="137"/>
  <c r="AC5" i="137"/>
  <c r="AD5" i="137"/>
  <c r="AE5" i="137"/>
  <c r="AF5" i="137"/>
  <c r="AG5" i="137"/>
  <c r="AH5" i="137"/>
  <c r="AI5" i="137"/>
  <c r="AJ5" i="137"/>
  <c r="AK5" i="137"/>
  <c r="AL5" i="137"/>
  <c r="AM5" i="137"/>
  <c r="AN5" i="137"/>
  <c r="AO5" i="137"/>
  <c r="AP5" i="137"/>
  <c r="AQ5" i="137"/>
  <c r="AR5" i="137"/>
  <c r="AS5" i="137"/>
  <c r="AT5" i="137"/>
  <c r="AU5" i="137"/>
  <c r="AV5" i="137"/>
  <c r="AW5" i="137"/>
  <c r="AX5" i="137"/>
  <c r="AY5" i="137"/>
  <c r="AZ5" i="137"/>
  <c r="BA5" i="137"/>
  <c r="BB5" i="137"/>
  <c r="BC5" i="137"/>
  <c r="BD5" i="137"/>
  <c r="BE5" i="137"/>
  <c r="BF5" i="137"/>
  <c r="BG5" i="137"/>
  <c r="BH5" i="137"/>
  <c r="BI5" i="137"/>
  <c r="C6" i="137"/>
  <c r="D6" i="137"/>
  <c r="E6" i="137"/>
  <c r="F6" i="137"/>
  <c r="G6" i="137"/>
  <c r="H6" i="137"/>
  <c r="I6" i="137"/>
  <c r="J6" i="137"/>
  <c r="K6" i="137"/>
  <c r="L6" i="137"/>
  <c r="M6" i="137"/>
  <c r="N6" i="137"/>
  <c r="O6" i="137"/>
  <c r="P6" i="137"/>
  <c r="Q6" i="137"/>
  <c r="R6" i="137"/>
  <c r="S6" i="137"/>
  <c r="T6" i="137"/>
  <c r="U6" i="137"/>
  <c r="V6" i="137"/>
  <c r="W6" i="137"/>
  <c r="X6" i="137"/>
  <c r="Y6" i="137"/>
  <c r="Z6" i="137"/>
  <c r="AA6" i="137"/>
  <c r="AB6" i="137"/>
  <c r="AC6" i="137"/>
  <c r="AD6" i="137"/>
  <c r="AE6" i="137"/>
  <c r="AF6" i="137"/>
  <c r="AG6" i="137"/>
  <c r="AH6" i="137"/>
  <c r="AI6" i="137"/>
  <c r="AJ6" i="137"/>
  <c r="AK6" i="137"/>
  <c r="AL6" i="137"/>
  <c r="AM6" i="137"/>
  <c r="AN6" i="137"/>
  <c r="AO6" i="137"/>
  <c r="AP6" i="137"/>
  <c r="AQ6" i="137"/>
  <c r="AR6" i="137"/>
  <c r="AS6" i="137"/>
  <c r="AT6" i="137"/>
  <c r="AU6" i="137"/>
  <c r="AV6" i="137"/>
  <c r="AW6" i="137"/>
  <c r="AX6" i="137"/>
  <c r="AY6" i="137"/>
  <c r="AZ6" i="137"/>
  <c r="BA6" i="137"/>
  <c r="BB6" i="137"/>
  <c r="BC6" i="137"/>
  <c r="BD6" i="137"/>
  <c r="BE6" i="137"/>
  <c r="BF6" i="137"/>
  <c r="BG6" i="137"/>
  <c r="BH6" i="137"/>
  <c r="BI6" i="137"/>
  <c r="C32" i="137"/>
  <c r="D32" i="137"/>
  <c r="E32" i="137"/>
  <c r="F32" i="137"/>
  <c r="G32" i="137"/>
  <c r="H32" i="137"/>
  <c r="I32" i="137"/>
  <c r="J32" i="137"/>
  <c r="K32" i="137"/>
  <c r="L32" i="137"/>
  <c r="M32" i="137"/>
  <c r="N32" i="137"/>
  <c r="O32" i="137"/>
  <c r="P32" i="137"/>
  <c r="Q32" i="137"/>
  <c r="R32" i="137"/>
  <c r="S32" i="137"/>
  <c r="T32" i="137"/>
  <c r="U32" i="137"/>
  <c r="V32" i="137"/>
  <c r="W32" i="137"/>
  <c r="X32" i="137"/>
  <c r="Y32" i="137"/>
  <c r="Z32" i="137"/>
  <c r="AA32" i="137"/>
  <c r="AB32" i="137"/>
  <c r="AC32" i="137"/>
  <c r="AD32" i="137"/>
  <c r="AE32" i="137"/>
  <c r="AF32" i="137"/>
  <c r="AG32" i="137"/>
  <c r="AH32" i="137"/>
  <c r="AI32" i="137"/>
  <c r="AJ32" i="137"/>
  <c r="AK32" i="137"/>
  <c r="AL32" i="137"/>
  <c r="AM32" i="137"/>
  <c r="AN32" i="137"/>
  <c r="AO32" i="137"/>
  <c r="AP32" i="137"/>
  <c r="AQ32" i="137"/>
  <c r="AR32" i="137"/>
  <c r="AS32" i="137"/>
  <c r="AT32" i="137"/>
  <c r="AU32" i="137"/>
  <c r="AV32" i="137"/>
  <c r="AW32" i="137"/>
  <c r="AX32" i="137"/>
  <c r="AY32" i="137"/>
  <c r="AZ32" i="137"/>
  <c r="BA32" i="137"/>
  <c r="BB32" i="137"/>
  <c r="BC32" i="137"/>
  <c r="BD32" i="137"/>
  <c r="BE32" i="137"/>
  <c r="BF32" i="137"/>
  <c r="BG32" i="137"/>
  <c r="BH32" i="137"/>
  <c r="BI32" i="137"/>
  <c r="C33" i="137"/>
  <c r="D33" i="137"/>
  <c r="E33" i="137"/>
  <c r="F33" i="137"/>
  <c r="G33" i="137"/>
  <c r="H33" i="137"/>
  <c r="I33" i="137"/>
  <c r="J33" i="137"/>
  <c r="K33" i="137"/>
  <c r="L33" i="137"/>
  <c r="M33" i="137"/>
  <c r="N33" i="137"/>
  <c r="O33" i="137"/>
  <c r="P33" i="137"/>
  <c r="Q33" i="137"/>
  <c r="R33" i="137"/>
  <c r="S33" i="137"/>
  <c r="T33" i="137"/>
  <c r="U33" i="137"/>
  <c r="V33" i="137"/>
  <c r="W33" i="137"/>
  <c r="X33" i="137"/>
  <c r="Y33" i="137"/>
  <c r="Z33" i="137"/>
  <c r="AA33" i="137"/>
  <c r="AB33" i="137"/>
  <c r="AC33" i="137"/>
  <c r="AD33" i="137"/>
  <c r="AE33" i="137"/>
  <c r="AF33" i="137"/>
  <c r="AG33" i="137"/>
  <c r="AH33" i="137"/>
  <c r="AI33" i="137"/>
  <c r="AJ33" i="137"/>
  <c r="AK33" i="137"/>
  <c r="AL33" i="137"/>
  <c r="AM33" i="137"/>
  <c r="AN33" i="137"/>
  <c r="AO33" i="137"/>
  <c r="AP33" i="137"/>
  <c r="AQ33" i="137"/>
  <c r="AR33" i="137"/>
  <c r="AS33" i="137"/>
  <c r="AT33" i="137"/>
  <c r="AU33" i="137"/>
  <c r="AV33" i="137"/>
  <c r="AW33" i="137"/>
  <c r="AX33" i="137"/>
  <c r="AY33" i="137"/>
  <c r="AZ33" i="137"/>
  <c r="BA33" i="137"/>
  <c r="BB33" i="137"/>
  <c r="BC33" i="137"/>
  <c r="BD33" i="137"/>
  <c r="BE33" i="137"/>
  <c r="BF33" i="137"/>
  <c r="BG33" i="137"/>
  <c r="BH33" i="137"/>
  <c r="BI33" i="137"/>
  <c r="C5" i="118"/>
  <c r="D5" i="118"/>
  <c r="E5" i="118"/>
  <c r="F5" i="118"/>
  <c r="G5" i="118"/>
  <c r="H5" i="118"/>
  <c r="I5" i="118"/>
  <c r="J5" i="118"/>
  <c r="K5" i="118"/>
  <c r="L5" i="118"/>
  <c r="M5" i="118"/>
  <c r="N5" i="118"/>
  <c r="O5" i="118"/>
  <c r="P5" i="118"/>
  <c r="Q5" i="118"/>
  <c r="R5" i="118"/>
  <c r="S5" i="118"/>
  <c r="T5" i="118"/>
  <c r="U5" i="118"/>
  <c r="V5" i="118"/>
  <c r="W5" i="118"/>
  <c r="X5" i="118"/>
  <c r="Y5" i="118"/>
  <c r="Z5" i="118"/>
  <c r="AA5" i="118"/>
  <c r="AB5" i="118"/>
  <c r="AC5" i="118"/>
  <c r="AD5" i="118"/>
  <c r="AE5" i="118"/>
  <c r="AF5" i="118"/>
  <c r="AG5" i="118"/>
  <c r="AH5" i="118"/>
  <c r="AI5" i="118"/>
  <c r="AJ5" i="118"/>
  <c r="AK5" i="118"/>
  <c r="AL5" i="118"/>
  <c r="AM5" i="118"/>
  <c r="AN5" i="118"/>
  <c r="AO5" i="118"/>
  <c r="AP5" i="118"/>
  <c r="AQ5" i="118"/>
  <c r="AR5" i="118"/>
  <c r="AS5" i="118"/>
  <c r="AT5" i="118"/>
  <c r="AU5" i="118"/>
  <c r="AV5" i="118"/>
  <c r="AW5" i="118"/>
  <c r="AX5" i="118"/>
  <c r="AY5" i="118"/>
  <c r="AZ5" i="118"/>
  <c r="BA5" i="118"/>
  <c r="BB5" i="118"/>
  <c r="BC5" i="118"/>
  <c r="BD5" i="118"/>
  <c r="BE5" i="118"/>
  <c r="BF5" i="118"/>
  <c r="BG5" i="118"/>
  <c r="BH5" i="118"/>
  <c r="BI5" i="118"/>
  <c r="C6" i="118"/>
  <c r="D6" i="118"/>
  <c r="E6" i="118"/>
  <c r="F6" i="118"/>
  <c r="G6" i="118"/>
  <c r="H6" i="118"/>
  <c r="I6" i="118"/>
  <c r="J6" i="118"/>
  <c r="K6" i="118"/>
  <c r="L6" i="118"/>
  <c r="M6" i="118"/>
  <c r="N6" i="118"/>
  <c r="O6" i="118"/>
  <c r="P6" i="118"/>
  <c r="Q6" i="118"/>
  <c r="R6" i="118"/>
  <c r="S6" i="118"/>
  <c r="T6" i="118"/>
  <c r="U6" i="118"/>
  <c r="V6" i="118"/>
  <c r="W6" i="118"/>
  <c r="X6" i="118"/>
  <c r="Y6" i="118"/>
  <c r="Z6" i="118"/>
  <c r="AA6" i="118"/>
  <c r="AB6" i="118"/>
  <c r="AC6" i="118"/>
  <c r="AD6" i="118"/>
  <c r="AE6" i="118"/>
  <c r="AF6" i="118"/>
  <c r="AG6" i="118"/>
  <c r="AH6" i="118"/>
  <c r="AI6" i="118"/>
  <c r="AJ6" i="118"/>
  <c r="AK6" i="118"/>
  <c r="AL6" i="118"/>
  <c r="AM6" i="118"/>
  <c r="AN6" i="118"/>
  <c r="AO6" i="118"/>
  <c r="AP6" i="118"/>
  <c r="AQ6" i="118"/>
  <c r="AR6" i="118"/>
  <c r="AS6" i="118"/>
  <c r="AT6" i="118"/>
  <c r="AU6" i="118"/>
  <c r="AV6" i="118"/>
  <c r="AW6" i="118"/>
  <c r="AX6" i="118"/>
  <c r="AY6" i="118"/>
  <c r="AZ6" i="118"/>
  <c r="BA6" i="118"/>
  <c r="BB6" i="118"/>
  <c r="BC6" i="118"/>
  <c r="BD6" i="118"/>
  <c r="BE6" i="118"/>
  <c r="BF6" i="118"/>
  <c r="BG6" i="118"/>
  <c r="BH6" i="118"/>
  <c r="BI6" i="118"/>
  <c r="C32" i="118"/>
  <c r="D32" i="118"/>
  <c r="E32" i="118"/>
  <c r="F32" i="118"/>
  <c r="G32" i="118"/>
  <c r="H32" i="118"/>
  <c r="I32" i="118"/>
  <c r="J32" i="118"/>
  <c r="K32" i="118"/>
  <c r="L32" i="118"/>
  <c r="M32" i="118"/>
  <c r="N32" i="118"/>
  <c r="O32" i="118"/>
  <c r="P32" i="118"/>
  <c r="Q32" i="118"/>
  <c r="R32" i="118"/>
  <c r="S32" i="118"/>
  <c r="T32" i="118"/>
  <c r="U32" i="118"/>
  <c r="V32" i="118"/>
  <c r="W32" i="118"/>
  <c r="X32" i="118"/>
  <c r="Y32" i="118"/>
  <c r="Z32" i="118"/>
  <c r="AA32" i="118"/>
  <c r="AB32" i="118"/>
  <c r="AC32" i="118"/>
  <c r="AD32" i="118"/>
  <c r="AE32" i="118"/>
  <c r="AF32" i="118"/>
  <c r="AG32" i="118"/>
  <c r="AH32" i="118"/>
  <c r="AI32" i="118"/>
  <c r="AJ32" i="118"/>
  <c r="AK32" i="118"/>
  <c r="AL32" i="118"/>
  <c r="AM32" i="118"/>
  <c r="AN32" i="118"/>
  <c r="AO32" i="118"/>
  <c r="AP32" i="118"/>
  <c r="AQ32" i="118"/>
  <c r="AR32" i="118"/>
  <c r="AS32" i="118"/>
  <c r="AT32" i="118"/>
  <c r="AU32" i="118"/>
  <c r="AV32" i="118"/>
  <c r="AW32" i="118"/>
  <c r="AX32" i="118"/>
  <c r="AY32" i="118"/>
  <c r="AZ32" i="118"/>
  <c r="BA32" i="118"/>
  <c r="BB32" i="118"/>
  <c r="BC32" i="118"/>
  <c r="BD32" i="118"/>
  <c r="BE32" i="118"/>
  <c r="BF32" i="118"/>
  <c r="BG32" i="118"/>
  <c r="BH32" i="118"/>
  <c r="BI32" i="118"/>
  <c r="C33" i="118"/>
  <c r="D33" i="118"/>
  <c r="E33" i="118"/>
  <c r="F33" i="118"/>
  <c r="G33" i="118"/>
  <c r="H33" i="118"/>
  <c r="I33" i="118"/>
  <c r="J33" i="118"/>
  <c r="K33" i="118"/>
  <c r="L33" i="118"/>
  <c r="M33" i="118"/>
  <c r="N33" i="118"/>
  <c r="O33" i="118"/>
  <c r="P33" i="118"/>
  <c r="Q33" i="118"/>
  <c r="R33" i="118"/>
  <c r="S33" i="118"/>
  <c r="T33" i="118"/>
  <c r="U33" i="118"/>
  <c r="V33" i="118"/>
  <c r="W33" i="118"/>
  <c r="X33" i="118"/>
  <c r="Y33" i="118"/>
  <c r="Z33" i="118"/>
  <c r="AA33" i="118"/>
  <c r="AB33" i="118"/>
  <c r="AC33" i="118"/>
  <c r="AD33" i="118"/>
  <c r="AE33" i="118"/>
  <c r="AF33" i="118"/>
  <c r="AG33" i="118"/>
  <c r="AH33" i="118"/>
  <c r="AI33" i="118"/>
  <c r="AJ33" i="118"/>
  <c r="AK33" i="118"/>
  <c r="AL33" i="118"/>
  <c r="AM33" i="118"/>
  <c r="AN33" i="118"/>
  <c r="AO33" i="118"/>
  <c r="AP33" i="118"/>
  <c r="AQ33" i="118"/>
  <c r="AR33" i="118"/>
  <c r="AS33" i="118"/>
  <c r="AT33" i="118"/>
  <c r="AU33" i="118"/>
  <c r="AV33" i="118"/>
  <c r="AW33" i="118"/>
  <c r="AX33" i="118"/>
  <c r="AY33" i="118"/>
  <c r="AZ33" i="118"/>
  <c r="BA33" i="118"/>
  <c r="BB33" i="118"/>
  <c r="BC33" i="118"/>
  <c r="BD33" i="118"/>
  <c r="BE33" i="118"/>
  <c r="BF33" i="118"/>
  <c r="BG33" i="118"/>
  <c r="BH33" i="118"/>
  <c r="BI33" i="118"/>
  <c r="C5" i="95"/>
  <c r="D5" i="95"/>
  <c r="E5" i="95"/>
  <c r="F5" i="95"/>
  <c r="G5" i="95"/>
  <c r="H5" i="95"/>
  <c r="I5" i="95"/>
  <c r="J5" i="95"/>
  <c r="K5" i="95"/>
  <c r="L5" i="95"/>
  <c r="M5" i="95"/>
  <c r="N5" i="95"/>
  <c r="O5" i="95"/>
  <c r="P5" i="95"/>
  <c r="Q5" i="95"/>
  <c r="R5" i="95"/>
  <c r="S5" i="95"/>
  <c r="T5" i="95"/>
  <c r="U5" i="95"/>
  <c r="V5" i="95"/>
  <c r="W5" i="95"/>
  <c r="X5" i="95"/>
  <c r="Y5" i="95"/>
  <c r="Z5" i="95"/>
  <c r="AA5" i="95"/>
  <c r="AB5" i="95"/>
  <c r="AC5" i="95"/>
  <c r="AD5" i="95"/>
  <c r="AE5" i="95"/>
  <c r="AF5" i="95"/>
  <c r="AG5" i="95"/>
  <c r="AH5" i="95"/>
  <c r="AI5" i="95"/>
  <c r="AJ5" i="95"/>
  <c r="AK5" i="95"/>
  <c r="AL5" i="95"/>
  <c r="AM5" i="95"/>
  <c r="AN5" i="95"/>
  <c r="AO5" i="95"/>
  <c r="AP5" i="95"/>
  <c r="AQ5" i="95"/>
  <c r="AR5" i="95"/>
  <c r="AS5" i="95"/>
  <c r="AT5" i="95"/>
  <c r="AU5" i="95"/>
  <c r="AV5" i="95"/>
  <c r="AW5" i="95"/>
  <c r="AX5" i="95"/>
  <c r="AY5" i="95"/>
  <c r="AZ5" i="95"/>
  <c r="BA5" i="95"/>
  <c r="BB5" i="95"/>
  <c r="BC5" i="95"/>
  <c r="BD5" i="95"/>
  <c r="BE5" i="95"/>
  <c r="BF5" i="95"/>
  <c r="BG5" i="95"/>
  <c r="BH5" i="95"/>
  <c r="BI5" i="95"/>
  <c r="C6" i="95"/>
  <c r="D6" i="95"/>
  <c r="E6" i="95"/>
  <c r="F6" i="95"/>
  <c r="G6" i="95"/>
  <c r="H6" i="95"/>
  <c r="I6" i="95"/>
  <c r="J6" i="95"/>
  <c r="K6" i="95"/>
  <c r="L6" i="95"/>
  <c r="M6" i="95"/>
  <c r="N6" i="95"/>
  <c r="O6" i="95"/>
  <c r="P6" i="95"/>
  <c r="Q6" i="95"/>
  <c r="R6" i="95"/>
  <c r="S6" i="95"/>
  <c r="T6" i="95"/>
  <c r="U6" i="95"/>
  <c r="V6" i="95"/>
  <c r="W6" i="95"/>
  <c r="X6" i="95"/>
  <c r="Y6" i="95"/>
  <c r="Z6" i="95"/>
  <c r="AA6" i="95"/>
  <c r="AB6" i="95"/>
  <c r="AC6" i="95"/>
  <c r="AD6" i="95"/>
  <c r="AE6" i="95"/>
  <c r="AF6" i="95"/>
  <c r="AG6" i="95"/>
  <c r="AH6" i="95"/>
  <c r="AI6" i="95"/>
  <c r="AJ6" i="95"/>
  <c r="AK6" i="95"/>
  <c r="AL6" i="95"/>
  <c r="AM6" i="95"/>
  <c r="AN6" i="95"/>
  <c r="AO6" i="95"/>
  <c r="AP6" i="95"/>
  <c r="AQ6" i="95"/>
  <c r="AR6" i="95"/>
  <c r="AS6" i="95"/>
  <c r="AT6" i="95"/>
  <c r="AU6" i="95"/>
  <c r="AV6" i="95"/>
  <c r="AW6" i="95"/>
  <c r="AX6" i="95"/>
  <c r="AY6" i="95"/>
  <c r="AZ6" i="95"/>
  <c r="BA6" i="95"/>
  <c r="BB6" i="95"/>
  <c r="BC6" i="95"/>
  <c r="BD6" i="95"/>
  <c r="BE6" i="95"/>
  <c r="BF6" i="95"/>
  <c r="BG6" i="95"/>
  <c r="BH6" i="95"/>
  <c r="BI6" i="95"/>
  <c r="C5" i="135"/>
  <c r="D5" i="135"/>
  <c r="E5" i="135"/>
  <c r="F5" i="135"/>
  <c r="G5" i="135"/>
  <c r="H5" i="135"/>
  <c r="I5" i="135"/>
  <c r="J5" i="135"/>
  <c r="K5" i="135"/>
  <c r="L5" i="135"/>
  <c r="M5" i="135"/>
  <c r="N5" i="135"/>
  <c r="O5" i="135"/>
  <c r="P5" i="135"/>
  <c r="Q5" i="135"/>
  <c r="R5" i="135"/>
  <c r="S5" i="135"/>
  <c r="T5" i="135"/>
  <c r="U5" i="135"/>
  <c r="V5" i="135"/>
  <c r="W5" i="135"/>
  <c r="X5" i="135"/>
  <c r="Y5" i="135"/>
  <c r="Z5" i="135"/>
  <c r="AA5" i="135"/>
  <c r="AB5" i="135"/>
  <c r="AC5" i="135"/>
  <c r="AD5" i="135"/>
  <c r="AE5" i="135"/>
  <c r="AF5" i="135"/>
  <c r="AG5" i="135"/>
  <c r="AH5" i="135"/>
  <c r="AI5" i="135"/>
  <c r="AJ5" i="135"/>
  <c r="AK5" i="135"/>
  <c r="AL5" i="135"/>
  <c r="AM5" i="135"/>
  <c r="AN5" i="135"/>
  <c r="AO5" i="135"/>
  <c r="AP5" i="135"/>
  <c r="AQ5" i="135"/>
  <c r="AR5" i="135"/>
  <c r="AS5" i="135"/>
  <c r="AT5" i="135"/>
  <c r="AU5" i="135"/>
  <c r="AV5" i="135"/>
  <c r="AW5" i="135"/>
  <c r="AX5" i="135"/>
  <c r="AY5" i="135"/>
  <c r="AZ5" i="135"/>
  <c r="BA5" i="135"/>
  <c r="BB5" i="135"/>
  <c r="BC5" i="135"/>
  <c r="BD5" i="135"/>
  <c r="BE5" i="135"/>
  <c r="BF5" i="135"/>
  <c r="BG5" i="135"/>
  <c r="BH5" i="135"/>
  <c r="BI5" i="135"/>
  <c r="C6" i="135"/>
  <c r="D6" i="135"/>
  <c r="E6" i="135"/>
  <c r="F6" i="135"/>
  <c r="G6" i="135"/>
  <c r="H6" i="135"/>
  <c r="I6" i="135"/>
  <c r="J6" i="135"/>
  <c r="K6" i="135"/>
  <c r="L6" i="135"/>
  <c r="M6" i="135"/>
  <c r="N6" i="135"/>
  <c r="O6" i="135"/>
  <c r="P6" i="135"/>
  <c r="Q6" i="135"/>
  <c r="R6" i="135"/>
  <c r="S6" i="135"/>
  <c r="T6" i="135"/>
  <c r="U6" i="135"/>
  <c r="V6" i="135"/>
  <c r="W6" i="135"/>
  <c r="X6" i="135"/>
  <c r="Y6" i="135"/>
  <c r="Z6" i="135"/>
  <c r="AA6" i="135"/>
  <c r="AB6" i="135"/>
  <c r="AC6" i="135"/>
  <c r="AD6" i="135"/>
  <c r="AE6" i="135"/>
  <c r="AF6" i="135"/>
  <c r="AG6" i="135"/>
  <c r="AH6" i="135"/>
  <c r="AI6" i="135"/>
  <c r="AJ6" i="135"/>
  <c r="AK6" i="135"/>
  <c r="AL6" i="135"/>
  <c r="AM6" i="135"/>
  <c r="AN6" i="135"/>
  <c r="AO6" i="135"/>
  <c r="AP6" i="135"/>
  <c r="AQ6" i="135"/>
  <c r="AR6" i="135"/>
  <c r="AS6" i="135"/>
  <c r="AT6" i="135"/>
  <c r="AU6" i="135"/>
  <c r="AV6" i="135"/>
  <c r="AW6" i="135"/>
  <c r="AX6" i="135"/>
  <c r="AY6" i="135"/>
  <c r="AZ6" i="135"/>
  <c r="BA6" i="135"/>
  <c r="BB6" i="135"/>
  <c r="BC6" i="135"/>
  <c r="BD6" i="135"/>
  <c r="BE6" i="135"/>
  <c r="BF6" i="135"/>
  <c r="BG6" i="135"/>
  <c r="BH6" i="135"/>
  <c r="BI6" i="135"/>
  <c r="C5" i="136"/>
  <c r="D5" i="136"/>
  <c r="E5" i="136"/>
  <c r="F5" i="136"/>
  <c r="G5" i="136"/>
  <c r="H5" i="136"/>
  <c r="I5" i="136"/>
  <c r="J5" i="136"/>
  <c r="K5" i="136"/>
  <c r="L5" i="136"/>
  <c r="M5" i="136"/>
  <c r="N5" i="136"/>
  <c r="O5" i="136"/>
  <c r="P5" i="136"/>
  <c r="Q5" i="136"/>
  <c r="R5" i="136"/>
  <c r="S5" i="136"/>
  <c r="T5" i="136"/>
  <c r="U5" i="136"/>
  <c r="V5" i="136"/>
  <c r="W5" i="136"/>
  <c r="X5" i="136"/>
  <c r="Y5" i="136"/>
  <c r="Z5" i="136"/>
  <c r="AA5" i="136"/>
  <c r="AB5" i="136"/>
  <c r="AC5" i="136"/>
  <c r="AD5" i="136"/>
  <c r="AE5" i="136"/>
  <c r="AF5" i="136"/>
  <c r="AG5" i="136"/>
  <c r="AH5" i="136"/>
  <c r="AI5" i="136"/>
  <c r="AJ5" i="136"/>
  <c r="AK5" i="136"/>
  <c r="AL5" i="136"/>
  <c r="AM5" i="136"/>
  <c r="AN5" i="136"/>
  <c r="AO5" i="136"/>
  <c r="AP5" i="136"/>
  <c r="AQ5" i="136"/>
  <c r="AR5" i="136"/>
  <c r="AS5" i="136"/>
  <c r="AT5" i="136"/>
  <c r="AU5" i="136"/>
  <c r="AV5" i="136"/>
  <c r="AW5" i="136"/>
  <c r="AX5" i="136"/>
  <c r="AY5" i="136"/>
  <c r="AZ5" i="136"/>
  <c r="BA5" i="136"/>
  <c r="BB5" i="136"/>
  <c r="BC5" i="136"/>
  <c r="BD5" i="136"/>
  <c r="BE5" i="136"/>
  <c r="BF5" i="136"/>
  <c r="BG5" i="136"/>
  <c r="BH5" i="136"/>
  <c r="BI5" i="136"/>
  <c r="C6" i="136"/>
  <c r="D6" i="136"/>
  <c r="E6" i="136"/>
  <c r="F6" i="136"/>
  <c r="G6" i="136"/>
  <c r="H6" i="136"/>
  <c r="I6" i="136"/>
  <c r="J6" i="136"/>
  <c r="K6" i="136"/>
  <c r="L6" i="136"/>
  <c r="M6" i="136"/>
  <c r="N6" i="136"/>
  <c r="O6" i="136"/>
  <c r="P6" i="136"/>
  <c r="Q6" i="136"/>
  <c r="R6" i="136"/>
  <c r="S6" i="136"/>
  <c r="T6" i="136"/>
  <c r="U6" i="136"/>
  <c r="V6" i="136"/>
  <c r="W6" i="136"/>
  <c r="X6" i="136"/>
  <c r="Y6" i="136"/>
  <c r="Z6" i="136"/>
  <c r="AA6" i="136"/>
  <c r="AB6" i="136"/>
  <c r="AC6" i="136"/>
  <c r="AD6" i="136"/>
  <c r="AE6" i="136"/>
  <c r="AF6" i="136"/>
  <c r="AG6" i="136"/>
  <c r="AH6" i="136"/>
  <c r="AI6" i="136"/>
  <c r="AJ6" i="136"/>
  <c r="AK6" i="136"/>
  <c r="AL6" i="136"/>
  <c r="AM6" i="136"/>
  <c r="AN6" i="136"/>
  <c r="AO6" i="136"/>
  <c r="AP6" i="136"/>
  <c r="AQ6" i="136"/>
  <c r="AR6" i="136"/>
  <c r="AS6" i="136"/>
  <c r="AT6" i="136"/>
  <c r="AU6" i="136"/>
  <c r="AV6" i="136"/>
  <c r="AW6" i="136"/>
  <c r="AX6" i="136"/>
  <c r="AY6" i="136"/>
  <c r="AZ6" i="136"/>
  <c r="BA6" i="136"/>
  <c r="BB6" i="136"/>
  <c r="BC6" i="136"/>
  <c r="BD6" i="136"/>
  <c r="BE6" i="136"/>
  <c r="BF6" i="136"/>
  <c r="BG6" i="136"/>
  <c r="BH6" i="136"/>
  <c r="BI6" i="136"/>
  <c r="BI5" i="94"/>
  <c r="BI6" i="94"/>
  <c r="BH5" i="94"/>
  <c r="BH6" i="94"/>
  <c r="C5" i="94"/>
  <c r="D5" i="94"/>
  <c r="E5" i="94"/>
  <c r="F5" i="94"/>
  <c r="G5" i="94"/>
  <c r="H5" i="94"/>
  <c r="I5" i="94"/>
  <c r="J5" i="94"/>
  <c r="K5" i="94"/>
  <c r="L5" i="94"/>
  <c r="M5" i="94"/>
  <c r="N5" i="94"/>
  <c r="O5" i="94"/>
  <c r="P5" i="94"/>
  <c r="Q5" i="94"/>
  <c r="R5" i="94"/>
  <c r="S5" i="94"/>
  <c r="T5" i="94"/>
  <c r="U5" i="94"/>
  <c r="V5" i="94"/>
  <c r="W5" i="94"/>
  <c r="X5" i="94"/>
  <c r="Y5" i="94"/>
  <c r="Z5" i="94"/>
  <c r="AA5" i="94"/>
  <c r="AB5" i="94"/>
  <c r="AC5" i="94"/>
  <c r="AD5" i="94"/>
  <c r="AE5" i="94"/>
  <c r="AF5" i="94"/>
  <c r="AG5" i="94"/>
  <c r="AH5" i="94"/>
  <c r="AI5" i="94"/>
  <c r="AJ5" i="94"/>
  <c r="AK5" i="94"/>
  <c r="AL5" i="94"/>
  <c r="AM5" i="94"/>
  <c r="AN5" i="94"/>
  <c r="AO5" i="94"/>
  <c r="AP5" i="94"/>
  <c r="AQ5" i="94"/>
  <c r="AR5" i="94"/>
  <c r="AS5" i="94"/>
  <c r="AT5" i="94"/>
  <c r="AU5" i="94"/>
  <c r="AV5" i="94"/>
  <c r="AW5" i="94"/>
  <c r="AX5" i="94"/>
  <c r="AY5" i="94"/>
  <c r="AZ5" i="94"/>
  <c r="BA5" i="94"/>
  <c r="BB5" i="94"/>
  <c r="BC5" i="94"/>
  <c r="BD5" i="94"/>
  <c r="BE5" i="94"/>
  <c r="BF5" i="94"/>
  <c r="BG5" i="94"/>
  <c r="C6" i="94"/>
  <c r="D6" i="94"/>
  <c r="E6" i="94"/>
  <c r="F6" i="94"/>
  <c r="G6" i="94"/>
  <c r="H6" i="94"/>
  <c r="I6" i="94"/>
  <c r="J6" i="94"/>
  <c r="K6" i="94"/>
  <c r="L6" i="94"/>
  <c r="M6" i="94"/>
  <c r="N6" i="94"/>
  <c r="O6" i="94"/>
  <c r="P6" i="94"/>
  <c r="Q6" i="94"/>
  <c r="R6" i="94"/>
  <c r="S6" i="94"/>
  <c r="T6" i="94"/>
  <c r="U6" i="94"/>
  <c r="V6" i="94"/>
  <c r="W6" i="94"/>
  <c r="X6" i="94"/>
  <c r="Y6" i="94"/>
  <c r="Z6" i="94"/>
  <c r="AA6" i="94"/>
  <c r="AB6" i="94"/>
  <c r="AC6" i="94"/>
  <c r="AD6" i="94"/>
  <c r="AE6" i="94"/>
  <c r="AF6" i="94"/>
  <c r="AG6" i="94"/>
  <c r="AH6" i="94"/>
  <c r="AI6" i="94"/>
  <c r="AJ6" i="94"/>
  <c r="AK6" i="94"/>
  <c r="AL6" i="94"/>
  <c r="AM6" i="94"/>
  <c r="AN6" i="94"/>
  <c r="AO6" i="94"/>
  <c r="AP6" i="94"/>
  <c r="AQ6" i="94"/>
  <c r="AR6" i="94"/>
  <c r="AS6" i="94"/>
  <c r="AT6" i="94"/>
  <c r="AU6" i="94"/>
  <c r="AV6" i="94"/>
  <c r="AW6" i="94"/>
  <c r="AX6" i="94"/>
  <c r="AY6" i="94"/>
  <c r="AZ6" i="94"/>
  <c r="BA6" i="94"/>
  <c r="BB6" i="94"/>
  <c r="BC6" i="94"/>
  <c r="BD6" i="94"/>
  <c r="BE6" i="94"/>
  <c r="BF6" i="94"/>
  <c r="BG6" i="94"/>
  <c r="C5" i="106"/>
  <c r="D5" i="106"/>
  <c r="E5" i="106"/>
  <c r="F5" i="106"/>
  <c r="G5" i="106"/>
  <c r="H5" i="106"/>
  <c r="I5" i="106"/>
  <c r="J5" i="106"/>
  <c r="K5" i="106"/>
  <c r="L5" i="106"/>
  <c r="M5" i="106"/>
  <c r="N5" i="106"/>
  <c r="O5" i="106"/>
  <c r="P5" i="106"/>
  <c r="Q5" i="106"/>
  <c r="R5" i="106"/>
  <c r="S5" i="106"/>
  <c r="T5" i="106"/>
  <c r="C6" i="106"/>
  <c r="D6" i="106"/>
  <c r="E6" i="106"/>
  <c r="F6" i="106"/>
  <c r="G6" i="106"/>
  <c r="H6" i="106"/>
  <c r="I6" i="106"/>
  <c r="J6" i="106"/>
  <c r="K6" i="106"/>
  <c r="L6" i="106"/>
  <c r="M6" i="106"/>
  <c r="N6" i="106"/>
  <c r="O6" i="106"/>
  <c r="P6" i="106"/>
  <c r="Q6" i="106"/>
  <c r="R6" i="106"/>
  <c r="S6" i="106"/>
  <c r="T6" i="106"/>
  <c r="C32" i="106"/>
  <c r="D32" i="106"/>
  <c r="E32" i="106"/>
  <c r="F32" i="106"/>
  <c r="G32" i="106"/>
  <c r="H32" i="106"/>
  <c r="I32" i="106"/>
  <c r="J32" i="106"/>
  <c r="K32" i="106"/>
  <c r="L32" i="106"/>
  <c r="M32" i="106"/>
  <c r="N32" i="106"/>
  <c r="O32" i="106"/>
  <c r="P32" i="106"/>
  <c r="Q32" i="106"/>
  <c r="R32" i="106"/>
  <c r="S32" i="106"/>
  <c r="T32" i="106"/>
  <c r="C33" i="106"/>
  <c r="D33" i="106"/>
  <c r="E33" i="106"/>
  <c r="F33" i="106"/>
  <c r="G33" i="106"/>
  <c r="H33" i="106"/>
  <c r="I33" i="106"/>
  <c r="J33" i="106"/>
  <c r="K33" i="106"/>
  <c r="L33" i="106"/>
  <c r="M33" i="106"/>
  <c r="N33" i="106"/>
  <c r="O33" i="106"/>
  <c r="P33" i="106"/>
  <c r="Q33" i="106"/>
  <c r="R33" i="106"/>
  <c r="S33" i="106"/>
  <c r="T33" i="106"/>
  <c r="C5" i="143"/>
  <c r="D5" i="143"/>
  <c r="E5" i="143"/>
  <c r="F5" i="143"/>
  <c r="G5" i="143"/>
  <c r="H5" i="143"/>
  <c r="I5" i="143"/>
  <c r="J5" i="143"/>
  <c r="K5" i="143"/>
  <c r="L5" i="143"/>
  <c r="M5" i="143"/>
  <c r="N5" i="143"/>
  <c r="O5" i="143"/>
  <c r="P5" i="143"/>
  <c r="Q5" i="143"/>
  <c r="R5" i="143"/>
  <c r="S5" i="143"/>
  <c r="T5" i="143"/>
  <c r="C6" i="143"/>
  <c r="D6" i="143"/>
  <c r="E6" i="143"/>
  <c r="F6" i="143"/>
  <c r="G6" i="143"/>
  <c r="H6" i="143"/>
  <c r="I6" i="143"/>
  <c r="J6" i="143"/>
  <c r="K6" i="143"/>
  <c r="L6" i="143"/>
  <c r="M6" i="143"/>
  <c r="N6" i="143"/>
  <c r="O6" i="143"/>
  <c r="P6" i="143"/>
  <c r="Q6" i="143"/>
  <c r="R6" i="143"/>
  <c r="S6" i="143"/>
  <c r="T6" i="143"/>
  <c r="C32" i="143"/>
  <c r="D32" i="143"/>
  <c r="E32" i="143"/>
  <c r="F32" i="143"/>
  <c r="G32" i="143"/>
  <c r="H32" i="143"/>
  <c r="I32" i="143"/>
  <c r="J32" i="143"/>
  <c r="K32" i="143"/>
  <c r="L32" i="143"/>
  <c r="M32" i="143"/>
  <c r="N32" i="143"/>
  <c r="O32" i="143"/>
  <c r="P32" i="143"/>
  <c r="Q32" i="143"/>
  <c r="R32" i="143"/>
  <c r="S32" i="143"/>
  <c r="T32" i="143"/>
  <c r="C33" i="143"/>
  <c r="D33" i="143"/>
  <c r="E33" i="143"/>
  <c r="F33" i="143"/>
  <c r="G33" i="143"/>
  <c r="H33" i="143"/>
  <c r="I33" i="143"/>
  <c r="J33" i="143"/>
  <c r="K33" i="143"/>
  <c r="L33" i="143"/>
  <c r="M33" i="143"/>
  <c r="N33" i="143"/>
  <c r="O33" i="143"/>
  <c r="P33" i="143"/>
  <c r="Q33" i="143"/>
  <c r="R33" i="143"/>
  <c r="S33" i="143"/>
  <c r="T33" i="143"/>
  <c r="T5" i="144"/>
  <c r="T6" i="144"/>
  <c r="T32" i="144"/>
  <c r="T33" i="144"/>
  <c r="C5" i="144"/>
  <c r="D5" i="144"/>
  <c r="E5" i="144"/>
  <c r="F5" i="144"/>
  <c r="G5" i="144"/>
  <c r="H5" i="144"/>
  <c r="I5" i="144"/>
  <c r="J5" i="144"/>
  <c r="K5" i="144"/>
  <c r="L5" i="144"/>
  <c r="M5" i="144"/>
  <c r="N5" i="144"/>
  <c r="O5" i="144"/>
  <c r="P5" i="144"/>
  <c r="Q5" i="144"/>
  <c r="R5" i="144"/>
  <c r="S5" i="144"/>
  <c r="C6" i="144"/>
  <c r="D6" i="144"/>
  <c r="E6" i="144"/>
  <c r="F6" i="144"/>
  <c r="G6" i="144"/>
  <c r="H6" i="144"/>
  <c r="I6" i="144"/>
  <c r="J6" i="144"/>
  <c r="K6" i="144"/>
  <c r="L6" i="144"/>
  <c r="M6" i="144"/>
  <c r="N6" i="144"/>
  <c r="O6" i="144"/>
  <c r="P6" i="144"/>
  <c r="Q6" i="144"/>
  <c r="R6" i="144"/>
  <c r="S6" i="144"/>
  <c r="C32" i="144"/>
  <c r="D32" i="144"/>
  <c r="E32" i="144"/>
  <c r="F32" i="144"/>
  <c r="G32" i="144"/>
  <c r="H32" i="144"/>
  <c r="I32" i="144"/>
  <c r="J32" i="144"/>
  <c r="K32" i="144"/>
  <c r="L32" i="144"/>
  <c r="M32" i="144"/>
  <c r="N32" i="144"/>
  <c r="O32" i="144"/>
  <c r="P32" i="144"/>
  <c r="Q32" i="144"/>
  <c r="R32" i="144"/>
  <c r="S32" i="144"/>
  <c r="C33" i="144"/>
  <c r="D33" i="144"/>
  <c r="E33" i="144"/>
  <c r="F33" i="144"/>
  <c r="G33" i="144"/>
  <c r="H33" i="144"/>
  <c r="I33" i="144"/>
  <c r="J33" i="144"/>
  <c r="K33" i="144"/>
  <c r="L33" i="144"/>
  <c r="M33" i="144"/>
  <c r="N33" i="144"/>
  <c r="O33" i="144"/>
  <c r="P33" i="144"/>
  <c r="Q33" i="144"/>
  <c r="R33" i="144"/>
  <c r="S33" i="144"/>
  <c r="C5" i="145"/>
  <c r="D5" i="145"/>
  <c r="E5" i="145"/>
  <c r="F5" i="145"/>
  <c r="G5" i="145"/>
  <c r="H5" i="145"/>
  <c r="I5" i="145"/>
  <c r="J5" i="145"/>
  <c r="K5" i="145"/>
  <c r="L5" i="145"/>
  <c r="M5" i="145"/>
  <c r="N5" i="145"/>
  <c r="O5" i="145"/>
  <c r="P5" i="145"/>
  <c r="Q5" i="145"/>
  <c r="R5" i="145"/>
  <c r="S5" i="145"/>
  <c r="T5" i="145"/>
  <c r="C6" i="145"/>
  <c r="D6" i="145"/>
  <c r="E6" i="145"/>
  <c r="F6" i="145"/>
  <c r="G6" i="145"/>
  <c r="H6" i="145"/>
  <c r="I6" i="145"/>
  <c r="J6" i="145"/>
  <c r="K6" i="145"/>
  <c r="L6" i="145"/>
  <c r="M6" i="145"/>
  <c r="N6" i="145"/>
  <c r="O6" i="145"/>
  <c r="P6" i="145"/>
  <c r="Q6" i="145"/>
  <c r="R6" i="145"/>
  <c r="S6" i="145"/>
  <c r="T6" i="145"/>
  <c r="C32" i="145"/>
  <c r="D32" i="145"/>
  <c r="E32" i="145"/>
  <c r="F32" i="145"/>
  <c r="G32" i="145"/>
  <c r="H32" i="145"/>
  <c r="I32" i="145"/>
  <c r="J32" i="145"/>
  <c r="K32" i="145"/>
  <c r="L32" i="145"/>
  <c r="M32" i="145"/>
  <c r="N32" i="145"/>
  <c r="O32" i="145"/>
  <c r="P32" i="145"/>
  <c r="Q32" i="145"/>
  <c r="R32" i="145"/>
  <c r="S32" i="145"/>
  <c r="T32" i="145"/>
  <c r="C33" i="145"/>
  <c r="D33" i="145"/>
  <c r="E33" i="145"/>
  <c r="F33" i="145"/>
  <c r="G33" i="145"/>
  <c r="H33" i="145"/>
  <c r="I33" i="145"/>
  <c r="J33" i="145"/>
  <c r="K33" i="145"/>
  <c r="L33" i="145"/>
  <c r="M33" i="145"/>
  <c r="N33" i="145"/>
  <c r="O33" i="145"/>
  <c r="P33" i="145"/>
  <c r="Q33" i="145"/>
  <c r="R33" i="145"/>
  <c r="S33" i="145"/>
  <c r="T33" i="145"/>
  <c r="C5" i="146"/>
  <c r="D5" i="146"/>
  <c r="E5" i="146"/>
  <c r="F5" i="146"/>
  <c r="G5" i="146"/>
  <c r="H5" i="146"/>
  <c r="I5" i="146"/>
  <c r="J5" i="146"/>
  <c r="K5" i="146"/>
  <c r="L5" i="146"/>
  <c r="M5" i="146"/>
  <c r="N5" i="146"/>
  <c r="O5" i="146"/>
  <c r="P5" i="146"/>
  <c r="Q5" i="146"/>
  <c r="R5" i="146"/>
  <c r="S5" i="146"/>
  <c r="T5" i="146"/>
  <c r="C6" i="146"/>
  <c r="D6" i="146"/>
  <c r="E6" i="146"/>
  <c r="F6" i="146"/>
  <c r="G6" i="146"/>
  <c r="H6" i="146"/>
  <c r="I6" i="146"/>
  <c r="J6" i="146"/>
  <c r="K6" i="146"/>
  <c r="L6" i="146"/>
  <c r="M6" i="146"/>
  <c r="N6" i="146"/>
  <c r="O6" i="146"/>
  <c r="P6" i="146"/>
  <c r="Q6" i="146"/>
  <c r="R6" i="146"/>
  <c r="S6" i="146"/>
  <c r="T6" i="146"/>
  <c r="C5" i="150"/>
  <c r="D5" i="150"/>
  <c r="E5" i="150"/>
  <c r="F5" i="150"/>
  <c r="G5" i="150"/>
  <c r="H5" i="150"/>
  <c r="I5" i="150"/>
  <c r="J5" i="150"/>
  <c r="K5" i="150"/>
  <c r="L5" i="150"/>
  <c r="M5" i="150"/>
  <c r="N5" i="150"/>
  <c r="O5" i="150"/>
  <c r="P5" i="150"/>
  <c r="Q5" i="150"/>
  <c r="R5" i="150"/>
  <c r="S5" i="150"/>
  <c r="T5" i="150"/>
  <c r="U5" i="150"/>
  <c r="V5" i="150"/>
  <c r="W5" i="150"/>
  <c r="X5" i="150"/>
  <c r="Y5" i="150"/>
  <c r="Z5" i="150"/>
  <c r="AA5" i="150"/>
  <c r="AB5" i="150"/>
  <c r="AC5" i="150"/>
  <c r="AD5" i="150"/>
  <c r="AE5" i="150"/>
  <c r="AF5" i="150"/>
  <c r="AG5" i="150"/>
  <c r="AH5" i="150"/>
  <c r="AI5" i="150"/>
  <c r="AJ5" i="150"/>
  <c r="AK5" i="150"/>
  <c r="AL5" i="150"/>
  <c r="AM5" i="150"/>
  <c r="AN5" i="150"/>
  <c r="AO5" i="150"/>
  <c r="C6" i="150"/>
  <c r="D6" i="150"/>
  <c r="E6" i="150"/>
  <c r="F6" i="150"/>
  <c r="G6" i="150"/>
  <c r="H6" i="150"/>
  <c r="I6" i="150"/>
  <c r="J6" i="150"/>
  <c r="K6" i="150"/>
  <c r="L6" i="150"/>
  <c r="M6" i="150"/>
  <c r="N6" i="150"/>
  <c r="O6" i="150"/>
  <c r="P6" i="150"/>
  <c r="Q6" i="150"/>
  <c r="R6" i="150"/>
  <c r="S6" i="150"/>
  <c r="T6" i="150"/>
  <c r="U6" i="150"/>
  <c r="V6" i="150"/>
  <c r="W6" i="150"/>
  <c r="X6" i="150"/>
  <c r="Y6" i="150"/>
  <c r="Z6" i="150"/>
  <c r="AA6" i="150"/>
  <c r="AB6" i="150"/>
  <c r="AC6" i="150"/>
  <c r="AD6" i="150"/>
  <c r="AE6" i="150"/>
  <c r="AF6" i="150"/>
  <c r="AG6" i="150"/>
  <c r="AH6" i="150"/>
  <c r="AI6" i="150"/>
  <c r="AJ6" i="150"/>
  <c r="AK6" i="150"/>
  <c r="AL6" i="150"/>
  <c r="AM6" i="150"/>
  <c r="AN6" i="150"/>
  <c r="AO6" i="150"/>
  <c r="C32" i="150"/>
  <c r="D32" i="150"/>
  <c r="E32" i="150"/>
  <c r="F32" i="150"/>
  <c r="G32" i="150"/>
  <c r="H32" i="150"/>
  <c r="I32" i="150"/>
  <c r="J32" i="150"/>
  <c r="K32" i="150"/>
  <c r="L32" i="150"/>
  <c r="M32" i="150"/>
  <c r="N32" i="150"/>
  <c r="O32" i="150"/>
  <c r="P32" i="150"/>
  <c r="Q32" i="150"/>
  <c r="R32" i="150"/>
  <c r="S32" i="150"/>
  <c r="T32" i="150"/>
  <c r="U32" i="150"/>
  <c r="V32" i="150"/>
  <c r="W32" i="150"/>
  <c r="X32" i="150"/>
  <c r="Y32" i="150"/>
  <c r="Z32" i="150"/>
  <c r="AA32" i="150"/>
  <c r="AB32" i="150"/>
  <c r="AC32" i="150"/>
  <c r="AD32" i="150"/>
  <c r="AE32" i="150"/>
  <c r="AF32" i="150"/>
  <c r="AG32" i="150"/>
  <c r="AH32" i="150"/>
  <c r="AI32" i="150"/>
  <c r="AJ32" i="150"/>
  <c r="AK32" i="150"/>
  <c r="AL32" i="150"/>
  <c r="AM32" i="150"/>
  <c r="AN32" i="150"/>
  <c r="AO32" i="150"/>
  <c r="C33" i="150"/>
  <c r="D33" i="150"/>
  <c r="E33" i="150"/>
  <c r="F33" i="150"/>
  <c r="G33" i="150"/>
  <c r="H33" i="150"/>
  <c r="I33" i="150"/>
  <c r="J33" i="150"/>
  <c r="K33" i="150"/>
  <c r="L33" i="150"/>
  <c r="M33" i="150"/>
  <c r="N33" i="150"/>
  <c r="O33" i="150"/>
  <c r="P33" i="150"/>
  <c r="Q33" i="150"/>
  <c r="R33" i="150"/>
  <c r="S33" i="150"/>
  <c r="T33" i="150"/>
  <c r="U33" i="150"/>
  <c r="V33" i="150"/>
  <c r="W33" i="150"/>
  <c r="X33" i="150"/>
  <c r="Y33" i="150"/>
  <c r="Z33" i="150"/>
  <c r="AA33" i="150"/>
  <c r="AB33" i="150"/>
  <c r="AC33" i="150"/>
  <c r="AD33" i="150"/>
  <c r="AE33" i="150"/>
  <c r="AF33" i="150"/>
  <c r="AG33" i="150"/>
  <c r="AH33" i="150"/>
  <c r="AI33" i="150"/>
  <c r="AJ33" i="150"/>
  <c r="AK33" i="150"/>
  <c r="AL33" i="150"/>
  <c r="AM33" i="150"/>
  <c r="AN33" i="150"/>
  <c r="AO33" i="150"/>
  <c r="C5" i="151"/>
  <c r="D5" i="151"/>
  <c r="E5" i="151"/>
  <c r="F5" i="151"/>
  <c r="G5" i="151"/>
  <c r="H5" i="151"/>
  <c r="I5" i="151"/>
  <c r="J5" i="151"/>
  <c r="K5" i="151"/>
  <c r="L5" i="151"/>
  <c r="M5" i="151"/>
  <c r="N5" i="151"/>
  <c r="O5" i="151"/>
  <c r="P5" i="151"/>
  <c r="Q5" i="151"/>
  <c r="R5" i="151"/>
  <c r="S5" i="151"/>
  <c r="T5" i="151"/>
  <c r="U5" i="151"/>
  <c r="V5" i="151"/>
  <c r="W5" i="151"/>
  <c r="X5" i="151"/>
  <c r="Y5" i="151"/>
  <c r="Z5" i="151"/>
  <c r="AA5" i="151"/>
  <c r="AB5" i="151"/>
  <c r="AC5" i="151"/>
  <c r="AD5" i="151"/>
  <c r="AE5" i="151"/>
  <c r="AF5" i="151"/>
  <c r="AG5" i="151"/>
  <c r="AH5" i="151"/>
  <c r="AI5" i="151"/>
  <c r="AJ5" i="151"/>
  <c r="AK5" i="151"/>
  <c r="AL5" i="151"/>
  <c r="AM5" i="151"/>
  <c r="AN5" i="151"/>
  <c r="AO5" i="151"/>
  <c r="C6" i="151"/>
  <c r="D6" i="151"/>
  <c r="E6" i="151"/>
  <c r="F6" i="151"/>
  <c r="G6" i="151"/>
  <c r="H6" i="151"/>
  <c r="I6" i="151"/>
  <c r="J6" i="151"/>
  <c r="K6" i="151"/>
  <c r="L6" i="151"/>
  <c r="M6" i="151"/>
  <c r="N6" i="151"/>
  <c r="O6" i="151"/>
  <c r="P6" i="151"/>
  <c r="Q6" i="151"/>
  <c r="R6" i="151"/>
  <c r="S6" i="151"/>
  <c r="T6" i="151"/>
  <c r="U6" i="151"/>
  <c r="V6" i="151"/>
  <c r="W6" i="151"/>
  <c r="X6" i="151"/>
  <c r="Y6" i="151"/>
  <c r="Z6" i="151"/>
  <c r="AA6" i="151"/>
  <c r="AB6" i="151"/>
  <c r="AC6" i="151"/>
  <c r="AD6" i="151"/>
  <c r="AE6" i="151"/>
  <c r="AF6" i="151"/>
  <c r="AG6" i="151"/>
  <c r="AH6" i="151"/>
  <c r="AI6" i="151"/>
  <c r="AJ6" i="151"/>
  <c r="AK6" i="151"/>
  <c r="AL6" i="151"/>
  <c r="AM6" i="151"/>
  <c r="AN6" i="151"/>
  <c r="AO6" i="151"/>
  <c r="C32" i="151"/>
  <c r="D32" i="151"/>
  <c r="E32" i="151"/>
  <c r="F32" i="151"/>
  <c r="G32" i="151"/>
  <c r="H32" i="151"/>
  <c r="I32" i="151"/>
  <c r="J32" i="151"/>
  <c r="K32" i="151"/>
  <c r="L32" i="151"/>
  <c r="M32" i="151"/>
  <c r="N32" i="151"/>
  <c r="O32" i="151"/>
  <c r="P32" i="151"/>
  <c r="Q32" i="151"/>
  <c r="R32" i="151"/>
  <c r="S32" i="151"/>
  <c r="T32" i="151"/>
  <c r="U32" i="151"/>
  <c r="V32" i="151"/>
  <c r="W32" i="151"/>
  <c r="X32" i="151"/>
  <c r="Y32" i="151"/>
  <c r="Z32" i="151"/>
  <c r="AA32" i="151"/>
  <c r="AB32" i="151"/>
  <c r="AC32" i="151"/>
  <c r="AD32" i="151"/>
  <c r="AE32" i="151"/>
  <c r="AF32" i="151"/>
  <c r="AG32" i="151"/>
  <c r="AH32" i="151"/>
  <c r="AI32" i="151"/>
  <c r="AJ32" i="151"/>
  <c r="AK32" i="151"/>
  <c r="AL32" i="151"/>
  <c r="AM32" i="151"/>
  <c r="AN32" i="151"/>
  <c r="AO32" i="151"/>
  <c r="C33" i="151"/>
  <c r="D33" i="151"/>
  <c r="E33" i="151"/>
  <c r="F33" i="151"/>
  <c r="G33" i="151"/>
  <c r="H33" i="151"/>
  <c r="I33" i="151"/>
  <c r="J33" i="151"/>
  <c r="K33" i="151"/>
  <c r="L33" i="151"/>
  <c r="M33" i="151"/>
  <c r="N33" i="151"/>
  <c r="O33" i="151"/>
  <c r="P33" i="151"/>
  <c r="Q33" i="151"/>
  <c r="R33" i="151"/>
  <c r="S33" i="151"/>
  <c r="T33" i="151"/>
  <c r="U33" i="151"/>
  <c r="V33" i="151"/>
  <c r="W33" i="151"/>
  <c r="X33" i="151"/>
  <c r="Y33" i="151"/>
  <c r="Z33" i="151"/>
  <c r="AA33" i="151"/>
  <c r="AB33" i="151"/>
  <c r="AC33" i="151"/>
  <c r="AD33" i="151"/>
  <c r="AE33" i="151"/>
  <c r="AF33" i="151"/>
  <c r="AG33" i="151"/>
  <c r="AH33" i="151"/>
  <c r="AI33" i="151"/>
  <c r="AJ33" i="151"/>
  <c r="AK33" i="151"/>
  <c r="AL33" i="151"/>
  <c r="AM33" i="151"/>
  <c r="AN33" i="151"/>
  <c r="AO33" i="151"/>
  <c r="C5" i="149"/>
  <c r="D5" i="149"/>
  <c r="E5" i="149"/>
  <c r="F5" i="149"/>
  <c r="G5" i="149"/>
  <c r="H5" i="149"/>
  <c r="I5" i="149"/>
  <c r="J5" i="149"/>
  <c r="K5" i="149"/>
  <c r="L5" i="149"/>
  <c r="M5" i="149"/>
  <c r="N5" i="149"/>
  <c r="O5" i="149"/>
  <c r="P5" i="149"/>
  <c r="Q5" i="149"/>
  <c r="R5" i="149"/>
  <c r="S5" i="149"/>
  <c r="T5" i="149"/>
  <c r="U5" i="149"/>
  <c r="V5" i="149"/>
  <c r="W5" i="149"/>
  <c r="X5" i="149"/>
  <c r="Y5" i="149"/>
  <c r="Z5" i="149"/>
  <c r="AA5" i="149"/>
  <c r="AB5" i="149"/>
  <c r="AC5" i="149"/>
  <c r="AD5" i="149"/>
  <c r="AE5" i="149"/>
  <c r="AF5" i="149"/>
  <c r="AG5" i="149"/>
  <c r="AH5" i="149"/>
  <c r="AI5" i="149"/>
  <c r="AJ5" i="149"/>
  <c r="AK5" i="149"/>
  <c r="AL5" i="149"/>
  <c r="AM5" i="149"/>
  <c r="AN5" i="149"/>
  <c r="AO5" i="149"/>
  <c r="C6" i="149"/>
  <c r="D6" i="149"/>
  <c r="E6" i="149"/>
  <c r="F6" i="149"/>
  <c r="G6" i="149"/>
  <c r="H6" i="149"/>
  <c r="I6" i="149"/>
  <c r="J6" i="149"/>
  <c r="K6" i="149"/>
  <c r="L6" i="149"/>
  <c r="M6" i="149"/>
  <c r="N6" i="149"/>
  <c r="O6" i="149"/>
  <c r="P6" i="149"/>
  <c r="Q6" i="149"/>
  <c r="R6" i="149"/>
  <c r="S6" i="149"/>
  <c r="T6" i="149"/>
  <c r="U6" i="149"/>
  <c r="V6" i="149"/>
  <c r="W6" i="149"/>
  <c r="X6" i="149"/>
  <c r="Y6" i="149"/>
  <c r="Z6" i="149"/>
  <c r="AA6" i="149"/>
  <c r="AB6" i="149"/>
  <c r="AC6" i="149"/>
  <c r="AD6" i="149"/>
  <c r="AE6" i="149"/>
  <c r="AF6" i="149"/>
  <c r="AG6" i="149"/>
  <c r="AH6" i="149"/>
  <c r="AI6" i="149"/>
  <c r="AJ6" i="149"/>
  <c r="AK6" i="149"/>
  <c r="AL6" i="149"/>
  <c r="AM6" i="149"/>
  <c r="AN6" i="149"/>
  <c r="AO6" i="149"/>
  <c r="C32" i="149"/>
  <c r="D32" i="149"/>
  <c r="E32" i="149"/>
  <c r="F32" i="149"/>
  <c r="G32" i="149"/>
  <c r="H32" i="149"/>
  <c r="I32" i="149"/>
  <c r="J32" i="149"/>
  <c r="K32" i="149"/>
  <c r="L32" i="149"/>
  <c r="M32" i="149"/>
  <c r="N32" i="149"/>
  <c r="O32" i="149"/>
  <c r="P32" i="149"/>
  <c r="Q32" i="149"/>
  <c r="R32" i="149"/>
  <c r="S32" i="149"/>
  <c r="T32" i="149"/>
  <c r="U32" i="149"/>
  <c r="V32" i="149"/>
  <c r="W32" i="149"/>
  <c r="X32" i="149"/>
  <c r="Y32" i="149"/>
  <c r="Z32" i="149"/>
  <c r="AA32" i="149"/>
  <c r="AB32" i="149"/>
  <c r="AC32" i="149"/>
  <c r="AD32" i="149"/>
  <c r="AE32" i="149"/>
  <c r="AF32" i="149"/>
  <c r="AG32" i="149"/>
  <c r="AH32" i="149"/>
  <c r="AI32" i="149"/>
  <c r="AJ32" i="149"/>
  <c r="AK32" i="149"/>
  <c r="AL32" i="149"/>
  <c r="AM32" i="149"/>
  <c r="AN32" i="149"/>
  <c r="AO32" i="149"/>
  <c r="C33" i="149"/>
  <c r="D33" i="149"/>
  <c r="E33" i="149"/>
  <c r="F33" i="149"/>
  <c r="G33" i="149"/>
  <c r="H33" i="149"/>
  <c r="I33" i="149"/>
  <c r="J33" i="149"/>
  <c r="K33" i="149"/>
  <c r="L33" i="149"/>
  <c r="M33" i="149"/>
  <c r="N33" i="149"/>
  <c r="O33" i="149"/>
  <c r="P33" i="149"/>
  <c r="Q33" i="149"/>
  <c r="R33" i="149"/>
  <c r="S33" i="149"/>
  <c r="T33" i="149"/>
  <c r="U33" i="149"/>
  <c r="V33" i="149"/>
  <c r="W33" i="149"/>
  <c r="X33" i="149"/>
  <c r="Y33" i="149"/>
  <c r="Z33" i="149"/>
  <c r="AA33" i="149"/>
  <c r="AB33" i="149"/>
  <c r="AC33" i="149"/>
  <c r="AD33" i="149"/>
  <c r="AE33" i="149"/>
  <c r="AF33" i="149"/>
  <c r="AG33" i="149"/>
  <c r="AH33" i="149"/>
  <c r="AI33" i="149"/>
  <c r="AJ33" i="149"/>
  <c r="AK33" i="149"/>
  <c r="AL33" i="149"/>
  <c r="AM33" i="149"/>
  <c r="AN33" i="149"/>
  <c r="AO33" i="149"/>
  <c r="C5" i="148"/>
  <c r="D5" i="148"/>
  <c r="E5" i="148"/>
  <c r="F5" i="148"/>
  <c r="G5" i="148"/>
  <c r="H5" i="148"/>
  <c r="I5" i="148"/>
  <c r="J5" i="148"/>
  <c r="K5" i="148"/>
  <c r="L5" i="148"/>
  <c r="M5" i="148"/>
  <c r="N5" i="148"/>
  <c r="O5" i="148"/>
  <c r="P5" i="148"/>
  <c r="Q5" i="148"/>
  <c r="R5" i="148"/>
  <c r="S5" i="148"/>
  <c r="T5" i="148"/>
  <c r="U5" i="148"/>
  <c r="V5" i="148"/>
  <c r="W5" i="148"/>
  <c r="X5" i="148"/>
  <c r="Y5" i="148"/>
  <c r="Z5" i="148"/>
  <c r="AA5" i="148"/>
  <c r="AB5" i="148"/>
  <c r="AC5" i="148"/>
  <c r="AD5" i="148"/>
  <c r="AE5" i="148"/>
  <c r="AF5" i="148"/>
  <c r="AG5" i="148"/>
  <c r="AH5" i="148"/>
  <c r="AI5" i="148"/>
  <c r="AJ5" i="148"/>
  <c r="AK5" i="148"/>
  <c r="AL5" i="148"/>
  <c r="AM5" i="148"/>
  <c r="AN5" i="148"/>
  <c r="AO5" i="148"/>
  <c r="C6" i="148"/>
  <c r="D6" i="148"/>
  <c r="E6" i="148"/>
  <c r="F6" i="148"/>
  <c r="G6" i="148"/>
  <c r="H6" i="148"/>
  <c r="I6" i="148"/>
  <c r="J6" i="148"/>
  <c r="K6" i="148"/>
  <c r="L6" i="148"/>
  <c r="M6" i="148"/>
  <c r="N6" i="148"/>
  <c r="O6" i="148"/>
  <c r="P6" i="148"/>
  <c r="Q6" i="148"/>
  <c r="R6" i="148"/>
  <c r="S6" i="148"/>
  <c r="T6" i="148"/>
  <c r="U6" i="148"/>
  <c r="V6" i="148"/>
  <c r="W6" i="148"/>
  <c r="X6" i="148"/>
  <c r="Y6" i="148"/>
  <c r="Z6" i="148"/>
  <c r="AA6" i="148"/>
  <c r="AB6" i="148"/>
  <c r="AC6" i="148"/>
  <c r="AD6" i="148"/>
  <c r="AE6" i="148"/>
  <c r="AF6" i="148"/>
  <c r="AG6" i="148"/>
  <c r="AH6" i="148"/>
  <c r="AI6" i="148"/>
  <c r="AJ6" i="148"/>
  <c r="AK6" i="148"/>
  <c r="AL6" i="148"/>
  <c r="AM6" i="148"/>
  <c r="AN6" i="148"/>
  <c r="AO6" i="148"/>
  <c r="C32" i="148"/>
  <c r="D32" i="148"/>
  <c r="E32" i="148"/>
  <c r="F32" i="148"/>
  <c r="G32" i="148"/>
  <c r="H32" i="148"/>
  <c r="I32" i="148"/>
  <c r="J32" i="148"/>
  <c r="K32" i="148"/>
  <c r="L32" i="148"/>
  <c r="M32" i="148"/>
  <c r="N32" i="148"/>
  <c r="O32" i="148"/>
  <c r="P32" i="148"/>
  <c r="Q32" i="148"/>
  <c r="R32" i="148"/>
  <c r="S32" i="148"/>
  <c r="T32" i="148"/>
  <c r="U32" i="148"/>
  <c r="V32" i="148"/>
  <c r="W32" i="148"/>
  <c r="X32" i="148"/>
  <c r="Y32" i="148"/>
  <c r="Z32" i="148"/>
  <c r="AA32" i="148"/>
  <c r="AB32" i="148"/>
  <c r="AC32" i="148"/>
  <c r="AD32" i="148"/>
  <c r="AE32" i="148"/>
  <c r="AF32" i="148"/>
  <c r="AG32" i="148"/>
  <c r="AH32" i="148"/>
  <c r="AI32" i="148"/>
  <c r="AJ32" i="148"/>
  <c r="AK32" i="148"/>
  <c r="AL32" i="148"/>
  <c r="AM32" i="148"/>
  <c r="AN32" i="148"/>
  <c r="AO32" i="148"/>
  <c r="C33" i="148"/>
  <c r="D33" i="148"/>
  <c r="E33" i="148"/>
  <c r="F33" i="148"/>
  <c r="G33" i="148"/>
  <c r="H33" i="148"/>
  <c r="I33" i="148"/>
  <c r="J33" i="148"/>
  <c r="K33" i="148"/>
  <c r="L33" i="148"/>
  <c r="M33" i="148"/>
  <c r="N33" i="148"/>
  <c r="O33" i="148"/>
  <c r="P33" i="148"/>
  <c r="Q33" i="148"/>
  <c r="R33" i="148"/>
  <c r="S33" i="148"/>
  <c r="T33" i="148"/>
  <c r="U33" i="148"/>
  <c r="V33" i="148"/>
  <c r="W33" i="148"/>
  <c r="X33" i="148"/>
  <c r="Y33" i="148"/>
  <c r="Z33" i="148"/>
  <c r="AA33" i="148"/>
  <c r="AB33" i="148"/>
  <c r="AC33" i="148"/>
  <c r="AD33" i="148"/>
  <c r="AE33" i="148"/>
  <c r="AF33" i="148"/>
  <c r="AG33" i="148"/>
  <c r="AH33" i="148"/>
  <c r="AI33" i="148"/>
  <c r="AJ33" i="148"/>
  <c r="AK33" i="148"/>
  <c r="AL33" i="148"/>
  <c r="AM33" i="148"/>
  <c r="AN33" i="148"/>
  <c r="AO33" i="148"/>
  <c r="C5" i="147"/>
  <c r="D5" i="147"/>
  <c r="E5" i="147"/>
  <c r="F5" i="147"/>
  <c r="G5" i="147"/>
  <c r="H5" i="147"/>
  <c r="I5" i="147"/>
  <c r="J5" i="147"/>
  <c r="K5" i="147"/>
  <c r="L5" i="147"/>
  <c r="M5" i="147"/>
  <c r="N5" i="147"/>
  <c r="O5" i="147"/>
  <c r="P5" i="147"/>
  <c r="Q5" i="147"/>
  <c r="R5" i="147"/>
  <c r="S5" i="147"/>
  <c r="T5" i="147"/>
  <c r="U5" i="147"/>
  <c r="V5" i="147"/>
  <c r="W5" i="147"/>
  <c r="X5" i="147"/>
  <c r="Y5" i="147"/>
  <c r="Z5" i="147"/>
  <c r="AA5" i="147"/>
  <c r="AB5" i="147"/>
  <c r="AC5" i="147"/>
  <c r="AD5" i="147"/>
  <c r="AE5" i="147"/>
  <c r="AF5" i="147"/>
  <c r="AG5" i="147"/>
  <c r="AH5" i="147"/>
  <c r="AI5" i="147"/>
  <c r="AJ5" i="147"/>
  <c r="AK5" i="147"/>
  <c r="AL5" i="147"/>
  <c r="AM5" i="147"/>
  <c r="AN5" i="147"/>
  <c r="AO5" i="147"/>
  <c r="C6" i="147"/>
  <c r="D6" i="147"/>
  <c r="E6" i="147"/>
  <c r="F6" i="147"/>
  <c r="G6" i="147"/>
  <c r="H6" i="147"/>
  <c r="I6" i="147"/>
  <c r="J6" i="147"/>
  <c r="K6" i="147"/>
  <c r="L6" i="147"/>
  <c r="M6" i="147"/>
  <c r="N6" i="147"/>
  <c r="O6" i="147"/>
  <c r="P6" i="147"/>
  <c r="Q6" i="147"/>
  <c r="R6" i="147"/>
  <c r="S6" i="147"/>
  <c r="T6" i="147"/>
  <c r="U6" i="147"/>
  <c r="V6" i="147"/>
  <c r="W6" i="147"/>
  <c r="X6" i="147"/>
  <c r="Y6" i="147"/>
  <c r="Z6" i="147"/>
  <c r="AA6" i="147"/>
  <c r="AB6" i="147"/>
  <c r="AC6" i="147"/>
  <c r="AD6" i="147"/>
  <c r="AE6" i="147"/>
  <c r="AF6" i="147"/>
  <c r="AG6" i="147"/>
  <c r="AH6" i="147"/>
  <c r="AI6" i="147"/>
  <c r="AJ6" i="147"/>
  <c r="AK6" i="147"/>
  <c r="AL6" i="147"/>
  <c r="AM6" i="147"/>
  <c r="AN6" i="147"/>
  <c r="AO6" i="147"/>
  <c r="O8" i="143"/>
  <c r="O35" i="143" s="1"/>
  <c r="H8" i="54" l="1"/>
  <c r="H8" i="119"/>
  <c r="H35" i="119" s="1"/>
  <c r="H8" i="138"/>
  <c r="H35" i="138" s="1"/>
  <c r="H8" i="137"/>
  <c r="H35" i="137" s="1"/>
  <c r="H8" i="95"/>
  <c r="H8" i="135"/>
  <c r="H8" i="118"/>
  <c r="H35" i="118" s="1"/>
  <c r="H8" i="106"/>
  <c r="H35" i="106" s="1"/>
  <c r="H8" i="94"/>
  <c r="H8" i="144"/>
  <c r="H35" i="144" s="1"/>
  <c r="H8" i="143"/>
  <c r="H35" i="143" s="1"/>
  <c r="H8" i="146"/>
  <c r="O8" i="54"/>
  <c r="O8" i="119"/>
  <c r="O35" i="119" s="1"/>
  <c r="O8" i="138"/>
  <c r="O35" i="138" s="1"/>
  <c r="O8" i="137"/>
  <c r="O35" i="137" s="1"/>
  <c r="O8" i="118"/>
  <c r="O35" i="118" s="1"/>
  <c r="O8" i="95"/>
  <c r="O8" i="135"/>
  <c r="O8" i="106"/>
  <c r="O35" i="106" s="1"/>
  <c r="O8" i="136"/>
  <c r="O8" i="94"/>
  <c r="O8" i="144"/>
  <c r="O35" i="144" s="1"/>
  <c r="O8" i="145"/>
  <c r="O35" i="145" s="1"/>
  <c r="O8" i="146"/>
  <c r="H8" i="136"/>
  <c r="H8" i="145"/>
  <c r="H35" i="145" s="1"/>
  <c r="O28" i="54"/>
  <c r="O26" i="54"/>
  <c r="O22" i="54"/>
  <c r="O24" i="54"/>
  <c r="O13" i="54"/>
  <c r="O10" i="54"/>
  <c r="H28" i="54"/>
  <c r="H24" i="54"/>
  <c r="H26" i="54"/>
  <c r="H22" i="54"/>
  <c r="H13" i="54"/>
  <c r="H10" i="54"/>
  <c r="B5" i="119"/>
  <c r="B6" i="119"/>
  <c r="B32" i="119"/>
  <c r="B33" i="119"/>
  <c r="B5" i="138"/>
  <c r="B6" i="138"/>
  <c r="B33" i="138" s="1"/>
  <c r="B32" i="138"/>
  <c r="B5" i="137"/>
  <c r="B6" i="137"/>
  <c r="B33" i="137" s="1"/>
  <c r="B32" i="137"/>
  <c r="B5" i="118"/>
  <c r="B6" i="118"/>
  <c r="B32" i="118"/>
  <c r="B33" i="118"/>
  <c r="B5" i="95"/>
  <c r="B6" i="95"/>
  <c r="B5" i="135"/>
  <c r="B6" i="135"/>
  <c r="B5" i="136"/>
  <c r="B6" i="136"/>
  <c r="B5" i="94"/>
  <c r="B6" i="94"/>
  <c r="B5" i="106"/>
  <c r="B32" i="106" s="1"/>
  <c r="B6" i="106"/>
  <c r="B33" i="106" s="1"/>
  <c r="B5" i="143"/>
  <c r="B32" i="143" s="1"/>
  <c r="B6" i="143"/>
  <c r="B33" i="143" s="1"/>
  <c r="B5" i="144"/>
  <c r="B32" i="144" s="1"/>
  <c r="B6" i="144"/>
  <c r="B33" i="144"/>
  <c r="B5" i="145"/>
  <c r="B32" i="145" s="1"/>
  <c r="B6" i="145"/>
  <c r="B33" i="145" s="1"/>
  <c r="B5" i="146"/>
  <c r="B6" i="146"/>
  <c r="H14" i="119" l="1"/>
  <c r="H41" i="119" s="1"/>
  <c r="H14" i="138"/>
  <c r="H41" i="138" s="1"/>
  <c r="H14" i="137"/>
  <c r="H41" i="137" s="1"/>
  <c r="H14" i="95"/>
  <c r="H14" i="135"/>
  <c r="H14" i="118"/>
  <c r="H41" i="118" s="1"/>
  <c r="H14" i="106"/>
  <c r="H41" i="106" s="1"/>
  <c r="H14" i="143"/>
  <c r="H41" i="143" s="1"/>
  <c r="H14" i="94"/>
  <c r="H14" i="144"/>
  <c r="H41" i="144" s="1"/>
  <c r="H14" i="136"/>
  <c r="H14" i="146"/>
  <c r="H14" i="145"/>
  <c r="H41" i="145" s="1"/>
  <c r="H23" i="119"/>
  <c r="H50" i="119" s="1"/>
  <c r="H23" i="138"/>
  <c r="H50" i="138" s="1"/>
  <c r="H23" i="118"/>
  <c r="H50" i="118" s="1"/>
  <c r="H23" i="137"/>
  <c r="H50" i="137" s="1"/>
  <c r="H23" i="95"/>
  <c r="H23" i="135"/>
  <c r="H23" i="136"/>
  <c r="H23" i="94"/>
  <c r="H23" i="106"/>
  <c r="H50" i="106" s="1"/>
  <c r="H23" i="143"/>
  <c r="H50" i="143" s="1"/>
  <c r="H23" i="145"/>
  <c r="H50" i="145" s="1"/>
  <c r="H23" i="144"/>
  <c r="H50" i="144" s="1"/>
  <c r="H23" i="146"/>
  <c r="O11" i="54"/>
  <c r="O11" i="119"/>
  <c r="O38" i="119" s="1"/>
  <c r="O11" i="138"/>
  <c r="O38" i="138" s="1"/>
  <c r="O11" i="137"/>
  <c r="O38" i="137" s="1"/>
  <c r="O11" i="118"/>
  <c r="O38" i="118" s="1"/>
  <c r="O11" i="95"/>
  <c r="O11" i="135"/>
  <c r="O11" i="136"/>
  <c r="O11" i="94"/>
  <c r="O11" i="106"/>
  <c r="O38" i="106" s="1"/>
  <c r="O11" i="143"/>
  <c r="O38" i="143" s="1"/>
  <c r="O11" i="144"/>
  <c r="O38" i="144" s="1"/>
  <c r="O11" i="145"/>
  <c r="O38" i="145" s="1"/>
  <c r="O11" i="146"/>
  <c r="O27" i="119"/>
  <c r="O54" i="119" s="1"/>
  <c r="O27" i="137"/>
  <c r="O54" i="137" s="1"/>
  <c r="O27" i="138"/>
  <c r="O54" i="138" s="1"/>
  <c r="O27" i="118"/>
  <c r="O54" i="118" s="1"/>
  <c r="O27" i="95"/>
  <c r="O27" i="106"/>
  <c r="O54" i="106" s="1"/>
  <c r="O27" i="136"/>
  <c r="O27" i="94"/>
  <c r="O27" i="135"/>
  <c r="O27" i="144"/>
  <c r="O54" i="144" s="1"/>
  <c r="O27" i="143"/>
  <c r="O54" i="143" s="1"/>
  <c r="O27" i="145"/>
  <c r="O54" i="145" s="1"/>
  <c r="O27" i="146"/>
  <c r="H29" i="119"/>
  <c r="H56" i="119" s="1"/>
  <c r="H29" i="138"/>
  <c r="H56" i="138" s="1"/>
  <c r="H29" i="137"/>
  <c r="H56" i="137" s="1"/>
  <c r="H29" i="118"/>
  <c r="H56" i="118" s="1"/>
  <c r="H29" i="95"/>
  <c r="H29" i="94"/>
  <c r="H29" i="135"/>
  <c r="H29" i="136"/>
  <c r="H29" i="143"/>
  <c r="H56" i="143" s="1"/>
  <c r="H29" i="145"/>
  <c r="H56" i="145" s="1"/>
  <c r="H29" i="146"/>
  <c r="H29" i="106"/>
  <c r="H56" i="106" s="1"/>
  <c r="H29" i="144"/>
  <c r="H56" i="144" s="1"/>
  <c r="H27" i="119"/>
  <c r="H54" i="119" s="1"/>
  <c r="H27" i="138"/>
  <c r="H54" i="138" s="1"/>
  <c r="H27" i="137"/>
  <c r="H54" i="137" s="1"/>
  <c r="H27" i="118"/>
  <c r="H54" i="118" s="1"/>
  <c r="H27" i="95"/>
  <c r="H27" i="135"/>
  <c r="H27" i="106"/>
  <c r="H54" i="106" s="1"/>
  <c r="H27" i="136"/>
  <c r="H27" i="143"/>
  <c r="H54" i="143" s="1"/>
  <c r="H27" i="144"/>
  <c r="H54" i="144" s="1"/>
  <c r="H27" i="94"/>
  <c r="H27" i="146"/>
  <c r="H27" i="145"/>
  <c r="H54" i="145" s="1"/>
  <c r="O14" i="119"/>
  <c r="O41" i="119" s="1"/>
  <c r="O14" i="138"/>
  <c r="O41" i="138" s="1"/>
  <c r="O14" i="137"/>
  <c r="O41" i="137" s="1"/>
  <c r="O14" i="118"/>
  <c r="O41" i="118" s="1"/>
  <c r="O14" i="95"/>
  <c r="O14" i="135"/>
  <c r="O14" i="106"/>
  <c r="O41" i="106" s="1"/>
  <c r="O14" i="136"/>
  <c r="O14" i="94"/>
  <c r="O14" i="144"/>
  <c r="O41" i="144" s="1"/>
  <c r="O14" i="143"/>
  <c r="O41" i="143" s="1"/>
  <c r="O14" i="145"/>
  <c r="O41" i="145" s="1"/>
  <c r="O14" i="146"/>
  <c r="O29" i="119"/>
  <c r="O56" i="119" s="1"/>
  <c r="O29" i="138"/>
  <c r="O56" i="138" s="1"/>
  <c r="O29" i="137"/>
  <c r="O56" i="137" s="1"/>
  <c r="O29" i="118"/>
  <c r="O56" i="118" s="1"/>
  <c r="O29" i="135"/>
  <c r="O29" i="136"/>
  <c r="O29" i="95"/>
  <c r="O29" i="106"/>
  <c r="O56" i="106" s="1"/>
  <c r="O29" i="143"/>
  <c r="O56" i="143" s="1"/>
  <c r="O29" i="145"/>
  <c r="O56" i="145" s="1"/>
  <c r="O29" i="146"/>
  <c r="O29" i="144"/>
  <c r="O56" i="144" s="1"/>
  <c r="O29" i="94"/>
  <c r="O9" i="119"/>
  <c r="O36" i="119" s="1"/>
  <c r="O9" i="138"/>
  <c r="O36" i="138" s="1"/>
  <c r="O9" i="137"/>
  <c r="O36" i="137" s="1"/>
  <c r="O9" i="118"/>
  <c r="O36" i="118" s="1"/>
  <c r="O9" i="95"/>
  <c r="O9" i="135"/>
  <c r="O9" i="136"/>
  <c r="O9" i="106"/>
  <c r="O36" i="106" s="1"/>
  <c r="O9" i="143"/>
  <c r="O36" i="143" s="1"/>
  <c r="O9" i="94"/>
  <c r="O9" i="145"/>
  <c r="O36" i="145" s="1"/>
  <c r="O9" i="146"/>
  <c r="O9" i="144"/>
  <c r="O36" i="144" s="1"/>
  <c r="O23" i="119"/>
  <c r="O50" i="119" s="1"/>
  <c r="O23" i="138"/>
  <c r="O50" i="138" s="1"/>
  <c r="O23" i="137"/>
  <c r="O50" i="137" s="1"/>
  <c r="O23" i="118"/>
  <c r="O50" i="118" s="1"/>
  <c r="O23" i="95"/>
  <c r="O23" i="135"/>
  <c r="O23" i="136"/>
  <c r="O23" i="94"/>
  <c r="O23" i="106"/>
  <c r="O50" i="106" s="1"/>
  <c r="O23" i="143"/>
  <c r="O50" i="143" s="1"/>
  <c r="O23" i="144"/>
  <c r="O50" i="144" s="1"/>
  <c r="O23" i="145"/>
  <c r="O50" i="145" s="1"/>
  <c r="O23" i="146"/>
  <c r="H11" i="54"/>
  <c r="H11" i="119"/>
  <c r="H38" i="119" s="1"/>
  <c r="H11" i="138"/>
  <c r="H38" i="138" s="1"/>
  <c r="H11" i="137"/>
  <c r="H38" i="137" s="1"/>
  <c r="H11" i="118"/>
  <c r="H38" i="118" s="1"/>
  <c r="H11" i="136"/>
  <c r="H11" i="94"/>
  <c r="H11" i="106"/>
  <c r="H38" i="106" s="1"/>
  <c r="H11" i="95"/>
  <c r="H11" i="135"/>
  <c r="H11" i="143"/>
  <c r="H38" i="143" s="1"/>
  <c r="H11" i="144"/>
  <c r="H38" i="144" s="1"/>
  <c r="H11" i="145"/>
  <c r="H38" i="145" s="1"/>
  <c r="H11" i="146"/>
  <c r="H25" i="119"/>
  <c r="H52" i="119" s="1"/>
  <c r="H25" i="138"/>
  <c r="H52" i="138" s="1"/>
  <c r="H25" i="137"/>
  <c r="H52" i="137" s="1"/>
  <c r="H25" i="118"/>
  <c r="H52" i="118" s="1"/>
  <c r="H25" i="95"/>
  <c r="H25" i="135"/>
  <c r="H25" i="136"/>
  <c r="H25" i="94"/>
  <c r="H25" i="144"/>
  <c r="H52" i="144" s="1"/>
  <c r="H25" i="106"/>
  <c r="H52" i="106" s="1"/>
  <c r="H25" i="145"/>
  <c r="H52" i="145" s="1"/>
  <c r="H25" i="146"/>
  <c r="H25" i="143"/>
  <c r="H52" i="143" s="1"/>
  <c r="O25" i="119"/>
  <c r="O52" i="119" s="1"/>
  <c r="O25" i="138"/>
  <c r="O52" i="138" s="1"/>
  <c r="O25" i="137"/>
  <c r="O52" i="137" s="1"/>
  <c r="O25" i="118"/>
  <c r="O52" i="118" s="1"/>
  <c r="O25" i="95"/>
  <c r="O25" i="135"/>
  <c r="O25" i="94"/>
  <c r="O25" i="106"/>
  <c r="O52" i="106" s="1"/>
  <c r="O25" i="143"/>
  <c r="O52" i="143" s="1"/>
  <c r="O25" i="145"/>
  <c r="O52" i="145" s="1"/>
  <c r="O25" i="146"/>
  <c r="O25" i="144"/>
  <c r="O52" i="144" s="1"/>
  <c r="O25" i="136"/>
  <c r="H9" i="119"/>
  <c r="H36" i="119" s="1"/>
  <c r="H9" i="138"/>
  <c r="H36" i="138" s="1"/>
  <c r="H9" i="137"/>
  <c r="H36" i="137" s="1"/>
  <c r="H9" i="118"/>
  <c r="H36" i="118" s="1"/>
  <c r="H9" i="95"/>
  <c r="H9" i="135"/>
  <c r="H9" i="94"/>
  <c r="H9" i="136"/>
  <c r="H9" i="106"/>
  <c r="H36" i="106" s="1"/>
  <c r="H9" i="145"/>
  <c r="H36" i="145" s="1"/>
  <c r="H9" i="146"/>
  <c r="H9" i="144"/>
  <c r="H36" i="144" s="1"/>
  <c r="H9" i="143"/>
  <c r="H36" i="143" s="1"/>
  <c r="O14" i="54"/>
  <c r="O16" i="54"/>
  <c r="O19" i="54"/>
  <c r="H14" i="54"/>
  <c r="H16" i="54"/>
  <c r="H19" i="54"/>
  <c r="AK8" i="119" l="1"/>
  <c r="AK35" i="119" s="1"/>
  <c r="AK8" i="138"/>
  <c r="AK35" i="138" s="1"/>
  <c r="AK8" i="137"/>
  <c r="AK35" i="137" s="1"/>
  <c r="AK8" i="118"/>
  <c r="AK35" i="118" s="1"/>
  <c r="AK8" i="95"/>
  <c r="AK8" i="135"/>
  <c r="AK8" i="136"/>
  <c r="AK8" i="94"/>
  <c r="Q8" i="150"/>
  <c r="Q35" i="150" s="1"/>
  <c r="Q8" i="148"/>
  <c r="Q35" i="148" s="1"/>
  <c r="Q8" i="147"/>
  <c r="Q8" i="151"/>
  <c r="Q35" i="151" s="1"/>
  <c r="Q8" i="149"/>
  <c r="Q35" i="149" s="1"/>
  <c r="O20" i="54"/>
  <c r="O20" i="119"/>
  <c r="O47" i="119" s="1"/>
  <c r="O20" i="138"/>
  <c r="O47" i="138" s="1"/>
  <c r="O20" i="137"/>
  <c r="O47" i="137" s="1"/>
  <c r="O20" i="118"/>
  <c r="O47" i="118" s="1"/>
  <c r="O20" i="95"/>
  <c r="O20" i="135"/>
  <c r="O20" i="106"/>
  <c r="O47" i="106" s="1"/>
  <c r="O20" i="136"/>
  <c r="O20" i="94"/>
  <c r="O20" i="144"/>
  <c r="O47" i="144" s="1"/>
  <c r="O20" i="145"/>
  <c r="O47" i="145" s="1"/>
  <c r="O20" i="146"/>
  <c r="O20" i="143"/>
  <c r="O47" i="143" s="1"/>
  <c r="O12" i="119"/>
  <c r="O39" i="119" s="1"/>
  <c r="O12" i="138"/>
  <c r="O39" i="138" s="1"/>
  <c r="O12" i="118"/>
  <c r="O39" i="118" s="1"/>
  <c r="O12" i="95"/>
  <c r="O12" i="135"/>
  <c r="O12" i="137"/>
  <c r="O39" i="137" s="1"/>
  <c r="O12" i="94"/>
  <c r="O12" i="106"/>
  <c r="O39" i="106" s="1"/>
  <c r="O12" i="143"/>
  <c r="O39" i="143" s="1"/>
  <c r="O12" i="145"/>
  <c r="O39" i="145" s="1"/>
  <c r="O12" i="146"/>
  <c r="O12" i="136"/>
  <c r="O12" i="144"/>
  <c r="O39" i="144" s="1"/>
  <c r="H20" i="54"/>
  <c r="H20" i="119"/>
  <c r="H47" i="119" s="1"/>
  <c r="H20" i="138"/>
  <c r="H47" i="138" s="1"/>
  <c r="H20" i="137"/>
  <c r="H47" i="137" s="1"/>
  <c r="H20" i="118"/>
  <c r="H47" i="118" s="1"/>
  <c r="H20" i="95"/>
  <c r="H20" i="135"/>
  <c r="H20" i="106"/>
  <c r="H47" i="106" s="1"/>
  <c r="H20" i="136"/>
  <c r="H20" i="144"/>
  <c r="H47" i="144" s="1"/>
  <c r="H20" i="94"/>
  <c r="H20" i="143"/>
  <c r="H47" i="143" s="1"/>
  <c r="H20" i="145"/>
  <c r="H47" i="145" s="1"/>
  <c r="H20" i="146"/>
  <c r="O17" i="54"/>
  <c r="O17" i="138"/>
  <c r="O44" i="138" s="1"/>
  <c r="O17" i="119"/>
  <c r="O44" i="119" s="1"/>
  <c r="O17" i="137"/>
  <c r="O44" i="137" s="1"/>
  <c r="O17" i="118"/>
  <c r="O44" i="118" s="1"/>
  <c r="O17" i="95"/>
  <c r="O17" i="135"/>
  <c r="O17" i="136"/>
  <c r="O17" i="94"/>
  <c r="O17" i="106"/>
  <c r="O44" i="106" s="1"/>
  <c r="O17" i="143"/>
  <c r="O44" i="143" s="1"/>
  <c r="O17" i="144"/>
  <c r="O44" i="144" s="1"/>
  <c r="O17" i="145"/>
  <c r="O44" i="145" s="1"/>
  <c r="O17" i="146"/>
  <c r="H17" i="54"/>
  <c r="H17" i="119"/>
  <c r="H44" i="119" s="1"/>
  <c r="H17" i="138"/>
  <c r="H44" i="138" s="1"/>
  <c r="H17" i="137"/>
  <c r="H44" i="137" s="1"/>
  <c r="H17" i="118"/>
  <c r="H44" i="118" s="1"/>
  <c r="H17" i="95"/>
  <c r="H17" i="135"/>
  <c r="H17" i="136"/>
  <c r="H17" i="94"/>
  <c r="H17" i="106"/>
  <c r="H44" i="106" s="1"/>
  <c r="H17" i="143"/>
  <c r="H44" i="143" s="1"/>
  <c r="H17" i="144"/>
  <c r="H44" i="144" s="1"/>
  <c r="H17" i="146"/>
  <c r="H17" i="145"/>
  <c r="H44" i="145" s="1"/>
  <c r="O15" i="119"/>
  <c r="O42" i="119" s="1"/>
  <c r="O15" i="138"/>
  <c r="O42" i="138" s="1"/>
  <c r="O15" i="137"/>
  <c r="O42" i="137" s="1"/>
  <c r="O15" i="118"/>
  <c r="O42" i="118" s="1"/>
  <c r="O15" i="95"/>
  <c r="O15" i="135"/>
  <c r="O15" i="136"/>
  <c r="O15" i="106"/>
  <c r="O42" i="106" s="1"/>
  <c r="O15" i="143"/>
  <c r="O42" i="143" s="1"/>
  <c r="O15" i="145"/>
  <c r="O42" i="145" s="1"/>
  <c r="O15" i="146"/>
  <c r="O15" i="94"/>
  <c r="O15" i="144"/>
  <c r="O42" i="144" s="1"/>
  <c r="H15" i="119"/>
  <c r="H42" i="119" s="1"/>
  <c r="H15" i="138"/>
  <c r="H42" i="138" s="1"/>
  <c r="H15" i="137"/>
  <c r="H42" i="137" s="1"/>
  <c r="H15" i="118"/>
  <c r="H42" i="118" s="1"/>
  <c r="H15" i="95"/>
  <c r="H15" i="135"/>
  <c r="H15" i="94"/>
  <c r="H15" i="136"/>
  <c r="H15" i="143"/>
  <c r="H42" i="143" s="1"/>
  <c r="H15" i="145"/>
  <c r="H42" i="145" s="1"/>
  <c r="H15" i="146"/>
  <c r="H15" i="106"/>
  <c r="H42" i="106" s="1"/>
  <c r="H15" i="144"/>
  <c r="H42" i="144" s="1"/>
  <c r="H12" i="138"/>
  <c r="H39" i="138" s="1"/>
  <c r="H12" i="119"/>
  <c r="H39" i="119" s="1"/>
  <c r="H12" i="137"/>
  <c r="H39" i="137" s="1"/>
  <c r="H12" i="118"/>
  <c r="H39" i="118" s="1"/>
  <c r="H12" i="95"/>
  <c r="H12" i="135"/>
  <c r="H12" i="136"/>
  <c r="H12" i="94"/>
  <c r="H12" i="144"/>
  <c r="H39" i="144" s="1"/>
  <c r="H12" i="106"/>
  <c r="H39" i="106" s="1"/>
  <c r="H12" i="145"/>
  <c r="H39" i="145" s="1"/>
  <c r="H12" i="146"/>
  <c r="H12" i="143"/>
  <c r="H39" i="143" s="1"/>
  <c r="AJ8" i="119"/>
  <c r="AJ35" i="119" s="1"/>
  <c r="AJ8" i="138"/>
  <c r="AJ35" i="138" s="1"/>
  <c r="AJ8" i="137"/>
  <c r="AJ35" i="137" s="1"/>
  <c r="AJ8" i="95"/>
  <c r="AJ8" i="135"/>
  <c r="AJ8" i="118"/>
  <c r="AJ35" i="118" s="1"/>
  <c r="P8" i="150"/>
  <c r="P35" i="150" s="1"/>
  <c r="AJ8" i="136"/>
  <c r="P8" i="151"/>
  <c r="P35" i="151" s="1"/>
  <c r="P8" i="149"/>
  <c r="P35" i="149" s="1"/>
  <c r="P8" i="148"/>
  <c r="P35" i="148" s="1"/>
  <c r="P8" i="147"/>
  <c r="AJ8" i="94"/>
  <c r="AK8" i="54"/>
  <c r="AJ8" i="54"/>
  <c r="AK13" i="54"/>
  <c r="AK10" i="54"/>
  <c r="AJ24" i="54"/>
  <c r="AJ13" i="54"/>
  <c r="AJ10" i="54"/>
  <c r="B5" i="150"/>
  <c r="B32" i="150" s="1"/>
  <c r="B6" i="150"/>
  <c r="B33" i="150"/>
  <c r="B5" i="151"/>
  <c r="B32" i="151" s="1"/>
  <c r="B6" i="151"/>
  <c r="B33" i="151" s="1"/>
  <c r="B5" i="149"/>
  <c r="B32" i="149" s="1"/>
  <c r="B6" i="149"/>
  <c r="B33" i="149"/>
  <c r="B5" i="148"/>
  <c r="B32" i="148" s="1"/>
  <c r="B6" i="148"/>
  <c r="B33" i="148"/>
  <c r="B5" i="147"/>
  <c r="B6" i="147"/>
  <c r="AJ25" i="119" l="1"/>
  <c r="AJ52" i="119" s="1"/>
  <c r="AJ25" i="138"/>
  <c r="AJ52" i="138" s="1"/>
  <c r="AJ25" i="137"/>
  <c r="AJ52" i="137" s="1"/>
  <c r="AJ25" i="118"/>
  <c r="AJ52" i="118" s="1"/>
  <c r="AJ25" i="95"/>
  <c r="AJ25" i="135"/>
  <c r="AJ25" i="136"/>
  <c r="AJ25" i="94"/>
  <c r="P25" i="150"/>
  <c r="P52" i="150" s="1"/>
  <c r="P25" i="148"/>
  <c r="P52" i="148" s="1"/>
  <c r="P25" i="147"/>
  <c r="P25" i="151"/>
  <c r="P52" i="151" s="1"/>
  <c r="P25" i="149"/>
  <c r="P52" i="149" s="1"/>
  <c r="AJ9" i="119"/>
  <c r="AJ36" i="119" s="1"/>
  <c r="AJ9" i="138"/>
  <c r="AJ36" i="138" s="1"/>
  <c r="AJ9" i="137"/>
  <c r="AJ36" i="137" s="1"/>
  <c r="AJ9" i="118"/>
  <c r="AJ36" i="118" s="1"/>
  <c r="AJ9" i="95"/>
  <c r="AJ9" i="135"/>
  <c r="AJ9" i="94"/>
  <c r="AJ9" i="136"/>
  <c r="P9" i="150"/>
  <c r="P36" i="150" s="1"/>
  <c r="P9" i="151"/>
  <c r="P36" i="151" s="1"/>
  <c r="P9" i="149"/>
  <c r="P36" i="149" s="1"/>
  <c r="P9" i="147"/>
  <c r="P9" i="148"/>
  <c r="P36" i="148" s="1"/>
  <c r="H18" i="119"/>
  <c r="H45" i="119" s="1"/>
  <c r="H18" i="138"/>
  <c r="H45" i="138" s="1"/>
  <c r="H18" i="137"/>
  <c r="H45" i="137" s="1"/>
  <c r="H18" i="118"/>
  <c r="H45" i="118" s="1"/>
  <c r="H18" i="95"/>
  <c r="H18" i="135"/>
  <c r="H18" i="136"/>
  <c r="H18" i="94"/>
  <c r="H18" i="143"/>
  <c r="H45" i="143" s="1"/>
  <c r="H18" i="144"/>
  <c r="H45" i="144" s="1"/>
  <c r="H18" i="145"/>
  <c r="H45" i="145" s="1"/>
  <c r="H18" i="146"/>
  <c r="H18" i="106"/>
  <c r="H45" i="106" s="1"/>
  <c r="AJ11" i="119"/>
  <c r="AJ38" i="119" s="1"/>
  <c r="AJ11" i="138"/>
  <c r="AJ38" i="138" s="1"/>
  <c r="AJ11" i="137"/>
  <c r="AJ38" i="137" s="1"/>
  <c r="AJ11" i="118"/>
  <c r="AJ38" i="118" s="1"/>
  <c r="AJ11" i="95"/>
  <c r="AJ11" i="135"/>
  <c r="AJ11" i="136"/>
  <c r="AJ11" i="94"/>
  <c r="P11" i="151"/>
  <c r="P38" i="151" s="1"/>
  <c r="P11" i="149"/>
  <c r="P38" i="149" s="1"/>
  <c r="P11" i="150"/>
  <c r="P38" i="150" s="1"/>
  <c r="P11" i="148"/>
  <c r="P38" i="148" s="1"/>
  <c r="P11" i="147"/>
  <c r="AJ22" i="54"/>
  <c r="AK24" i="54"/>
  <c r="AK9" i="119"/>
  <c r="AK36" i="119" s="1"/>
  <c r="AK9" i="138"/>
  <c r="AK36" i="138" s="1"/>
  <c r="AK9" i="137"/>
  <c r="AK36" i="137" s="1"/>
  <c r="AK9" i="118"/>
  <c r="AK36" i="118" s="1"/>
  <c r="AK9" i="95"/>
  <c r="AK9" i="135"/>
  <c r="AK9" i="94"/>
  <c r="AK9" i="136"/>
  <c r="Q9" i="150"/>
  <c r="Q36" i="150" s="1"/>
  <c r="Q9" i="151"/>
  <c r="Q36" i="151" s="1"/>
  <c r="Q9" i="149"/>
  <c r="Q36" i="149" s="1"/>
  <c r="Q9" i="148"/>
  <c r="Q36" i="148" s="1"/>
  <c r="Q9" i="147"/>
  <c r="AJ14" i="119"/>
  <c r="AJ41" i="119" s="1"/>
  <c r="AJ14" i="138"/>
  <c r="AJ41" i="138" s="1"/>
  <c r="AJ14" i="137"/>
  <c r="AJ41" i="137" s="1"/>
  <c r="AJ14" i="118"/>
  <c r="AJ41" i="118" s="1"/>
  <c r="AJ14" i="95"/>
  <c r="AJ14" i="135"/>
  <c r="AJ14" i="94"/>
  <c r="AJ14" i="136"/>
  <c r="P14" i="150"/>
  <c r="P41" i="150" s="1"/>
  <c r="P14" i="151"/>
  <c r="P41" i="151" s="1"/>
  <c r="P14" i="149"/>
  <c r="P41" i="149" s="1"/>
  <c r="P14" i="148"/>
  <c r="P41" i="148" s="1"/>
  <c r="P14" i="147"/>
  <c r="AK11" i="119"/>
  <c r="AK38" i="119" s="1"/>
  <c r="AK11" i="138"/>
  <c r="AK38" i="138" s="1"/>
  <c r="AK11" i="137"/>
  <c r="AK38" i="137" s="1"/>
  <c r="AK11" i="118"/>
  <c r="AK38" i="118" s="1"/>
  <c r="AK11" i="95"/>
  <c r="AK11" i="135"/>
  <c r="AK11" i="136"/>
  <c r="AK11" i="94"/>
  <c r="Q11" i="150"/>
  <c r="Q38" i="150" s="1"/>
  <c r="Q11" i="151"/>
  <c r="Q38" i="151" s="1"/>
  <c r="Q11" i="149"/>
  <c r="Q38" i="149" s="1"/>
  <c r="Q11" i="147"/>
  <c r="Q11" i="148"/>
  <c r="Q38" i="148" s="1"/>
  <c r="H21" i="119"/>
  <c r="H48" i="119" s="1"/>
  <c r="H21" i="138"/>
  <c r="H48" i="138" s="1"/>
  <c r="H21" i="137"/>
  <c r="H48" i="137" s="1"/>
  <c r="H21" i="118"/>
  <c r="H48" i="118" s="1"/>
  <c r="H21" i="95"/>
  <c r="H21" i="135"/>
  <c r="H21" i="94"/>
  <c r="H21" i="136"/>
  <c r="H21" i="106"/>
  <c r="H48" i="106" s="1"/>
  <c r="H21" i="145"/>
  <c r="H48" i="145" s="1"/>
  <c r="H21" i="146"/>
  <c r="H21" i="144"/>
  <c r="H48" i="144" s="1"/>
  <c r="H21" i="143"/>
  <c r="H48" i="143" s="1"/>
  <c r="AJ26" i="54"/>
  <c r="AK14" i="138"/>
  <c r="AK41" i="138" s="1"/>
  <c r="AK14" i="119"/>
  <c r="AK41" i="119" s="1"/>
  <c r="AK14" i="137"/>
  <c r="AK41" i="137" s="1"/>
  <c r="AK14" i="118"/>
  <c r="AK41" i="118" s="1"/>
  <c r="AK14" i="95"/>
  <c r="AK14" i="135"/>
  <c r="AK14" i="136"/>
  <c r="AK14" i="94"/>
  <c r="Q14" i="150"/>
  <c r="Q41" i="150" s="1"/>
  <c r="Q14" i="148"/>
  <c r="Q41" i="148" s="1"/>
  <c r="Q14" i="147"/>
  <c r="Q14" i="151"/>
  <c r="Q41" i="151" s="1"/>
  <c r="Q14" i="149"/>
  <c r="Q41" i="149" s="1"/>
  <c r="O18" i="119"/>
  <c r="O45" i="119" s="1"/>
  <c r="O18" i="138"/>
  <c r="O45" i="138" s="1"/>
  <c r="O18" i="137"/>
  <c r="O45" i="137" s="1"/>
  <c r="O18" i="118"/>
  <c r="O45" i="118" s="1"/>
  <c r="O18" i="95"/>
  <c r="O18" i="135"/>
  <c r="O18" i="94"/>
  <c r="O18" i="106"/>
  <c r="O45" i="106" s="1"/>
  <c r="O18" i="143"/>
  <c r="O45" i="143" s="1"/>
  <c r="O18" i="136"/>
  <c r="O18" i="145"/>
  <c r="O45" i="145" s="1"/>
  <c r="O18" i="146"/>
  <c r="O18" i="144"/>
  <c r="O45" i="144" s="1"/>
  <c r="O21" i="119"/>
  <c r="O48" i="119" s="1"/>
  <c r="O21" i="138"/>
  <c r="O48" i="138" s="1"/>
  <c r="O21" i="137"/>
  <c r="O48" i="137" s="1"/>
  <c r="O21" i="118"/>
  <c r="O48" i="118" s="1"/>
  <c r="O21" i="136"/>
  <c r="O21" i="106"/>
  <c r="O48" i="106" s="1"/>
  <c r="O21" i="143"/>
  <c r="O48" i="143" s="1"/>
  <c r="O21" i="95"/>
  <c r="O21" i="145"/>
  <c r="O48" i="145" s="1"/>
  <c r="O21" i="146"/>
  <c r="O21" i="135"/>
  <c r="O21" i="144"/>
  <c r="O48" i="144" s="1"/>
  <c r="O21" i="94"/>
  <c r="AK26" i="54"/>
  <c r="AK28" i="54"/>
  <c r="AK22" i="54"/>
  <c r="AJ11" i="54"/>
  <c r="AJ28" i="54"/>
  <c r="AK11" i="54"/>
  <c r="AK14" i="54"/>
  <c r="AK19" i="54"/>
  <c r="AK16" i="54"/>
  <c r="AJ14" i="54"/>
  <c r="AJ16" i="54"/>
  <c r="AJ19" i="54"/>
  <c r="AJ29" i="119" l="1"/>
  <c r="AJ56" i="119" s="1"/>
  <c r="AJ29" i="138"/>
  <c r="AJ56" i="138" s="1"/>
  <c r="AJ29" i="137"/>
  <c r="AJ56" i="137" s="1"/>
  <c r="AJ29" i="118"/>
  <c r="AJ56" i="118" s="1"/>
  <c r="AJ29" i="95"/>
  <c r="AJ29" i="94"/>
  <c r="AJ29" i="135"/>
  <c r="AJ29" i="136"/>
  <c r="P29" i="150"/>
  <c r="P56" i="150" s="1"/>
  <c r="P29" i="151"/>
  <c r="P56" i="151" s="1"/>
  <c r="P29" i="149"/>
  <c r="P56" i="149" s="1"/>
  <c r="P29" i="148"/>
  <c r="P56" i="148" s="1"/>
  <c r="P29" i="147"/>
  <c r="AJ20" i="119"/>
  <c r="AJ47" i="119" s="1"/>
  <c r="AJ20" i="138"/>
  <c r="AJ47" i="138" s="1"/>
  <c r="AJ20" i="137"/>
  <c r="AJ47" i="137" s="1"/>
  <c r="AJ20" i="118"/>
  <c r="AJ47" i="118" s="1"/>
  <c r="AJ20" i="95"/>
  <c r="AJ20" i="135"/>
  <c r="AJ20" i="136"/>
  <c r="AJ20" i="94"/>
  <c r="P20" i="150"/>
  <c r="P47" i="150" s="1"/>
  <c r="P20" i="151"/>
  <c r="P47" i="151" s="1"/>
  <c r="P20" i="149"/>
  <c r="P47" i="149" s="1"/>
  <c r="P20" i="148"/>
  <c r="P47" i="148" s="1"/>
  <c r="P20" i="147"/>
  <c r="AK20" i="138"/>
  <c r="AK47" i="138" s="1"/>
  <c r="AK20" i="119"/>
  <c r="AK47" i="119" s="1"/>
  <c r="AK20" i="137"/>
  <c r="AK47" i="137" s="1"/>
  <c r="AK20" i="118"/>
  <c r="AK47" i="118" s="1"/>
  <c r="AK20" i="95"/>
  <c r="AK20" i="135"/>
  <c r="AK20" i="136"/>
  <c r="AK20" i="94"/>
  <c r="Q20" i="150"/>
  <c r="Q47" i="150" s="1"/>
  <c r="Q20" i="151"/>
  <c r="Q47" i="151" s="1"/>
  <c r="Q20" i="149"/>
  <c r="Q47" i="149" s="1"/>
  <c r="Q20" i="148"/>
  <c r="Q47" i="148" s="1"/>
  <c r="Q20" i="147"/>
  <c r="AJ23" i="119"/>
  <c r="AJ50" i="119" s="1"/>
  <c r="AJ23" i="138"/>
  <c r="AJ50" i="138" s="1"/>
  <c r="AJ23" i="137"/>
  <c r="AJ50" i="137" s="1"/>
  <c r="AJ23" i="118"/>
  <c r="AJ50" i="118" s="1"/>
  <c r="AJ23" i="136"/>
  <c r="AJ23" i="94"/>
  <c r="AJ23" i="135"/>
  <c r="P23" i="151"/>
  <c r="P50" i="151" s="1"/>
  <c r="P23" i="149"/>
  <c r="P50" i="149" s="1"/>
  <c r="AJ23" i="95"/>
  <c r="P23" i="150"/>
  <c r="P50" i="150" s="1"/>
  <c r="P23" i="148"/>
  <c r="P50" i="148" s="1"/>
  <c r="P23" i="147"/>
  <c r="M8" i="138"/>
  <c r="M35" i="138" s="1"/>
  <c r="M8" i="119"/>
  <c r="M35" i="119" s="1"/>
  <c r="M8" i="137"/>
  <c r="M35" i="137" s="1"/>
  <c r="M8" i="118"/>
  <c r="M35" i="118" s="1"/>
  <c r="M8" i="95"/>
  <c r="M8" i="135"/>
  <c r="M8" i="136"/>
  <c r="M8" i="94"/>
  <c r="M8" i="106"/>
  <c r="M35" i="106" s="1"/>
  <c r="M8" i="143"/>
  <c r="M35" i="143" s="1"/>
  <c r="M8" i="145"/>
  <c r="M35" i="145" s="1"/>
  <c r="M8" i="146"/>
  <c r="M8" i="144"/>
  <c r="M35" i="144" s="1"/>
  <c r="AJ17" i="119"/>
  <c r="AJ44" i="119" s="1"/>
  <c r="AJ17" i="138"/>
  <c r="AJ44" i="138" s="1"/>
  <c r="AJ17" i="137"/>
  <c r="AJ44" i="137" s="1"/>
  <c r="AJ17" i="118"/>
  <c r="AJ44" i="118" s="1"/>
  <c r="AJ17" i="95"/>
  <c r="AJ17" i="135"/>
  <c r="AJ17" i="136"/>
  <c r="AJ17" i="94"/>
  <c r="P17" i="151"/>
  <c r="P44" i="151" s="1"/>
  <c r="P17" i="149"/>
  <c r="P44" i="149" s="1"/>
  <c r="P17" i="148"/>
  <c r="P44" i="148" s="1"/>
  <c r="P17" i="147"/>
  <c r="P17" i="150"/>
  <c r="P44" i="150" s="1"/>
  <c r="AK15" i="119"/>
  <c r="AK42" i="119" s="1"/>
  <c r="AK15" i="137"/>
  <c r="AK42" i="137" s="1"/>
  <c r="AK15" i="138"/>
  <c r="AK42" i="138" s="1"/>
  <c r="AK15" i="118"/>
  <c r="AK42" i="118" s="1"/>
  <c r="AK15" i="95"/>
  <c r="AK15" i="135"/>
  <c r="AK15" i="94"/>
  <c r="AK15" i="136"/>
  <c r="Q15" i="150"/>
  <c r="Q42" i="150" s="1"/>
  <c r="Q15" i="151"/>
  <c r="Q42" i="151" s="1"/>
  <c r="Q15" i="149"/>
  <c r="Q42" i="149" s="1"/>
  <c r="Q15" i="148"/>
  <c r="Q42" i="148" s="1"/>
  <c r="Q15" i="147"/>
  <c r="AK23" i="119"/>
  <c r="AK50" i="119" s="1"/>
  <c r="AK23" i="138"/>
  <c r="AK50" i="138" s="1"/>
  <c r="AK23" i="137"/>
  <c r="AK50" i="137" s="1"/>
  <c r="AK23" i="118"/>
  <c r="AK50" i="118" s="1"/>
  <c r="AK23" i="95"/>
  <c r="AK23" i="136"/>
  <c r="AK23" i="94"/>
  <c r="AK23" i="135"/>
  <c r="Q23" i="150"/>
  <c r="Q50" i="150" s="1"/>
  <c r="Q23" i="151"/>
  <c r="Q50" i="151" s="1"/>
  <c r="Q23" i="149"/>
  <c r="Q50" i="149" s="1"/>
  <c r="Q23" i="147"/>
  <c r="Q23" i="148"/>
  <c r="Q50" i="148" s="1"/>
  <c r="AB8" i="119"/>
  <c r="AB35" i="119" s="1"/>
  <c r="AB8" i="138"/>
  <c r="AB35" i="138" s="1"/>
  <c r="AB8" i="137"/>
  <c r="AB35" i="137" s="1"/>
  <c r="AB8" i="118"/>
  <c r="AB35" i="118" s="1"/>
  <c r="AB8" i="95"/>
  <c r="AB8" i="135"/>
  <c r="AB8" i="136"/>
  <c r="AB8" i="94"/>
  <c r="H8" i="150"/>
  <c r="H35" i="150" s="1"/>
  <c r="H8" i="151"/>
  <c r="H35" i="151" s="1"/>
  <c r="H8" i="149"/>
  <c r="H35" i="149" s="1"/>
  <c r="H8" i="148"/>
  <c r="H35" i="148" s="1"/>
  <c r="H8" i="147"/>
  <c r="AJ15" i="119"/>
  <c r="AJ42" i="119" s="1"/>
  <c r="AJ15" i="138"/>
  <c r="AJ42" i="138" s="1"/>
  <c r="AJ15" i="137"/>
  <c r="AJ42" i="137" s="1"/>
  <c r="AJ15" i="118"/>
  <c r="AJ42" i="118" s="1"/>
  <c r="AJ15" i="95"/>
  <c r="AJ15" i="135"/>
  <c r="AJ15" i="94"/>
  <c r="AJ15" i="136"/>
  <c r="P15" i="150"/>
  <c r="P42" i="150" s="1"/>
  <c r="P15" i="151"/>
  <c r="P42" i="151" s="1"/>
  <c r="P15" i="149"/>
  <c r="P42" i="149" s="1"/>
  <c r="P15" i="147"/>
  <c r="P15" i="148"/>
  <c r="P42" i="148" s="1"/>
  <c r="AK12" i="119"/>
  <c r="AK39" i="119" s="1"/>
  <c r="AK12" i="138"/>
  <c r="AK39" i="138" s="1"/>
  <c r="AK12" i="118"/>
  <c r="AK39" i="118" s="1"/>
  <c r="AK12" i="137"/>
  <c r="AK39" i="137" s="1"/>
  <c r="AK12" i="95"/>
  <c r="AK12" i="135"/>
  <c r="AK12" i="136"/>
  <c r="Q12" i="151"/>
  <c r="Q39" i="151" s="1"/>
  <c r="Q12" i="149"/>
  <c r="Q39" i="149" s="1"/>
  <c r="AK12" i="94"/>
  <c r="Q12" i="150"/>
  <c r="Q39" i="150" s="1"/>
  <c r="Q12" i="148"/>
  <c r="Q39" i="148" s="1"/>
  <c r="Q12" i="147"/>
  <c r="AK29" i="119"/>
  <c r="AK56" i="119" s="1"/>
  <c r="AK29" i="138"/>
  <c r="AK56" i="138" s="1"/>
  <c r="AK29" i="137"/>
  <c r="AK56" i="137" s="1"/>
  <c r="AK29" i="95"/>
  <c r="AK29" i="118"/>
  <c r="AK56" i="118" s="1"/>
  <c r="AK29" i="94"/>
  <c r="AK29" i="135"/>
  <c r="Q29" i="150"/>
  <c r="Q56" i="150" s="1"/>
  <c r="AK29" i="136"/>
  <c r="Q29" i="151"/>
  <c r="Q56" i="151" s="1"/>
  <c r="Q29" i="149"/>
  <c r="Q56" i="149" s="1"/>
  <c r="Q29" i="148"/>
  <c r="Q56" i="148" s="1"/>
  <c r="Q29" i="147"/>
  <c r="AJ27" i="119"/>
  <c r="AJ54" i="119" s="1"/>
  <c r="AJ27" i="138"/>
  <c r="AJ54" i="138" s="1"/>
  <c r="AJ27" i="137"/>
  <c r="AJ54" i="137" s="1"/>
  <c r="AJ27" i="118"/>
  <c r="AJ54" i="118" s="1"/>
  <c r="AJ27" i="95"/>
  <c r="AJ27" i="135"/>
  <c r="P27" i="150"/>
  <c r="P54" i="150" s="1"/>
  <c r="AJ27" i="94"/>
  <c r="P27" i="151"/>
  <c r="P54" i="151" s="1"/>
  <c r="P27" i="149"/>
  <c r="P54" i="149" s="1"/>
  <c r="P27" i="148"/>
  <c r="P54" i="148" s="1"/>
  <c r="P27" i="147"/>
  <c r="AJ27" i="136"/>
  <c r="AK17" i="119"/>
  <c r="AK44" i="119" s="1"/>
  <c r="AK17" i="138"/>
  <c r="AK44" i="138" s="1"/>
  <c r="AK17" i="137"/>
  <c r="AK44" i="137" s="1"/>
  <c r="AK17" i="118"/>
  <c r="AK44" i="118" s="1"/>
  <c r="AK17" i="95"/>
  <c r="AK17" i="135"/>
  <c r="AK17" i="136"/>
  <c r="AK17" i="94"/>
  <c r="Q17" i="150"/>
  <c r="Q44" i="150" s="1"/>
  <c r="Q17" i="151"/>
  <c r="Q44" i="151" s="1"/>
  <c r="Q17" i="149"/>
  <c r="Q44" i="149" s="1"/>
  <c r="Q17" i="148"/>
  <c r="Q44" i="148" s="1"/>
  <c r="Q17" i="147"/>
  <c r="AK25" i="119"/>
  <c r="AK52" i="119" s="1"/>
  <c r="AK25" i="137"/>
  <c r="AK52" i="137" s="1"/>
  <c r="AK25" i="138"/>
  <c r="AK52" i="138" s="1"/>
  <c r="AK25" i="118"/>
  <c r="AK52" i="118" s="1"/>
  <c r="AK25" i="135"/>
  <c r="AK25" i="136"/>
  <c r="AK25" i="95"/>
  <c r="AK25" i="94"/>
  <c r="Q25" i="151"/>
  <c r="Q52" i="151" s="1"/>
  <c r="Q25" i="149"/>
  <c r="Q52" i="149" s="1"/>
  <c r="Q25" i="150"/>
  <c r="Q52" i="150" s="1"/>
  <c r="Q25" i="148"/>
  <c r="Q52" i="148" s="1"/>
  <c r="Q25" i="147"/>
  <c r="AP8" i="119"/>
  <c r="AP35" i="119" s="1"/>
  <c r="AP8" i="138"/>
  <c r="AP35" i="138" s="1"/>
  <c r="AP8" i="137"/>
  <c r="AP35" i="137" s="1"/>
  <c r="AP8" i="118"/>
  <c r="AP35" i="118" s="1"/>
  <c r="AP8" i="95"/>
  <c r="AP8" i="135"/>
  <c r="AP8" i="136"/>
  <c r="AP8" i="94"/>
  <c r="V8" i="151"/>
  <c r="V35" i="151" s="1"/>
  <c r="V8" i="149"/>
  <c r="V35" i="149" s="1"/>
  <c r="V8" i="150"/>
  <c r="V35" i="150" s="1"/>
  <c r="V8" i="148"/>
  <c r="V35" i="148" s="1"/>
  <c r="V8" i="147"/>
  <c r="AK27" i="119"/>
  <c r="AK54" i="119" s="1"/>
  <c r="AK27" i="137"/>
  <c r="AK54" i="137" s="1"/>
  <c r="AK27" i="138"/>
  <c r="AK54" i="138" s="1"/>
  <c r="AK27" i="118"/>
  <c r="AK54" i="118" s="1"/>
  <c r="AK27" i="95"/>
  <c r="AK27" i="135"/>
  <c r="AK27" i="136"/>
  <c r="AK27" i="94"/>
  <c r="Q27" i="150"/>
  <c r="Q54" i="150" s="1"/>
  <c r="Q27" i="151"/>
  <c r="Q54" i="151" s="1"/>
  <c r="Q27" i="149"/>
  <c r="Q54" i="149" s="1"/>
  <c r="Q27" i="148"/>
  <c r="Q54" i="148" s="1"/>
  <c r="Q27" i="147"/>
  <c r="AJ12" i="119"/>
  <c r="AJ39" i="119" s="1"/>
  <c r="AJ12" i="138"/>
  <c r="AJ39" i="138" s="1"/>
  <c r="AJ12" i="137"/>
  <c r="AJ39" i="137" s="1"/>
  <c r="AJ12" i="118"/>
  <c r="AJ39" i="118" s="1"/>
  <c r="AJ12" i="95"/>
  <c r="AJ12" i="135"/>
  <c r="AJ12" i="136"/>
  <c r="AJ12" i="94"/>
  <c r="P12" i="150"/>
  <c r="P39" i="150" s="1"/>
  <c r="P12" i="151"/>
  <c r="P39" i="151" s="1"/>
  <c r="P12" i="149"/>
  <c r="P39" i="149" s="1"/>
  <c r="P12" i="148"/>
  <c r="P39" i="148" s="1"/>
  <c r="P12" i="147"/>
  <c r="AJ17" i="54"/>
  <c r="AK17" i="54"/>
  <c r="AJ20" i="54"/>
  <c r="AK20" i="54"/>
  <c r="AB8" i="54"/>
  <c r="AB24" i="54" s="1"/>
  <c r="AB10" i="54"/>
  <c r="AP8" i="54"/>
  <c r="M10" i="54"/>
  <c r="AB13" i="54"/>
  <c r="AP13" i="54"/>
  <c r="AP10" i="54"/>
  <c r="M13" i="54"/>
  <c r="M8" i="54"/>
  <c r="AB25" i="119" l="1"/>
  <c r="AB52" i="119" s="1"/>
  <c r="AB25" i="138"/>
  <c r="AB52" i="138" s="1"/>
  <c r="AB25" i="137"/>
  <c r="AB52" i="137" s="1"/>
  <c r="AB25" i="95"/>
  <c r="AB25" i="135"/>
  <c r="AB25" i="118"/>
  <c r="AB52" i="118" s="1"/>
  <c r="AB25" i="136"/>
  <c r="AB25" i="94"/>
  <c r="H25" i="150"/>
  <c r="H52" i="150" s="1"/>
  <c r="H25" i="151"/>
  <c r="H52" i="151" s="1"/>
  <c r="H25" i="149"/>
  <c r="H52" i="149" s="1"/>
  <c r="H25" i="148"/>
  <c r="H52" i="148" s="1"/>
  <c r="H25" i="147"/>
  <c r="M9" i="119"/>
  <c r="M36" i="119" s="1"/>
  <c r="M9" i="138"/>
  <c r="M36" i="138" s="1"/>
  <c r="M9" i="137"/>
  <c r="M36" i="137" s="1"/>
  <c r="M9" i="95"/>
  <c r="M9" i="135"/>
  <c r="M9" i="106"/>
  <c r="M36" i="106" s="1"/>
  <c r="M9" i="118"/>
  <c r="M36" i="118" s="1"/>
  <c r="M9" i="94"/>
  <c r="M9" i="145"/>
  <c r="M36" i="145" s="1"/>
  <c r="M9" i="146"/>
  <c r="M9" i="136"/>
  <c r="M9" i="143"/>
  <c r="M36" i="143" s="1"/>
  <c r="M9" i="144"/>
  <c r="M36" i="144" s="1"/>
  <c r="M14" i="138"/>
  <c r="M41" i="138" s="1"/>
  <c r="M14" i="119"/>
  <c r="M41" i="119" s="1"/>
  <c r="M14" i="137"/>
  <c r="M41" i="137" s="1"/>
  <c r="M14" i="118"/>
  <c r="M41" i="118" s="1"/>
  <c r="M14" i="95"/>
  <c r="M14" i="135"/>
  <c r="M14" i="136"/>
  <c r="M14" i="94"/>
  <c r="M14" i="106"/>
  <c r="M41" i="106" s="1"/>
  <c r="M14" i="143"/>
  <c r="M41" i="143" s="1"/>
  <c r="M14" i="145"/>
  <c r="M41" i="145" s="1"/>
  <c r="M14" i="146"/>
  <c r="M14" i="144"/>
  <c r="M41" i="144" s="1"/>
  <c r="AB14" i="119"/>
  <c r="AB41" i="119" s="1"/>
  <c r="AB14" i="138"/>
  <c r="AB41" i="138" s="1"/>
  <c r="AB14" i="137"/>
  <c r="AB41" i="137" s="1"/>
  <c r="AB14" i="95"/>
  <c r="AB14" i="135"/>
  <c r="AB14" i="118"/>
  <c r="AB41" i="118" s="1"/>
  <c r="H14" i="150"/>
  <c r="H41" i="150" s="1"/>
  <c r="AB14" i="94"/>
  <c r="H14" i="151"/>
  <c r="H41" i="151" s="1"/>
  <c r="H14" i="149"/>
  <c r="H41" i="149" s="1"/>
  <c r="H14" i="148"/>
  <c r="H41" i="148" s="1"/>
  <c r="H14" i="147"/>
  <c r="AB14" i="136"/>
  <c r="AJ18" i="138"/>
  <c r="AJ45" i="138" s="1"/>
  <c r="AJ18" i="119"/>
  <c r="AJ45" i="119" s="1"/>
  <c r="AJ18" i="137"/>
  <c r="AJ45" i="137" s="1"/>
  <c r="AJ18" i="118"/>
  <c r="AJ45" i="118" s="1"/>
  <c r="AJ18" i="95"/>
  <c r="AJ18" i="135"/>
  <c r="AJ18" i="136"/>
  <c r="AJ18" i="94"/>
  <c r="P18" i="150"/>
  <c r="P45" i="150" s="1"/>
  <c r="P18" i="148"/>
  <c r="P45" i="148" s="1"/>
  <c r="P18" i="147"/>
  <c r="P18" i="151"/>
  <c r="P45" i="151" s="1"/>
  <c r="P18" i="149"/>
  <c r="P45" i="149" s="1"/>
  <c r="M11" i="138"/>
  <c r="M38" i="138" s="1"/>
  <c r="M11" i="119"/>
  <c r="M38" i="119" s="1"/>
  <c r="M11" i="137"/>
  <c r="M38" i="137" s="1"/>
  <c r="M11" i="118"/>
  <c r="M38" i="118" s="1"/>
  <c r="M11" i="95"/>
  <c r="M11" i="135"/>
  <c r="M11" i="136"/>
  <c r="M11" i="94"/>
  <c r="M11" i="106"/>
  <c r="M38" i="106" s="1"/>
  <c r="M11" i="143"/>
  <c r="M38" i="143" s="1"/>
  <c r="M11" i="144"/>
  <c r="M38" i="144" s="1"/>
  <c r="M11" i="145"/>
  <c r="M38" i="145" s="1"/>
  <c r="M11" i="146"/>
  <c r="AK21" i="119"/>
  <c r="AK48" i="119" s="1"/>
  <c r="AK21" i="138"/>
  <c r="AK48" i="138" s="1"/>
  <c r="AK21" i="137"/>
  <c r="AK48" i="137" s="1"/>
  <c r="AK21" i="95"/>
  <c r="AK21" i="135"/>
  <c r="AK21" i="118"/>
  <c r="AK48" i="118" s="1"/>
  <c r="AK21" i="94"/>
  <c r="Q21" i="150"/>
  <c r="Q48" i="150" s="1"/>
  <c r="Q21" i="151"/>
  <c r="Q48" i="151" s="1"/>
  <c r="Q21" i="149"/>
  <c r="Q48" i="149" s="1"/>
  <c r="AK21" i="136"/>
  <c r="Q21" i="148"/>
  <c r="Q48" i="148" s="1"/>
  <c r="Q21" i="147"/>
  <c r="AP11" i="119"/>
  <c r="AP38" i="119" s="1"/>
  <c r="AP11" i="138"/>
  <c r="AP38" i="138" s="1"/>
  <c r="AP11" i="137"/>
  <c r="AP38" i="137" s="1"/>
  <c r="AP11" i="118"/>
  <c r="AP38" i="118" s="1"/>
  <c r="AP11" i="95"/>
  <c r="AP11" i="135"/>
  <c r="AP11" i="136"/>
  <c r="AP11" i="94"/>
  <c r="V11" i="150"/>
  <c r="V38" i="150" s="1"/>
  <c r="V11" i="151"/>
  <c r="V38" i="151" s="1"/>
  <c r="V11" i="149"/>
  <c r="V38" i="149" s="1"/>
  <c r="V11" i="148"/>
  <c r="V38" i="148" s="1"/>
  <c r="V11" i="147"/>
  <c r="AP28" i="54"/>
  <c r="AP9" i="119"/>
  <c r="AP36" i="119" s="1"/>
  <c r="AP9" i="138"/>
  <c r="AP36" i="138" s="1"/>
  <c r="AP9" i="137"/>
  <c r="AP36" i="137" s="1"/>
  <c r="AP9" i="118"/>
  <c r="AP36" i="118" s="1"/>
  <c r="AP9" i="95"/>
  <c r="AP9" i="135"/>
  <c r="AP9" i="136"/>
  <c r="AP9" i="94"/>
  <c r="V9" i="150"/>
  <c r="V36" i="150" s="1"/>
  <c r="V9" i="148"/>
  <c r="V36" i="148" s="1"/>
  <c r="V9" i="147"/>
  <c r="V9" i="151"/>
  <c r="V36" i="151" s="1"/>
  <c r="V9" i="149"/>
  <c r="V36" i="149" s="1"/>
  <c r="AJ21" i="119"/>
  <c r="AJ48" i="119" s="1"/>
  <c r="AJ21" i="138"/>
  <c r="AJ48" i="138" s="1"/>
  <c r="AJ21" i="137"/>
  <c r="AJ48" i="137" s="1"/>
  <c r="AJ21" i="118"/>
  <c r="AJ48" i="118" s="1"/>
  <c r="AJ21" i="95"/>
  <c r="AJ21" i="135"/>
  <c r="AJ21" i="94"/>
  <c r="AJ21" i="136"/>
  <c r="P21" i="150"/>
  <c r="P48" i="150" s="1"/>
  <c r="P21" i="151"/>
  <c r="P48" i="151" s="1"/>
  <c r="P21" i="149"/>
  <c r="P48" i="149" s="1"/>
  <c r="P21" i="147"/>
  <c r="P21" i="148"/>
  <c r="P48" i="148" s="1"/>
  <c r="AP14" i="119"/>
  <c r="AP41" i="119" s="1"/>
  <c r="AP14" i="138"/>
  <c r="AP41" i="138" s="1"/>
  <c r="AP14" i="118"/>
  <c r="AP41" i="118" s="1"/>
  <c r="AP14" i="95"/>
  <c r="AP14" i="135"/>
  <c r="AP14" i="136"/>
  <c r="AP14" i="94"/>
  <c r="AP14" i="137"/>
  <c r="AP41" i="137" s="1"/>
  <c r="V14" i="151"/>
  <c r="V41" i="151" s="1"/>
  <c r="V14" i="149"/>
  <c r="V41" i="149" s="1"/>
  <c r="V14" i="150"/>
  <c r="V41" i="150" s="1"/>
  <c r="V14" i="148"/>
  <c r="V41" i="148" s="1"/>
  <c r="V14" i="147"/>
  <c r="AK18" i="119"/>
  <c r="AK45" i="119" s="1"/>
  <c r="AK18" i="138"/>
  <c r="AK45" i="138" s="1"/>
  <c r="AK18" i="137"/>
  <c r="AK45" i="137" s="1"/>
  <c r="AK18" i="118"/>
  <c r="AK45" i="118" s="1"/>
  <c r="AK18" i="136"/>
  <c r="Q18" i="151"/>
  <c r="Q45" i="151" s="1"/>
  <c r="Q18" i="149"/>
  <c r="Q45" i="149" s="1"/>
  <c r="AK18" i="95"/>
  <c r="AK18" i="94"/>
  <c r="Q18" i="150"/>
  <c r="Q45" i="150" s="1"/>
  <c r="Q18" i="148"/>
  <c r="Q45" i="148" s="1"/>
  <c r="Q18" i="147"/>
  <c r="AK18" i="135"/>
  <c r="AB11" i="119"/>
  <c r="AB38" i="119" s="1"/>
  <c r="AB11" i="138"/>
  <c r="AB38" i="138" s="1"/>
  <c r="AB11" i="137"/>
  <c r="AB38" i="137" s="1"/>
  <c r="AB11" i="118"/>
  <c r="AB38" i="118" s="1"/>
  <c r="AB11" i="136"/>
  <c r="AB11" i="94"/>
  <c r="AB11" i="135"/>
  <c r="H11" i="151"/>
  <c r="H38" i="151" s="1"/>
  <c r="H11" i="149"/>
  <c r="H38" i="149" s="1"/>
  <c r="AB11" i="95"/>
  <c r="H11" i="150"/>
  <c r="H38" i="150" s="1"/>
  <c r="H11" i="148"/>
  <c r="H38" i="148" s="1"/>
  <c r="H11" i="147"/>
  <c r="AB28" i="54"/>
  <c r="AB9" i="119"/>
  <c r="AB36" i="119" s="1"/>
  <c r="AB9" i="138"/>
  <c r="AB36" i="138" s="1"/>
  <c r="AB9" i="137"/>
  <c r="AB36" i="137" s="1"/>
  <c r="AB9" i="118"/>
  <c r="AB36" i="118" s="1"/>
  <c r="AB9" i="95"/>
  <c r="AB9" i="135"/>
  <c r="AB9" i="94"/>
  <c r="AB9" i="136"/>
  <c r="H9" i="150"/>
  <c r="H36" i="150" s="1"/>
  <c r="H9" i="151"/>
  <c r="H36" i="151" s="1"/>
  <c r="H9" i="149"/>
  <c r="H36" i="149" s="1"/>
  <c r="H9" i="147"/>
  <c r="H9" i="148"/>
  <c r="H36" i="148" s="1"/>
  <c r="AB22" i="54"/>
  <c r="AB26" i="54"/>
  <c r="AP22" i="54"/>
  <c r="AP24" i="54"/>
  <c r="M24" i="54"/>
  <c r="AP26" i="54"/>
  <c r="AP11" i="54"/>
  <c r="M11" i="54"/>
  <c r="M26" i="54"/>
  <c r="AB16" i="54"/>
  <c r="AB14" i="54"/>
  <c r="AB19" i="54"/>
  <c r="AB11" i="54"/>
  <c r="AP14" i="54"/>
  <c r="AP16" i="54"/>
  <c r="AP19" i="54"/>
  <c r="M22" i="54"/>
  <c r="M28" i="54"/>
  <c r="M16" i="54"/>
  <c r="M19" i="54"/>
  <c r="M14" i="54"/>
  <c r="C5" i="134"/>
  <c r="D5" i="134"/>
  <c r="E5" i="134"/>
  <c r="F5" i="134"/>
  <c r="G5" i="134"/>
  <c r="H5" i="134"/>
  <c r="I5" i="134"/>
  <c r="J5" i="134"/>
  <c r="K5" i="134"/>
  <c r="L5" i="134"/>
  <c r="M5" i="134"/>
  <c r="N5" i="134"/>
  <c r="O5" i="134"/>
  <c r="P5" i="134"/>
  <c r="Q5" i="134"/>
  <c r="R5" i="134"/>
  <c r="S5" i="134"/>
  <c r="T5" i="134"/>
  <c r="U5" i="134"/>
  <c r="V5" i="134"/>
  <c r="W5" i="134"/>
  <c r="X5" i="134"/>
  <c r="Y5" i="134"/>
  <c r="Z5" i="134"/>
  <c r="AA5" i="134"/>
  <c r="AB5" i="134"/>
  <c r="AC5" i="134"/>
  <c r="AD5" i="134"/>
  <c r="AE5" i="134"/>
  <c r="AF5" i="134"/>
  <c r="AG5" i="134"/>
  <c r="AH5" i="134"/>
  <c r="AI5" i="134"/>
  <c r="AJ5" i="134"/>
  <c r="AK5" i="134"/>
  <c r="AL5" i="134"/>
  <c r="AM5" i="134"/>
  <c r="AN5" i="134"/>
  <c r="AO5" i="134"/>
  <c r="AP5" i="134"/>
  <c r="AQ5" i="134"/>
  <c r="AR5" i="134"/>
  <c r="AS5" i="134"/>
  <c r="AT5" i="134"/>
  <c r="AU5" i="134"/>
  <c r="AV5" i="134"/>
  <c r="AW5" i="134"/>
  <c r="AX5" i="134"/>
  <c r="AY5" i="134"/>
  <c r="AZ5" i="134"/>
  <c r="BA5" i="134"/>
  <c r="BB5" i="134"/>
  <c r="BC5" i="134"/>
  <c r="BD5" i="134"/>
  <c r="BE5" i="134"/>
  <c r="BF5" i="134"/>
  <c r="BG5" i="134"/>
  <c r="BH5" i="134"/>
  <c r="C6" i="134"/>
  <c r="D6" i="134"/>
  <c r="E6" i="134"/>
  <c r="F6" i="134"/>
  <c r="G6" i="134"/>
  <c r="H6" i="134"/>
  <c r="I6" i="134"/>
  <c r="J6" i="134"/>
  <c r="K6" i="134"/>
  <c r="L6" i="134"/>
  <c r="M6" i="134"/>
  <c r="N6" i="134"/>
  <c r="O6" i="134"/>
  <c r="P6" i="134"/>
  <c r="Q6" i="134"/>
  <c r="R6" i="134"/>
  <c r="R33" i="134" s="1"/>
  <c r="S6" i="134"/>
  <c r="S33" i="134" s="1"/>
  <c r="T6" i="134"/>
  <c r="U6" i="134"/>
  <c r="U33" i="134" s="1"/>
  <c r="V6" i="134"/>
  <c r="V33" i="134" s="1"/>
  <c r="W6" i="134"/>
  <c r="W33" i="134" s="1"/>
  <c r="X6" i="134"/>
  <c r="Y6" i="134"/>
  <c r="Y33" i="134" s="1"/>
  <c r="Z6" i="134"/>
  <c r="Z33" i="134" s="1"/>
  <c r="AA6" i="134"/>
  <c r="AA33" i="134" s="1"/>
  <c r="AB6" i="134"/>
  <c r="AC6" i="134"/>
  <c r="AC33" i="134" s="1"/>
  <c r="AD6" i="134"/>
  <c r="AD33" i="134" s="1"/>
  <c r="AE6" i="134"/>
  <c r="AE33" i="134" s="1"/>
  <c r="AF6" i="134"/>
  <c r="AG6" i="134"/>
  <c r="AG33" i="134" s="1"/>
  <c r="AH6" i="134"/>
  <c r="AH33" i="134" s="1"/>
  <c r="AI6" i="134"/>
  <c r="AI33" i="134" s="1"/>
  <c r="AJ6" i="134"/>
  <c r="AK6" i="134"/>
  <c r="AK33" i="134" s="1"/>
  <c r="AL6" i="134"/>
  <c r="AL33" i="134" s="1"/>
  <c r="AM6" i="134"/>
  <c r="AM33" i="134" s="1"/>
  <c r="AN6" i="134"/>
  <c r="AO6" i="134"/>
  <c r="AO33" i="134" s="1"/>
  <c r="AP6" i="134"/>
  <c r="AP33" i="134" s="1"/>
  <c r="AQ6" i="134"/>
  <c r="AQ33" i="134" s="1"/>
  <c r="AR6" i="134"/>
  <c r="AS6" i="134"/>
  <c r="AS33" i="134" s="1"/>
  <c r="AT6" i="134"/>
  <c r="AT33" i="134" s="1"/>
  <c r="AU6" i="134"/>
  <c r="AU33" i="134" s="1"/>
  <c r="AV6" i="134"/>
  <c r="AW6" i="134"/>
  <c r="AW33" i="134" s="1"/>
  <c r="AX6" i="134"/>
  <c r="AX33" i="134" s="1"/>
  <c r="AY6" i="134"/>
  <c r="AY33" i="134" s="1"/>
  <c r="AZ6" i="134"/>
  <c r="BA6" i="134"/>
  <c r="BA33" i="134" s="1"/>
  <c r="BB6" i="134"/>
  <c r="BB33" i="134" s="1"/>
  <c r="BC6" i="134"/>
  <c r="BC33" i="134" s="1"/>
  <c r="BD6" i="134"/>
  <c r="BE6" i="134"/>
  <c r="BE33" i="134" s="1"/>
  <c r="BF6" i="134"/>
  <c r="BF33" i="134" s="1"/>
  <c r="BG6" i="134"/>
  <c r="BG33" i="134" s="1"/>
  <c r="BH6" i="134"/>
  <c r="C32" i="134"/>
  <c r="D32" i="134"/>
  <c r="E32" i="134"/>
  <c r="F32" i="134"/>
  <c r="G32" i="134"/>
  <c r="H32" i="134"/>
  <c r="I32" i="134"/>
  <c r="J32" i="134"/>
  <c r="K32" i="134"/>
  <c r="L32" i="134"/>
  <c r="M32" i="134"/>
  <c r="N32" i="134"/>
  <c r="O32" i="134"/>
  <c r="P32" i="134"/>
  <c r="Q32" i="134"/>
  <c r="R32" i="134"/>
  <c r="S32" i="134"/>
  <c r="T32" i="134"/>
  <c r="U32" i="134"/>
  <c r="V32" i="134"/>
  <c r="W32" i="134"/>
  <c r="X32" i="134"/>
  <c r="Y32" i="134"/>
  <c r="Z32" i="134"/>
  <c r="AA32" i="134"/>
  <c r="AB32" i="134"/>
  <c r="AC32" i="134"/>
  <c r="AD32" i="134"/>
  <c r="AE32" i="134"/>
  <c r="AF32" i="134"/>
  <c r="AG32" i="134"/>
  <c r="AH32" i="134"/>
  <c r="AI32" i="134"/>
  <c r="AJ32" i="134"/>
  <c r="AK32" i="134"/>
  <c r="AL32" i="134"/>
  <c r="AM32" i="134"/>
  <c r="AN32" i="134"/>
  <c r="AO32" i="134"/>
  <c r="AP32" i="134"/>
  <c r="AQ32" i="134"/>
  <c r="AR32" i="134"/>
  <c r="AS32" i="134"/>
  <c r="AT32" i="134"/>
  <c r="AU32" i="134"/>
  <c r="AV32" i="134"/>
  <c r="AW32" i="134"/>
  <c r="AX32" i="134"/>
  <c r="AY32" i="134"/>
  <c r="AZ32" i="134"/>
  <c r="BA32" i="134"/>
  <c r="BB32" i="134"/>
  <c r="BC32" i="134"/>
  <c r="BD32" i="134"/>
  <c r="BE32" i="134"/>
  <c r="BF32" i="134"/>
  <c r="BG32" i="134"/>
  <c r="BH32" i="134"/>
  <c r="C33" i="134"/>
  <c r="D33" i="134"/>
  <c r="E33" i="134"/>
  <c r="F33" i="134"/>
  <c r="G33" i="134"/>
  <c r="H33" i="134"/>
  <c r="I33" i="134"/>
  <c r="J33" i="134"/>
  <c r="K33" i="134"/>
  <c r="L33" i="134"/>
  <c r="M33" i="134"/>
  <c r="N33" i="134"/>
  <c r="O33" i="134"/>
  <c r="P33" i="134"/>
  <c r="Q33" i="134"/>
  <c r="T33" i="134"/>
  <c r="X33" i="134"/>
  <c r="AB33" i="134"/>
  <c r="AF33" i="134"/>
  <c r="AJ33" i="134"/>
  <c r="AN33" i="134"/>
  <c r="AR33" i="134"/>
  <c r="AV33" i="134"/>
  <c r="AZ33" i="134"/>
  <c r="BD33" i="134"/>
  <c r="BH33" i="134"/>
  <c r="C5" i="133"/>
  <c r="D5" i="133"/>
  <c r="E5" i="133"/>
  <c r="F5" i="133"/>
  <c r="G5" i="133"/>
  <c r="H5" i="133"/>
  <c r="I5" i="133"/>
  <c r="J5" i="133"/>
  <c r="K5" i="133"/>
  <c r="L5" i="133"/>
  <c r="M5" i="133"/>
  <c r="N5" i="133"/>
  <c r="O5" i="133"/>
  <c r="P5" i="133"/>
  <c r="Q5" i="133"/>
  <c r="R5" i="133"/>
  <c r="S5" i="133"/>
  <c r="T5" i="133"/>
  <c r="U5" i="133"/>
  <c r="V5" i="133"/>
  <c r="W5" i="133"/>
  <c r="X5" i="133"/>
  <c r="X32" i="133" s="1"/>
  <c r="Y5" i="133"/>
  <c r="Y32" i="133" s="1"/>
  <c r="Z5" i="133"/>
  <c r="Z32" i="133" s="1"/>
  <c r="AA5" i="133"/>
  <c r="AB5" i="133"/>
  <c r="AB32" i="133" s="1"/>
  <c r="AC5" i="133"/>
  <c r="AC32" i="133" s="1"/>
  <c r="AD5" i="133"/>
  <c r="AD32" i="133" s="1"/>
  <c r="AE5" i="133"/>
  <c r="AE32" i="133" s="1"/>
  <c r="AF5" i="133"/>
  <c r="AF32" i="133" s="1"/>
  <c r="AG5" i="133"/>
  <c r="AG32" i="133" s="1"/>
  <c r="AH5" i="133"/>
  <c r="AH32" i="133" s="1"/>
  <c r="AI5" i="133"/>
  <c r="AJ5" i="133"/>
  <c r="AJ32" i="133" s="1"/>
  <c r="AK5" i="133"/>
  <c r="AK32" i="133" s="1"/>
  <c r="AL5" i="133"/>
  <c r="AL32" i="133" s="1"/>
  <c r="AM5" i="133"/>
  <c r="AM32" i="133" s="1"/>
  <c r="AN5" i="133"/>
  <c r="AN32" i="133" s="1"/>
  <c r="AO5" i="133"/>
  <c r="AO32" i="133" s="1"/>
  <c r="AP5" i="133"/>
  <c r="AP32" i="133" s="1"/>
  <c r="AQ5" i="133"/>
  <c r="AR5" i="133"/>
  <c r="AR32" i="133" s="1"/>
  <c r="AS5" i="133"/>
  <c r="AS32" i="133" s="1"/>
  <c r="AT5" i="133"/>
  <c r="AT32" i="133" s="1"/>
  <c r="AU5" i="133"/>
  <c r="AU32" i="133" s="1"/>
  <c r="AV5" i="133"/>
  <c r="AV32" i="133" s="1"/>
  <c r="AW5" i="133"/>
  <c r="AW32" i="133" s="1"/>
  <c r="AX5" i="133"/>
  <c r="AX32" i="133" s="1"/>
  <c r="AY5" i="133"/>
  <c r="AZ5" i="133"/>
  <c r="AZ32" i="133" s="1"/>
  <c r="BA5" i="133"/>
  <c r="BA32" i="133" s="1"/>
  <c r="BB5" i="133"/>
  <c r="BB32" i="133" s="1"/>
  <c r="BC5" i="133"/>
  <c r="BC32" i="133" s="1"/>
  <c r="BD5" i="133"/>
  <c r="BD32" i="133" s="1"/>
  <c r="BE5" i="133"/>
  <c r="BE32" i="133" s="1"/>
  <c r="BF5" i="133"/>
  <c r="BF32" i="133" s="1"/>
  <c r="BG5" i="133"/>
  <c r="BG32" i="133" s="1"/>
  <c r="BH5" i="133"/>
  <c r="BH32" i="133" s="1"/>
  <c r="C6" i="133"/>
  <c r="C33" i="133" s="1"/>
  <c r="D6" i="133"/>
  <c r="D33" i="133" s="1"/>
  <c r="E6" i="133"/>
  <c r="E33" i="133" s="1"/>
  <c r="F6" i="133"/>
  <c r="F33" i="133" s="1"/>
  <c r="G6" i="133"/>
  <c r="G33" i="133" s="1"/>
  <c r="H6" i="133"/>
  <c r="H33" i="133" s="1"/>
  <c r="I6" i="133"/>
  <c r="J6" i="133"/>
  <c r="J33" i="133" s="1"/>
  <c r="K6" i="133"/>
  <c r="K33" i="133" s="1"/>
  <c r="L6" i="133"/>
  <c r="L33" i="133" s="1"/>
  <c r="M6" i="133"/>
  <c r="M33" i="133" s="1"/>
  <c r="N6" i="133"/>
  <c r="N33" i="133" s="1"/>
  <c r="O6" i="133"/>
  <c r="O33" i="133" s="1"/>
  <c r="P6" i="133"/>
  <c r="P33" i="133" s="1"/>
  <c r="Q6" i="133"/>
  <c r="R6" i="133"/>
  <c r="R33" i="133" s="1"/>
  <c r="S6" i="133"/>
  <c r="S33" i="133" s="1"/>
  <c r="T6" i="133"/>
  <c r="T33" i="133" s="1"/>
  <c r="U6" i="133"/>
  <c r="U33" i="133" s="1"/>
  <c r="V6" i="133"/>
  <c r="V33" i="133" s="1"/>
  <c r="W6" i="133"/>
  <c r="W33" i="133" s="1"/>
  <c r="X6" i="133"/>
  <c r="X33" i="133" s="1"/>
  <c r="Y6" i="133"/>
  <c r="Z6" i="133"/>
  <c r="Z33" i="133" s="1"/>
  <c r="AA6" i="133"/>
  <c r="AA33" i="133" s="1"/>
  <c r="AB6" i="133"/>
  <c r="AB33" i="133" s="1"/>
  <c r="AC6" i="133"/>
  <c r="AC33" i="133" s="1"/>
  <c r="AD6" i="133"/>
  <c r="AD33" i="133" s="1"/>
  <c r="AE6" i="133"/>
  <c r="AE33" i="133" s="1"/>
  <c r="AF6" i="133"/>
  <c r="AF33" i="133" s="1"/>
  <c r="AG6" i="133"/>
  <c r="AG33" i="133" s="1"/>
  <c r="AH6" i="133"/>
  <c r="AH33" i="133" s="1"/>
  <c r="AI6" i="133"/>
  <c r="AI33" i="133" s="1"/>
  <c r="AJ6" i="133"/>
  <c r="AJ33" i="133" s="1"/>
  <c r="AK6" i="133"/>
  <c r="AK33" i="133" s="1"/>
  <c r="AL6" i="133"/>
  <c r="AL33" i="133" s="1"/>
  <c r="AM6" i="133"/>
  <c r="AM33" i="133" s="1"/>
  <c r="AN6" i="133"/>
  <c r="AN33" i="133" s="1"/>
  <c r="AO6" i="133"/>
  <c r="AO33" i="133" s="1"/>
  <c r="AP6" i="133"/>
  <c r="AP33" i="133" s="1"/>
  <c r="AQ6" i="133"/>
  <c r="AQ33" i="133" s="1"/>
  <c r="AR6" i="133"/>
  <c r="AR33" i="133" s="1"/>
  <c r="AS6" i="133"/>
  <c r="AS33" i="133" s="1"/>
  <c r="AT6" i="133"/>
  <c r="AT33" i="133" s="1"/>
  <c r="AU6" i="133"/>
  <c r="AU33" i="133" s="1"/>
  <c r="AV6" i="133"/>
  <c r="AV33" i="133" s="1"/>
  <c r="AW6" i="133"/>
  <c r="AW33" i="133" s="1"/>
  <c r="AX6" i="133"/>
  <c r="AX33" i="133" s="1"/>
  <c r="AY6" i="133"/>
  <c r="AY33" i="133" s="1"/>
  <c r="AZ6" i="133"/>
  <c r="AZ33" i="133" s="1"/>
  <c r="BA6" i="133"/>
  <c r="BA33" i="133" s="1"/>
  <c r="BB6" i="133"/>
  <c r="BB33" i="133" s="1"/>
  <c r="BC6" i="133"/>
  <c r="BC33" i="133" s="1"/>
  <c r="BD6" i="133"/>
  <c r="BD33" i="133" s="1"/>
  <c r="BE6" i="133"/>
  <c r="BE33" i="133" s="1"/>
  <c r="BF6" i="133"/>
  <c r="BF33" i="133" s="1"/>
  <c r="BG6" i="133"/>
  <c r="BG33" i="133" s="1"/>
  <c r="BH6" i="133"/>
  <c r="BH33" i="133" s="1"/>
  <c r="C32" i="133"/>
  <c r="D32" i="133"/>
  <c r="E32" i="133"/>
  <c r="F32" i="133"/>
  <c r="G32" i="133"/>
  <c r="H32" i="133"/>
  <c r="I32" i="133"/>
  <c r="J32" i="133"/>
  <c r="K32" i="133"/>
  <c r="L32" i="133"/>
  <c r="M32" i="133"/>
  <c r="N32" i="133"/>
  <c r="O32" i="133"/>
  <c r="P32" i="133"/>
  <c r="Q32" i="133"/>
  <c r="R32" i="133"/>
  <c r="S32" i="133"/>
  <c r="T32" i="133"/>
  <c r="U32" i="133"/>
  <c r="V32" i="133"/>
  <c r="W32" i="133"/>
  <c r="AA32" i="133"/>
  <c r="AI32" i="133"/>
  <c r="AQ32" i="133"/>
  <c r="AY32" i="133"/>
  <c r="I33" i="133"/>
  <c r="Q33" i="133"/>
  <c r="Y33" i="133"/>
  <c r="C5" i="139"/>
  <c r="D5" i="139"/>
  <c r="E5" i="139"/>
  <c r="F5" i="139"/>
  <c r="G5" i="139"/>
  <c r="H5" i="139"/>
  <c r="I5" i="139"/>
  <c r="J5" i="139"/>
  <c r="K5" i="139"/>
  <c r="L5" i="139"/>
  <c r="M5" i="139"/>
  <c r="N5" i="139"/>
  <c r="O5" i="139"/>
  <c r="P5" i="139"/>
  <c r="Q5" i="139"/>
  <c r="R5" i="139"/>
  <c r="S5" i="139"/>
  <c r="T5" i="139"/>
  <c r="U5" i="139"/>
  <c r="V5" i="139"/>
  <c r="W5" i="139"/>
  <c r="X5" i="139"/>
  <c r="Y5" i="139"/>
  <c r="Z5" i="139"/>
  <c r="AA5" i="139"/>
  <c r="AB5" i="139"/>
  <c r="AC5" i="139"/>
  <c r="AD5" i="139"/>
  <c r="AE5" i="139"/>
  <c r="AE32" i="139" s="1"/>
  <c r="AF5" i="139"/>
  <c r="AF32" i="139" s="1"/>
  <c r="AG5" i="139"/>
  <c r="AG32" i="139" s="1"/>
  <c r="AH5" i="139"/>
  <c r="AH32" i="139" s="1"/>
  <c r="AI5" i="139"/>
  <c r="AJ5" i="139"/>
  <c r="AJ32" i="139" s="1"/>
  <c r="AK5" i="139"/>
  <c r="AK32" i="139" s="1"/>
  <c r="AL5" i="139"/>
  <c r="AL32" i="139" s="1"/>
  <c r="AM5" i="139"/>
  <c r="AN5" i="139"/>
  <c r="AN32" i="139" s="1"/>
  <c r="AO5" i="139"/>
  <c r="AO32" i="139" s="1"/>
  <c r="AP5" i="139"/>
  <c r="AP32" i="139" s="1"/>
  <c r="AQ5" i="139"/>
  <c r="AR5" i="139"/>
  <c r="AR32" i="139" s="1"/>
  <c r="AS5" i="139"/>
  <c r="AS32" i="139" s="1"/>
  <c r="AT5" i="139"/>
  <c r="AT32" i="139" s="1"/>
  <c r="AU5" i="139"/>
  <c r="AV5" i="139"/>
  <c r="AV32" i="139" s="1"/>
  <c r="AW5" i="139"/>
  <c r="AW32" i="139" s="1"/>
  <c r="AX5" i="139"/>
  <c r="AX32" i="139" s="1"/>
  <c r="AY5" i="139"/>
  <c r="AZ5" i="139"/>
  <c r="AZ32" i="139" s="1"/>
  <c r="BA5" i="139"/>
  <c r="BA32" i="139" s="1"/>
  <c r="BB5" i="139"/>
  <c r="BB32" i="139" s="1"/>
  <c r="BC5" i="139"/>
  <c r="BD5" i="139"/>
  <c r="BD32" i="139" s="1"/>
  <c r="BE5" i="139"/>
  <c r="BE32" i="139" s="1"/>
  <c r="BF5" i="139"/>
  <c r="BF32" i="139" s="1"/>
  <c r="BG5" i="139"/>
  <c r="BH5" i="139"/>
  <c r="BH32" i="139" s="1"/>
  <c r="C6" i="139"/>
  <c r="C33" i="139" s="1"/>
  <c r="D6" i="139"/>
  <c r="D33" i="139" s="1"/>
  <c r="E6" i="139"/>
  <c r="F6" i="139"/>
  <c r="F33" i="139" s="1"/>
  <c r="G6" i="139"/>
  <c r="G33" i="139" s="1"/>
  <c r="H6" i="139"/>
  <c r="H33" i="139" s="1"/>
  <c r="I6" i="139"/>
  <c r="J6" i="139"/>
  <c r="J33" i="139" s="1"/>
  <c r="K6" i="139"/>
  <c r="K33" i="139" s="1"/>
  <c r="L6" i="139"/>
  <c r="L33" i="139" s="1"/>
  <c r="M6" i="139"/>
  <c r="N6" i="139"/>
  <c r="N33" i="139" s="1"/>
  <c r="O6" i="139"/>
  <c r="O33" i="139" s="1"/>
  <c r="P6" i="139"/>
  <c r="P33" i="139" s="1"/>
  <c r="Q6" i="139"/>
  <c r="R6" i="139"/>
  <c r="R33" i="139" s="1"/>
  <c r="S6" i="139"/>
  <c r="S33" i="139" s="1"/>
  <c r="T6" i="139"/>
  <c r="T33" i="139" s="1"/>
  <c r="U6" i="139"/>
  <c r="V6" i="139"/>
  <c r="W6" i="139"/>
  <c r="W33" i="139" s="1"/>
  <c r="X6" i="139"/>
  <c r="X33" i="139" s="1"/>
  <c r="Y6" i="139"/>
  <c r="Z6" i="139"/>
  <c r="AA6" i="139"/>
  <c r="AA33" i="139" s="1"/>
  <c r="AB6" i="139"/>
  <c r="AB33" i="139" s="1"/>
  <c r="AC6" i="139"/>
  <c r="AD6" i="139"/>
  <c r="AE6" i="139"/>
  <c r="AE33" i="139" s="1"/>
  <c r="AF6" i="139"/>
  <c r="AF33" i="139" s="1"/>
  <c r="AG6" i="139"/>
  <c r="AH6" i="139"/>
  <c r="AI6" i="139"/>
  <c r="AI33" i="139" s="1"/>
  <c r="AJ6" i="139"/>
  <c r="AJ33" i="139" s="1"/>
  <c r="AK6" i="139"/>
  <c r="AL6" i="139"/>
  <c r="AM6" i="139"/>
  <c r="AM33" i="139" s="1"/>
  <c r="AN6" i="139"/>
  <c r="AN33" i="139" s="1"/>
  <c r="AO6" i="139"/>
  <c r="AP6" i="139"/>
  <c r="AQ6" i="139"/>
  <c r="AQ33" i="139" s="1"/>
  <c r="AR6" i="139"/>
  <c r="AR33" i="139" s="1"/>
  <c r="AS6" i="139"/>
  <c r="AT6" i="139"/>
  <c r="AU6" i="139"/>
  <c r="AU33" i="139" s="1"/>
  <c r="AV6" i="139"/>
  <c r="AV33" i="139" s="1"/>
  <c r="AW6" i="139"/>
  <c r="AX6" i="139"/>
  <c r="AY6" i="139"/>
  <c r="AY33" i="139" s="1"/>
  <c r="AZ6" i="139"/>
  <c r="AZ33" i="139" s="1"/>
  <c r="BA6" i="139"/>
  <c r="BB6" i="139"/>
  <c r="BB33" i="139" s="1"/>
  <c r="BC6" i="139"/>
  <c r="BD6" i="139"/>
  <c r="BD33" i="139" s="1"/>
  <c r="BE6" i="139"/>
  <c r="BF6" i="139"/>
  <c r="BG6" i="139"/>
  <c r="BH6" i="139"/>
  <c r="BH33" i="139" s="1"/>
  <c r="C32" i="139"/>
  <c r="D32" i="139"/>
  <c r="E32" i="139"/>
  <c r="F32" i="139"/>
  <c r="G32" i="139"/>
  <c r="H32" i="139"/>
  <c r="I32" i="139"/>
  <c r="J32" i="139"/>
  <c r="K32" i="139"/>
  <c r="L32" i="139"/>
  <c r="M32" i="139"/>
  <c r="N32" i="139"/>
  <c r="O32" i="139"/>
  <c r="P32" i="139"/>
  <c r="Q32" i="139"/>
  <c r="R32" i="139"/>
  <c r="S32" i="139"/>
  <c r="T32" i="139"/>
  <c r="U32" i="139"/>
  <c r="V32" i="139"/>
  <c r="W32" i="139"/>
  <c r="X32" i="139"/>
  <c r="Y32" i="139"/>
  <c r="Z32" i="139"/>
  <c r="AA32" i="139"/>
  <c r="AB32" i="139"/>
  <c r="AC32" i="139"/>
  <c r="AD32" i="139"/>
  <c r="AI32" i="139"/>
  <c r="AM32" i="139"/>
  <c r="AQ32" i="139"/>
  <c r="AU32" i="139"/>
  <c r="AY32" i="139"/>
  <c r="BC32" i="139"/>
  <c r="BG32" i="139"/>
  <c r="E33" i="139"/>
  <c r="I33" i="139"/>
  <c r="M33" i="139"/>
  <c r="Q33" i="139"/>
  <c r="U33" i="139"/>
  <c r="V33" i="139"/>
  <c r="Y33" i="139"/>
  <c r="Z33" i="139"/>
  <c r="AC33" i="139"/>
  <c r="AD33" i="139"/>
  <c r="AG33" i="139"/>
  <c r="AH33" i="139"/>
  <c r="AK33" i="139"/>
  <c r="AL33" i="139"/>
  <c r="AO33" i="139"/>
  <c r="AP33" i="139"/>
  <c r="AS33" i="139"/>
  <c r="AT33" i="139"/>
  <c r="AW33" i="139"/>
  <c r="AX33" i="139"/>
  <c r="BA33" i="139"/>
  <c r="BC33" i="139"/>
  <c r="BE33" i="139"/>
  <c r="BF33" i="139"/>
  <c r="BG33" i="139"/>
  <c r="BG5" i="140"/>
  <c r="BH5" i="140"/>
  <c r="BH32" i="140" s="1"/>
  <c r="BG6" i="140"/>
  <c r="BG33" i="140" s="1"/>
  <c r="BH6" i="140"/>
  <c r="BH33" i="140" s="1"/>
  <c r="BG32" i="140"/>
  <c r="C5" i="140"/>
  <c r="D5" i="140"/>
  <c r="E5" i="140"/>
  <c r="F5" i="140"/>
  <c r="G5" i="140"/>
  <c r="H5" i="140"/>
  <c r="I5" i="140"/>
  <c r="J5" i="140"/>
  <c r="K5" i="140"/>
  <c r="L5" i="140"/>
  <c r="M5" i="140"/>
  <c r="N5" i="140"/>
  <c r="O5" i="140"/>
  <c r="P5" i="140"/>
  <c r="Q5" i="140"/>
  <c r="R5" i="140"/>
  <c r="S5" i="140"/>
  <c r="T5" i="140"/>
  <c r="U5" i="140"/>
  <c r="V5" i="140"/>
  <c r="W5" i="140"/>
  <c r="X5" i="140"/>
  <c r="Y5" i="140"/>
  <c r="Z5" i="140"/>
  <c r="AA5" i="140"/>
  <c r="AB5" i="140"/>
  <c r="AC5" i="140"/>
  <c r="AD5" i="140"/>
  <c r="AE5" i="140"/>
  <c r="AF5" i="140"/>
  <c r="AG5" i="140"/>
  <c r="AH5" i="140"/>
  <c r="AI5" i="140"/>
  <c r="AJ5" i="140"/>
  <c r="AK5" i="140"/>
  <c r="AL5" i="140"/>
  <c r="AM5" i="140"/>
  <c r="AN5" i="140"/>
  <c r="AO5" i="140"/>
  <c r="AP5" i="140"/>
  <c r="AP32" i="140" s="1"/>
  <c r="AQ5" i="140"/>
  <c r="AQ32" i="140" s="1"/>
  <c r="AR5" i="140"/>
  <c r="AR32" i="140" s="1"/>
  <c r="AS5" i="140"/>
  <c r="AT5" i="140"/>
  <c r="AT32" i="140" s="1"/>
  <c r="AU5" i="140"/>
  <c r="AU32" i="140" s="1"/>
  <c r="AV5" i="140"/>
  <c r="AW5" i="140"/>
  <c r="AX5" i="140"/>
  <c r="AY5" i="140"/>
  <c r="AY32" i="140" s="1"/>
  <c r="AZ5" i="140"/>
  <c r="AZ32" i="140" s="1"/>
  <c r="BA5" i="140"/>
  <c r="BB5" i="140"/>
  <c r="BB32" i="140" s="1"/>
  <c r="BC5" i="140"/>
  <c r="BC32" i="140" s="1"/>
  <c r="BD5" i="140"/>
  <c r="BD32" i="140" s="1"/>
  <c r="BE5" i="140"/>
  <c r="BF5" i="140"/>
  <c r="BF32" i="140" s="1"/>
  <c r="C6" i="140"/>
  <c r="C33" i="140" s="1"/>
  <c r="D6" i="140"/>
  <c r="E6" i="140"/>
  <c r="F6" i="140"/>
  <c r="F33" i="140" s="1"/>
  <c r="G6" i="140"/>
  <c r="G33" i="140" s="1"/>
  <c r="H6" i="140"/>
  <c r="H33" i="140" s="1"/>
  <c r="I6" i="140"/>
  <c r="J6" i="140"/>
  <c r="K6" i="140"/>
  <c r="K33" i="140" s="1"/>
  <c r="L6" i="140"/>
  <c r="L33" i="140" s="1"/>
  <c r="M6" i="140"/>
  <c r="N6" i="140"/>
  <c r="N33" i="140" s="1"/>
  <c r="O6" i="140"/>
  <c r="O33" i="140" s="1"/>
  <c r="P6" i="140"/>
  <c r="P33" i="140" s="1"/>
  <c r="Q6" i="140"/>
  <c r="R6" i="140"/>
  <c r="R33" i="140" s="1"/>
  <c r="S6" i="140"/>
  <c r="S33" i="140" s="1"/>
  <c r="T6" i="140"/>
  <c r="T33" i="140" s="1"/>
  <c r="U6" i="140"/>
  <c r="V6" i="140"/>
  <c r="V33" i="140" s="1"/>
  <c r="W6" i="140"/>
  <c r="W33" i="140" s="1"/>
  <c r="X6" i="140"/>
  <c r="X33" i="140" s="1"/>
  <c r="Y6" i="140"/>
  <c r="Z6" i="140"/>
  <c r="Z33" i="140" s="1"/>
  <c r="AA6" i="140"/>
  <c r="AA33" i="140" s="1"/>
  <c r="AB6" i="140"/>
  <c r="AB33" i="140" s="1"/>
  <c r="AC6" i="140"/>
  <c r="AD6" i="140"/>
  <c r="AE6" i="140"/>
  <c r="AE33" i="140" s="1"/>
  <c r="AF6" i="140"/>
  <c r="AF33" i="140" s="1"/>
  <c r="AG6" i="140"/>
  <c r="AH6" i="140"/>
  <c r="AH33" i="140" s="1"/>
  <c r="AI6" i="140"/>
  <c r="AI33" i="140" s="1"/>
  <c r="AJ6" i="140"/>
  <c r="AJ33" i="140" s="1"/>
  <c r="AK6" i="140"/>
  <c r="AL6" i="140"/>
  <c r="AL33" i="140" s="1"/>
  <c r="AM6" i="140"/>
  <c r="AM33" i="140" s="1"/>
  <c r="AN6" i="140"/>
  <c r="AN33" i="140" s="1"/>
  <c r="AO6" i="140"/>
  <c r="AP6" i="140"/>
  <c r="AQ6" i="140"/>
  <c r="AQ33" i="140" s="1"/>
  <c r="AR6" i="140"/>
  <c r="AS6" i="140"/>
  <c r="AT6" i="140"/>
  <c r="AU6" i="140"/>
  <c r="AU33" i="140" s="1"/>
  <c r="AV6" i="140"/>
  <c r="AV33" i="140" s="1"/>
  <c r="AW6" i="140"/>
  <c r="AX6" i="140"/>
  <c r="AX33" i="140" s="1"/>
  <c r="AY6" i="140"/>
  <c r="AY33" i="140" s="1"/>
  <c r="AZ6" i="140"/>
  <c r="BA6" i="140"/>
  <c r="BB6" i="140"/>
  <c r="BC6" i="140"/>
  <c r="BC33" i="140" s="1"/>
  <c r="BD6" i="140"/>
  <c r="BD33" i="140" s="1"/>
  <c r="BE6" i="140"/>
  <c r="BF6" i="140"/>
  <c r="BF33" i="140" s="1"/>
  <c r="C32" i="140"/>
  <c r="D32" i="140"/>
  <c r="E32" i="140"/>
  <c r="F32" i="140"/>
  <c r="G32" i="140"/>
  <c r="H32" i="140"/>
  <c r="I32" i="140"/>
  <c r="J32" i="140"/>
  <c r="K32" i="140"/>
  <c r="L32" i="140"/>
  <c r="M32" i="140"/>
  <c r="N32" i="140"/>
  <c r="O32" i="140"/>
  <c r="P32" i="140"/>
  <c r="Q32" i="140"/>
  <c r="R32" i="140"/>
  <c r="S32" i="140"/>
  <c r="T32" i="140"/>
  <c r="U32" i="140"/>
  <c r="V32" i="140"/>
  <c r="W32" i="140"/>
  <c r="X32" i="140"/>
  <c r="Y32" i="140"/>
  <c r="Z32" i="140"/>
  <c r="AA32" i="140"/>
  <c r="AB32" i="140"/>
  <c r="AC32" i="140"/>
  <c r="AD32" i="140"/>
  <c r="AE32" i="140"/>
  <c r="AF32" i="140"/>
  <c r="AG32" i="140"/>
  <c r="AH32" i="140"/>
  <c r="AI32" i="140"/>
  <c r="AJ32" i="140"/>
  <c r="AK32" i="140"/>
  <c r="AL32" i="140"/>
  <c r="AM32" i="140"/>
  <c r="AN32" i="140"/>
  <c r="AO32" i="140"/>
  <c r="AS32" i="140"/>
  <c r="AV32" i="140"/>
  <c r="AW32" i="140"/>
  <c r="AX32" i="140"/>
  <c r="BA32" i="140"/>
  <c r="BE32" i="140"/>
  <c r="D33" i="140"/>
  <c r="E33" i="140"/>
  <c r="I33" i="140"/>
  <c r="J33" i="140"/>
  <c r="M33" i="140"/>
  <c r="Q33" i="140"/>
  <c r="U33" i="140"/>
  <c r="Y33" i="140"/>
  <c r="AC33" i="140"/>
  <c r="AD33" i="140"/>
  <c r="AG33" i="140"/>
  <c r="AK33" i="140"/>
  <c r="AO33" i="140"/>
  <c r="AP33" i="140"/>
  <c r="AR33" i="140"/>
  <c r="AS33" i="140"/>
  <c r="AT33" i="140"/>
  <c r="AW33" i="140"/>
  <c r="AZ33" i="140"/>
  <c r="BA33" i="140"/>
  <c r="BB33" i="140"/>
  <c r="BE33" i="140"/>
  <c r="BH5" i="127"/>
  <c r="BH6" i="127"/>
  <c r="C5" i="127"/>
  <c r="D5" i="127"/>
  <c r="E5" i="127"/>
  <c r="F5" i="127"/>
  <c r="G5" i="127"/>
  <c r="H5" i="127"/>
  <c r="I5" i="127"/>
  <c r="J5" i="127"/>
  <c r="K5" i="127"/>
  <c r="L5" i="127"/>
  <c r="M5" i="127"/>
  <c r="N5" i="127"/>
  <c r="O5" i="127"/>
  <c r="P5" i="127"/>
  <c r="Q5" i="127"/>
  <c r="R5" i="127"/>
  <c r="S5" i="127"/>
  <c r="T5" i="127"/>
  <c r="U5" i="127"/>
  <c r="V5" i="127"/>
  <c r="W5" i="127"/>
  <c r="X5" i="127"/>
  <c r="Y5" i="127"/>
  <c r="Z5" i="127"/>
  <c r="AA5" i="127"/>
  <c r="AB5" i="127"/>
  <c r="AC5" i="127"/>
  <c r="AD5" i="127"/>
  <c r="AE5" i="127"/>
  <c r="AF5" i="127"/>
  <c r="AG5" i="127"/>
  <c r="AH5" i="127"/>
  <c r="AI5" i="127"/>
  <c r="AJ5" i="127"/>
  <c r="AK5" i="127"/>
  <c r="AL5" i="127"/>
  <c r="AM5" i="127"/>
  <c r="AN5" i="127"/>
  <c r="AO5" i="127"/>
  <c r="AP5" i="127"/>
  <c r="AQ5" i="127"/>
  <c r="AR5" i="127"/>
  <c r="AS5" i="127"/>
  <c r="AT5" i="127"/>
  <c r="AU5" i="127"/>
  <c r="AV5" i="127"/>
  <c r="AW5" i="127"/>
  <c r="AX5" i="127"/>
  <c r="AY5" i="127"/>
  <c r="AZ5" i="127"/>
  <c r="BA5" i="127"/>
  <c r="BB5" i="127"/>
  <c r="BC5" i="127"/>
  <c r="BD5" i="127"/>
  <c r="BE5" i="127"/>
  <c r="BF5" i="127"/>
  <c r="BG5" i="127"/>
  <c r="C6" i="127"/>
  <c r="D6" i="127"/>
  <c r="E6" i="127"/>
  <c r="F6" i="127"/>
  <c r="G6" i="127"/>
  <c r="H6" i="127"/>
  <c r="I6" i="127"/>
  <c r="J6" i="127"/>
  <c r="K6" i="127"/>
  <c r="L6" i="127"/>
  <c r="M6" i="127"/>
  <c r="N6" i="127"/>
  <c r="O6" i="127"/>
  <c r="P6" i="127"/>
  <c r="Q6" i="127"/>
  <c r="R6" i="127"/>
  <c r="S6" i="127"/>
  <c r="T6" i="127"/>
  <c r="U6" i="127"/>
  <c r="V6" i="127"/>
  <c r="W6" i="127"/>
  <c r="X6" i="127"/>
  <c r="Y6" i="127"/>
  <c r="Z6" i="127"/>
  <c r="AA6" i="127"/>
  <c r="AB6" i="127"/>
  <c r="AC6" i="127"/>
  <c r="AD6" i="127"/>
  <c r="AE6" i="127"/>
  <c r="AF6" i="127"/>
  <c r="AG6" i="127"/>
  <c r="AH6" i="127"/>
  <c r="AI6" i="127"/>
  <c r="AJ6" i="127"/>
  <c r="AK6" i="127"/>
  <c r="AL6" i="127"/>
  <c r="AM6" i="127"/>
  <c r="AN6" i="127"/>
  <c r="AO6" i="127"/>
  <c r="AP6" i="127"/>
  <c r="AQ6" i="127"/>
  <c r="AR6" i="127"/>
  <c r="AS6" i="127"/>
  <c r="AT6" i="127"/>
  <c r="AU6" i="127"/>
  <c r="AV6" i="127"/>
  <c r="AW6" i="127"/>
  <c r="AX6" i="127"/>
  <c r="AY6" i="127"/>
  <c r="AZ6" i="127"/>
  <c r="BA6" i="127"/>
  <c r="BB6" i="127"/>
  <c r="BC6" i="127"/>
  <c r="BD6" i="127"/>
  <c r="BE6" i="127"/>
  <c r="BF6" i="127"/>
  <c r="BG6" i="127"/>
  <c r="B23" i="125"/>
  <c r="C23" i="125"/>
  <c r="D23" i="125"/>
  <c r="B4" i="125"/>
  <c r="C4" i="125"/>
  <c r="D4" i="125"/>
  <c r="B5" i="125"/>
  <c r="C5" i="125"/>
  <c r="D5" i="125"/>
  <c r="B42" i="124"/>
  <c r="C42" i="124"/>
  <c r="D42" i="124"/>
  <c r="B4" i="124"/>
  <c r="B23" i="124" s="1"/>
  <c r="C4" i="124"/>
  <c r="C23" i="124" s="1"/>
  <c r="D4" i="124"/>
  <c r="D23" i="124" s="1"/>
  <c r="B5" i="124"/>
  <c r="B24" i="124" s="1"/>
  <c r="C5" i="124"/>
  <c r="C24" i="124" s="1"/>
  <c r="D5" i="124"/>
  <c r="D24" i="124" s="1"/>
  <c r="B4" i="141"/>
  <c r="B23" i="141" s="1"/>
  <c r="C4" i="141"/>
  <c r="C23" i="141" s="1"/>
  <c r="D4" i="141"/>
  <c r="D23" i="141" s="1"/>
  <c r="B5" i="141"/>
  <c r="B24" i="141" s="1"/>
  <c r="C5" i="141"/>
  <c r="C24" i="141" s="1"/>
  <c r="D5" i="141"/>
  <c r="D24" i="141" s="1"/>
  <c r="B4" i="142"/>
  <c r="B23" i="142" s="1"/>
  <c r="C4" i="142"/>
  <c r="C23" i="142" s="1"/>
  <c r="D4" i="142"/>
  <c r="D23" i="142" s="1"/>
  <c r="B5" i="142"/>
  <c r="B24" i="142" s="1"/>
  <c r="C5" i="142"/>
  <c r="C24" i="142" s="1"/>
  <c r="D5" i="142"/>
  <c r="D24" i="142" s="1"/>
  <c r="B42" i="99"/>
  <c r="C42" i="99"/>
  <c r="D42" i="99"/>
  <c r="B4" i="99"/>
  <c r="B23" i="99" s="1"/>
  <c r="C4" i="99"/>
  <c r="C23" i="99" s="1"/>
  <c r="D4" i="99"/>
  <c r="D23" i="99" s="1"/>
  <c r="B5" i="99"/>
  <c r="B24" i="99" s="1"/>
  <c r="C5" i="99"/>
  <c r="C24" i="99" s="1"/>
  <c r="D5" i="99"/>
  <c r="D24" i="99" s="1"/>
  <c r="B7" i="99"/>
  <c r="B26" i="99" s="1"/>
  <c r="AH8" i="119" l="1"/>
  <c r="AH35" i="119" s="1"/>
  <c r="AH8" i="138"/>
  <c r="AH35" i="138" s="1"/>
  <c r="AH8" i="137"/>
  <c r="AH35" i="137" s="1"/>
  <c r="AH8" i="118"/>
  <c r="AH35" i="118" s="1"/>
  <c r="AH8" i="136"/>
  <c r="AH8" i="94"/>
  <c r="AH8" i="95"/>
  <c r="N8" i="151"/>
  <c r="N35" i="151" s="1"/>
  <c r="N8" i="149"/>
  <c r="N35" i="149" s="1"/>
  <c r="AH8" i="135"/>
  <c r="N8" i="150"/>
  <c r="N35" i="150" s="1"/>
  <c r="N8" i="148"/>
  <c r="N35" i="148" s="1"/>
  <c r="N8" i="147"/>
  <c r="AI8" i="119"/>
  <c r="AI35" i="119" s="1"/>
  <c r="AI8" i="138"/>
  <c r="AI35" i="138" s="1"/>
  <c r="AI8" i="137"/>
  <c r="AI35" i="137" s="1"/>
  <c r="AI8" i="118"/>
  <c r="AI35" i="118" s="1"/>
  <c r="AI8" i="95"/>
  <c r="AI8" i="135"/>
  <c r="AI8" i="136"/>
  <c r="AI8" i="94"/>
  <c r="O8" i="150"/>
  <c r="O35" i="150" s="1"/>
  <c r="O8" i="151"/>
  <c r="O35" i="151" s="1"/>
  <c r="O8" i="149"/>
  <c r="O35" i="149" s="1"/>
  <c r="O8" i="148"/>
  <c r="O35" i="148" s="1"/>
  <c r="O8" i="147"/>
  <c r="M15" i="119"/>
  <c r="M42" i="119" s="1"/>
  <c r="M15" i="138"/>
  <c r="M42" i="138" s="1"/>
  <c r="M15" i="137"/>
  <c r="M42" i="137" s="1"/>
  <c r="M15" i="95"/>
  <c r="M15" i="135"/>
  <c r="M15" i="118"/>
  <c r="M42" i="118" s="1"/>
  <c r="M15" i="106"/>
  <c r="M42" i="106" s="1"/>
  <c r="M15" i="94"/>
  <c r="M15" i="143"/>
  <c r="M42" i="143" s="1"/>
  <c r="M15" i="136"/>
  <c r="M15" i="145"/>
  <c r="M42" i="145" s="1"/>
  <c r="M15" i="146"/>
  <c r="M15" i="144"/>
  <c r="M42" i="144" s="1"/>
  <c r="M23" i="119"/>
  <c r="M50" i="119" s="1"/>
  <c r="M23" i="138"/>
  <c r="M50" i="138" s="1"/>
  <c r="M23" i="137"/>
  <c r="M50" i="137" s="1"/>
  <c r="M23" i="118"/>
  <c r="M50" i="118" s="1"/>
  <c r="M23" i="95"/>
  <c r="M23" i="136"/>
  <c r="M23" i="94"/>
  <c r="M23" i="106"/>
  <c r="M50" i="106" s="1"/>
  <c r="M23" i="143"/>
  <c r="M50" i="143" s="1"/>
  <c r="M23" i="144"/>
  <c r="M50" i="144" s="1"/>
  <c r="M23" i="145"/>
  <c r="M50" i="145" s="1"/>
  <c r="M23" i="146"/>
  <c r="M23" i="135"/>
  <c r="AB12" i="138"/>
  <c r="AB39" i="138" s="1"/>
  <c r="AB12" i="119"/>
  <c r="AB39" i="119" s="1"/>
  <c r="AB12" i="137"/>
  <c r="AB39" i="137" s="1"/>
  <c r="AB12" i="118"/>
  <c r="AB39" i="118" s="1"/>
  <c r="AB12" i="95"/>
  <c r="AB12" i="135"/>
  <c r="AB12" i="136"/>
  <c r="AB12" i="94"/>
  <c r="H12" i="150"/>
  <c r="H39" i="150" s="1"/>
  <c r="H12" i="148"/>
  <c r="H39" i="148" s="1"/>
  <c r="H12" i="147"/>
  <c r="H12" i="151"/>
  <c r="H39" i="151" s="1"/>
  <c r="H12" i="149"/>
  <c r="H39" i="149" s="1"/>
  <c r="M27" i="119"/>
  <c r="M54" i="119" s="1"/>
  <c r="M27" i="138"/>
  <c r="M54" i="138" s="1"/>
  <c r="M27" i="137"/>
  <c r="M54" i="137" s="1"/>
  <c r="M27" i="118"/>
  <c r="M54" i="118" s="1"/>
  <c r="M27" i="95"/>
  <c r="M27" i="135"/>
  <c r="M27" i="136"/>
  <c r="M27" i="94"/>
  <c r="M27" i="106"/>
  <c r="M54" i="106" s="1"/>
  <c r="M27" i="143"/>
  <c r="M54" i="143" s="1"/>
  <c r="M27" i="145"/>
  <c r="M54" i="145" s="1"/>
  <c r="M27" i="146"/>
  <c r="M27" i="144"/>
  <c r="M54" i="144" s="1"/>
  <c r="M25" i="119"/>
  <c r="M52" i="119" s="1"/>
  <c r="M25" i="138"/>
  <c r="M52" i="138" s="1"/>
  <c r="M25" i="118"/>
  <c r="M52" i="118" s="1"/>
  <c r="M25" i="137"/>
  <c r="M52" i="137" s="1"/>
  <c r="M25" i="95"/>
  <c r="M25" i="135"/>
  <c r="M25" i="106"/>
  <c r="M52" i="106" s="1"/>
  <c r="M25" i="136"/>
  <c r="M25" i="144"/>
  <c r="M52" i="144" s="1"/>
  <c r="M25" i="94"/>
  <c r="M25" i="143"/>
  <c r="M52" i="143" s="1"/>
  <c r="M25" i="145"/>
  <c r="M52" i="145" s="1"/>
  <c r="M25" i="146"/>
  <c r="AB23" i="119"/>
  <c r="AB50" i="119" s="1"/>
  <c r="AB23" i="138"/>
  <c r="AB50" i="138" s="1"/>
  <c r="AB23" i="137"/>
  <c r="AB50" i="137" s="1"/>
  <c r="AB23" i="118"/>
  <c r="AB50" i="118" s="1"/>
  <c r="AB23" i="95"/>
  <c r="AB23" i="136"/>
  <c r="AB23" i="94"/>
  <c r="AB23" i="135"/>
  <c r="H23" i="151"/>
  <c r="H50" i="151" s="1"/>
  <c r="H23" i="149"/>
  <c r="H50" i="149" s="1"/>
  <c r="H23" i="150"/>
  <c r="H50" i="150" s="1"/>
  <c r="H23" i="148"/>
  <c r="H50" i="148" s="1"/>
  <c r="H23" i="147"/>
  <c r="AP15" i="138"/>
  <c r="AP42" i="138" s="1"/>
  <c r="AP15" i="119"/>
  <c r="AP42" i="119" s="1"/>
  <c r="AP15" i="137"/>
  <c r="AP42" i="137" s="1"/>
  <c r="AP15" i="118"/>
  <c r="AP42" i="118" s="1"/>
  <c r="AP15" i="95"/>
  <c r="AP15" i="135"/>
  <c r="AP15" i="136"/>
  <c r="AP15" i="94"/>
  <c r="V15" i="150"/>
  <c r="V42" i="150" s="1"/>
  <c r="V15" i="151"/>
  <c r="V42" i="151" s="1"/>
  <c r="V15" i="149"/>
  <c r="V42" i="149" s="1"/>
  <c r="V15" i="148"/>
  <c r="V42" i="148" s="1"/>
  <c r="V15" i="147"/>
  <c r="AP27" i="119"/>
  <c r="AP54" i="119" s="1"/>
  <c r="AP27" i="137"/>
  <c r="AP54" i="137" s="1"/>
  <c r="AP27" i="138"/>
  <c r="AP54" i="138" s="1"/>
  <c r="AP27" i="118"/>
  <c r="AP54" i="118" s="1"/>
  <c r="AP27" i="135"/>
  <c r="AP27" i="136"/>
  <c r="AP27" i="94"/>
  <c r="AP27" i="95"/>
  <c r="V27" i="151"/>
  <c r="V54" i="151" s="1"/>
  <c r="V27" i="149"/>
  <c r="V54" i="149" s="1"/>
  <c r="V27" i="148"/>
  <c r="V54" i="148" s="1"/>
  <c r="V27" i="147"/>
  <c r="V27" i="150"/>
  <c r="V54" i="150" s="1"/>
  <c r="AB29" i="119"/>
  <c r="AB56" i="119" s="1"/>
  <c r="AB29" i="138"/>
  <c r="AB56" i="138" s="1"/>
  <c r="AB29" i="137"/>
  <c r="AB56" i="137" s="1"/>
  <c r="AB29" i="118"/>
  <c r="AB56" i="118" s="1"/>
  <c r="AB29" i="95"/>
  <c r="AB29" i="94"/>
  <c r="AB29" i="135"/>
  <c r="AB29" i="136"/>
  <c r="H29" i="150"/>
  <c r="H56" i="150" s="1"/>
  <c r="H29" i="151"/>
  <c r="H56" i="151" s="1"/>
  <c r="H29" i="149"/>
  <c r="H56" i="149" s="1"/>
  <c r="H29" i="147"/>
  <c r="H29" i="148"/>
  <c r="H56" i="148" s="1"/>
  <c r="M20" i="119"/>
  <c r="M47" i="119" s="1"/>
  <c r="M20" i="138"/>
  <c r="M47" i="138" s="1"/>
  <c r="M20" i="137"/>
  <c r="M47" i="137" s="1"/>
  <c r="M20" i="118"/>
  <c r="M47" i="118" s="1"/>
  <c r="M20" i="95"/>
  <c r="M20" i="135"/>
  <c r="M20" i="136"/>
  <c r="M20" i="94"/>
  <c r="M20" i="106"/>
  <c r="M47" i="106" s="1"/>
  <c r="M20" i="143"/>
  <c r="M47" i="143" s="1"/>
  <c r="M20" i="145"/>
  <c r="M47" i="145" s="1"/>
  <c r="M20" i="146"/>
  <c r="M20" i="144"/>
  <c r="M47" i="144" s="1"/>
  <c r="AP20" i="119"/>
  <c r="AP47" i="119" s="1"/>
  <c r="AP20" i="138"/>
  <c r="AP47" i="138" s="1"/>
  <c r="AP20" i="137"/>
  <c r="AP47" i="137" s="1"/>
  <c r="AP20" i="118"/>
  <c r="AP47" i="118" s="1"/>
  <c r="AP20" i="136"/>
  <c r="AP20" i="94"/>
  <c r="V20" i="151"/>
  <c r="V47" i="151" s="1"/>
  <c r="V20" i="149"/>
  <c r="V47" i="149" s="1"/>
  <c r="AP20" i="95"/>
  <c r="AP20" i="135"/>
  <c r="V20" i="150"/>
  <c r="V47" i="150" s="1"/>
  <c r="V20" i="148"/>
  <c r="V47" i="148" s="1"/>
  <c r="V20" i="147"/>
  <c r="AB20" i="119"/>
  <c r="AB47" i="119" s="1"/>
  <c r="AB20" i="138"/>
  <c r="AB47" i="138" s="1"/>
  <c r="AB20" i="137"/>
  <c r="AB47" i="137" s="1"/>
  <c r="AB20" i="95"/>
  <c r="AB20" i="135"/>
  <c r="AB20" i="118"/>
  <c r="AB47" i="118" s="1"/>
  <c r="H20" i="150"/>
  <c r="H47" i="150" s="1"/>
  <c r="AB20" i="136"/>
  <c r="H20" i="151"/>
  <c r="H47" i="151" s="1"/>
  <c r="H20" i="149"/>
  <c r="H47" i="149" s="1"/>
  <c r="H20" i="148"/>
  <c r="H47" i="148" s="1"/>
  <c r="H20" i="147"/>
  <c r="AB20" i="94"/>
  <c r="M12" i="119"/>
  <c r="M39" i="119" s="1"/>
  <c r="M12" i="137"/>
  <c r="M39" i="137" s="1"/>
  <c r="M12" i="138"/>
  <c r="M39" i="138" s="1"/>
  <c r="M12" i="118"/>
  <c r="M39" i="118" s="1"/>
  <c r="M12" i="106"/>
  <c r="M39" i="106" s="1"/>
  <c r="M12" i="136"/>
  <c r="M12" i="95"/>
  <c r="M12" i="135"/>
  <c r="M12" i="94"/>
  <c r="M12" i="144"/>
  <c r="M39" i="144" s="1"/>
  <c r="M12" i="143"/>
  <c r="M39" i="143" s="1"/>
  <c r="M12" i="145"/>
  <c r="M39" i="145" s="1"/>
  <c r="M12" i="146"/>
  <c r="AP25" i="119"/>
  <c r="AP52" i="119" s="1"/>
  <c r="AP25" i="138"/>
  <c r="AP52" i="138" s="1"/>
  <c r="AP25" i="137"/>
  <c r="AP52" i="137" s="1"/>
  <c r="AP25" i="118"/>
  <c r="AP52" i="118" s="1"/>
  <c r="AP25" i="95"/>
  <c r="AP25" i="94"/>
  <c r="AP25" i="136"/>
  <c r="AP25" i="135"/>
  <c r="V25" i="150"/>
  <c r="V52" i="150" s="1"/>
  <c r="V25" i="151"/>
  <c r="V52" i="151" s="1"/>
  <c r="V25" i="149"/>
  <c r="V52" i="149" s="1"/>
  <c r="V25" i="147"/>
  <c r="V25" i="148"/>
  <c r="V52" i="148" s="1"/>
  <c r="M29" i="119"/>
  <c r="M56" i="119" s="1"/>
  <c r="M29" i="138"/>
  <c r="M56" i="138" s="1"/>
  <c r="M29" i="137"/>
  <c r="M56" i="137" s="1"/>
  <c r="M29" i="118"/>
  <c r="M56" i="118" s="1"/>
  <c r="M29" i="95"/>
  <c r="M29" i="135"/>
  <c r="M29" i="106"/>
  <c r="M56" i="106" s="1"/>
  <c r="M29" i="94"/>
  <c r="M29" i="136"/>
  <c r="M29" i="143"/>
  <c r="M56" i="143" s="1"/>
  <c r="M29" i="145"/>
  <c r="M56" i="145" s="1"/>
  <c r="M29" i="146"/>
  <c r="M29" i="144"/>
  <c r="M56" i="144" s="1"/>
  <c r="AB17" i="119"/>
  <c r="AB44" i="119" s="1"/>
  <c r="AB17" i="138"/>
  <c r="AB44" i="138" s="1"/>
  <c r="AB17" i="137"/>
  <c r="AB44" i="137" s="1"/>
  <c r="AB17" i="118"/>
  <c r="AB44" i="118" s="1"/>
  <c r="AB17" i="136"/>
  <c r="AB17" i="94"/>
  <c r="AB17" i="95"/>
  <c r="AB17" i="135"/>
  <c r="H17" i="151"/>
  <c r="H44" i="151" s="1"/>
  <c r="H17" i="149"/>
  <c r="H44" i="149" s="1"/>
  <c r="H17" i="150"/>
  <c r="H44" i="150" s="1"/>
  <c r="H17" i="148"/>
  <c r="H44" i="148" s="1"/>
  <c r="H17" i="147"/>
  <c r="AB27" i="119"/>
  <c r="AB54" i="119" s="1"/>
  <c r="AB27" i="138"/>
  <c r="AB54" i="138" s="1"/>
  <c r="AB27" i="137"/>
  <c r="AB54" i="137" s="1"/>
  <c r="AB27" i="95"/>
  <c r="AB27" i="135"/>
  <c r="AB27" i="94"/>
  <c r="AB27" i="136"/>
  <c r="H27" i="150"/>
  <c r="H54" i="150" s="1"/>
  <c r="H27" i="151"/>
  <c r="H54" i="151" s="1"/>
  <c r="H27" i="149"/>
  <c r="H54" i="149" s="1"/>
  <c r="H27" i="148"/>
  <c r="H54" i="148" s="1"/>
  <c r="H27" i="147"/>
  <c r="AB27" i="118"/>
  <c r="AB54" i="118" s="1"/>
  <c r="E8" i="119"/>
  <c r="E35" i="119" s="1"/>
  <c r="E8" i="138"/>
  <c r="E35" i="138" s="1"/>
  <c r="E8" i="137"/>
  <c r="E35" i="137" s="1"/>
  <c r="E8" i="118"/>
  <c r="E35" i="118" s="1"/>
  <c r="E8" i="95"/>
  <c r="E8" i="135"/>
  <c r="E8" i="136"/>
  <c r="E8" i="94"/>
  <c r="E8" i="106"/>
  <c r="E35" i="106" s="1"/>
  <c r="E8" i="143"/>
  <c r="E35" i="143" s="1"/>
  <c r="E8" i="145"/>
  <c r="E35" i="145" s="1"/>
  <c r="E8" i="146"/>
  <c r="E8" i="144"/>
  <c r="E35" i="144" s="1"/>
  <c r="M17" i="119"/>
  <c r="M44" i="119" s="1"/>
  <c r="M17" i="138"/>
  <c r="M44" i="138" s="1"/>
  <c r="M17" i="137"/>
  <c r="M44" i="137" s="1"/>
  <c r="M17" i="118"/>
  <c r="M44" i="118" s="1"/>
  <c r="M17" i="95"/>
  <c r="M17" i="135"/>
  <c r="M17" i="136"/>
  <c r="M17" i="94"/>
  <c r="M17" i="106"/>
  <c r="M44" i="106" s="1"/>
  <c r="M17" i="143"/>
  <c r="M44" i="143" s="1"/>
  <c r="M17" i="144"/>
  <c r="M44" i="144" s="1"/>
  <c r="M17" i="145"/>
  <c r="M44" i="145" s="1"/>
  <c r="M17" i="146"/>
  <c r="AP17" i="119"/>
  <c r="AP44" i="119" s="1"/>
  <c r="AP17" i="137"/>
  <c r="AP44" i="137" s="1"/>
  <c r="AP17" i="138"/>
  <c r="AP44" i="138" s="1"/>
  <c r="AP17" i="118"/>
  <c r="AP44" i="118" s="1"/>
  <c r="AP17" i="95"/>
  <c r="AP17" i="135"/>
  <c r="AP17" i="136"/>
  <c r="V17" i="150"/>
  <c r="V44" i="150" s="1"/>
  <c r="AP17" i="94"/>
  <c r="V17" i="151"/>
  <c r="V44" i="151" s="1"/>
  <c r="V17" i="149"/>
  <c r="V44" i="149" s="1"/>
  <c r="V17" i="148"/>
  <c r="V44" i="148" s="1"/>
  <c r="V17" i="147"/>
  <c r="AB15" i="119"/>
  <c r="AB42" i="119" s="1"/>
  <c r="AB15" i="138"/>
  <c r="AB42" i="138" s="1"/>
  <c r="AB15" i="137"/>
  <c r="AB42" i="137" s="1"/>
  <c r="AB15" i="118"/>
  <c r="AB42" i="118" s="1"/>
  <c r="AB15" i="95"/>
  <c r="AB15" i="135"/>
  <c r="AB15" i="94"/>
  <c r="AB15" i="136"/>
  <c r="H15" i="150"/>
  <c r="H42" i="150" s="1"/>
  <c r="H15" i="151"/>
  <c r="H42" i="151" s="1"/>
  <c r="H15" i="149"/>
  <c r="H42" i="149" s="1"/>
  <c r="H15" i="148"/>
  <c r="H42" i="148" s="1"/>
  <c r="H15" i="147"/>
  <c r="AP12" i="119"/>
  <c r="AP39" i="119" s="1"/>
  <c r="AP12" i="138"/>
  <c r="AP39" i="138" s="1"/>
  <c r="AP12" i="137"/>
  <c r="AP39" i="137" s="1"/>
  <c r="AP12" i="118"/>
  <c r="AP39" i="118" s="1"/>
  <c r="AP12" i="95"/>
  <c r="AP12" i="135"/>
  <c r="AP12" i="94"/>
  <c r="AP12" i="136"/>
  <c r="V12" i="150"/>
  <c r="V39" i="150" s="1"/>
  <c r="V12" i="151"/>
  <c r="V39" i="151" s="1"/>
  <c r="V12" i="149"/>
  <c r="V39" i="149" s="1"/>
  <c r="V12" i="148"/>
  <c r="V39" i="148" s="1"/>
  <c r="V12" i="147"/>
  <c r="AP23" i="119"/>
  <c r="AP50" i="119" s="1"/>
  <c r="AP23" i="138"/>
  <c r="AP50" i="138" s="1"/>
  <c r="AP23" i="137"/>
  <c r="AP50" i="137" s="1"/>
  <c r="AP23" i="118"/>
  <c r="AP50" i="118" s="1"/>
  <c r="AP23" i="95"/>
  <c r="AP23" i="135"/>
  <c r="V23" i="150"/>
  <c r="V50" i="150" s="1"/>
  <c r="V23" i="151"/>
  <c r="V50" i="151" s="1"/>
  <c r="V23" i="149"/>
  <c r="V50" i="149" s="1"/>
  <c r="AP23" i="136"/>
  <c r="V23" i="148"/>
  <c r="V50" i="148" s="1"/>
  <c r="V23" i="147"/>
  <c r="AP23" i="94"/>
  <c r="AP29" i="119"/>
  <c r="AP56" i="119" s="1"/>
  <c r="AP29" i="137"/>
  <c r="AP56" i="137" s="1"/>
  <c r="AP29" i="138"/>
  <c r="AP56" i="138" s="1"/>
  <c r="AP29" i="118"/>
  <c r="AP56" i="118" s="1"/>
  <c r="AP29" i="95"/>
  <c r="AP29" i="135"/>
  <c r="AP29" i="136"/>
  <c r="AP29" i="94"/>
  <c r="V29" i="150"/>
  <c r="V56" i="150" s="1"/>
  <c r="V29" i="148"/>
  <c r="V56" i="148" s="1"/>
  <c r="V29" i="147"/>
  <c r="V29" i="151"/>
  <c r="V56" i="151" s="1"/>
  <c r="V29" i="149"/>
  <c r="V56" i="149" s="1"/>
  <c r="M20" i="54"/>
  <c r="AP20" i="54"/>
  <c r="M17" i="54"/>
  <c r="AP17" i="54"/>
  <c r="AB17" i="54"/>
  <c r="AB20" i="54"/>
  <c r="AJ8" i="127"/>
  <c r="B7" i="124"/>
  <c r="B26" i="124" s="1"/>
  <c r="G8" i="134"/>
  <c r="G35" i="134" s="1"/>
  <c r="G8" i="133"/>
  <c r="G35" i="133" s="1"/>
  <c r="G8" i="139"/>
  <c r="G35" i="139" s="1"/>
  <c r="G8" i="127"/>
  <c r="G8" i="140"/>
  <c r="G35" i="140" s="1"/>
  <c r="E8" i="54"/>
  <c r="K8" i="134"/>
  <c r="K35" i="134" s="1"/>
  <c r="K8" i="133"/>
  <c r="K35" i="133" s="1"/>
  <c r="K8" i="139"/>
  <c r="K35" i="139" s="1"/>
  <c r="K8" i="140"/>
  <c r="K35" i="140" s="1"/>
  <c r="K8" i="127"/>
  <c r="C7" i="142"/>
  <c r="C26" i="142" s="1"/>
  <c r="C7" i="124"/>
  <c r="C26" i="124" s="1"/>
  <c r="C7" i="99"/>
  <c r="C26" i="99" s="1"/>
  <c r="C7" i="125"/>
  <c r="C7" i="141"/>
  <c r="C26" i="141" s="1"/>
  <c r="AI8" i="54"/>
  <c r="AK8" i="134"/>
  <c r="AK35" i="134" s="1"/>
  <c r="AK8" i="139"/>
  <c r="AK35" i="139" s="1"/>
  <c r="AK8" i="133"/>
  <c r="AK35" i="133" s="1"/>
  <c r="AK8" i="140"/>
  <c r="AK35" i="140" s="1"/>
  <c r="AK8" i="127"/>
  <c r="AH8" i="54"/>
  <c r="AJ8" i="134"/>
  <c r="AJ35" i="134" s="1"/>
  <c r="AJ8" i="133"/>
  <c r="AJ35" i="133" s="1"/>
  <c r="AJ8" i="139"/>
  <c r="AJ35" i="139" s="1"/>
  <c r="AJ8" i="140"/>
  <c r="AJ35" i="140" s="1"/>
  <c r="B7" i="142"/>
  <c r="B26" i="142" s="1"/>
  <c r="B7" i="141"/>
  <c r="B26" i="141" s="1"/>
  <c r="B7" i="125"/>
  <c r="AI10" i="54"/>
  <c r="AI13" i="54"/>
  <c r="AH13" i="54"/>
  <c r="AH10" i="54"/>
  <c r="E13" i="54"/>
  <c r="E10" i="54"/>
  <c r="AI14" i="119" l="1"/>
  <c r="AI41" i="119" s="1"/>
  <c r="AI14" i="138"/>
  <c r="AI41" i="138" s="1"/>
  <c r="AI14" i="137"/>
  <c r="AI41" i="137" s="1"/>
  <c r="AI14" i="118"/>
  <c r="AI41" i="118" s="1"/>
  <c r="AI14" i="95"/>
  <c r="AI14" i="135"/>
  <c r="AI14" i="136"/>
  <c r="AI14" i="94"/>
  <c r="O14" i="150"/>
  <c r="O41" i="150" s="1"/>
  <c r="O14" i="151"/>
  <c r="O41" i="151" s="1"/>
  <c r="O14" i="149"/>
  <c r="O41" i="149" s="1"/>
  <c r="O14" i="148"/>
  <c r="O41" i="148" s="1"/>
  <c r="O14" i="147"/>
  <c r="E14" i="138"/>
  <c r="E41" i="138" s="1"/>
  <c r="E14" i="119"/>
  <c r="E41" i="119" s="1"/>
  <c r="E14" i="137"/>
  <c r="E41" i="137" s="1"/>
  <c r="E14" i="118"/>
  <c r="E41" i="118" s="1"/>
  <c r="E14" i="95"/>
  <c r="E14" i="135"/>
  <c r="E14" i="136"/>
  <c r="E14" i="94"/>
  <c r="E14" i="106"/>
  <c r="E41" i="106" s="1"/>
  <c r="E14" i="143"/>
  <c r="E41" i="143" s="1"/>
  <c r="E14" i="145"/>
  <c r="E41" i="145" s="1"/>
  <c r="E14" i="146"/>
  <c r="E14" i="144"/>
  <c r="E41" i="144" s="1"/>
  <c r="AI11" i="138"/>
  <c r="AI38" i="138" s="1"/>
  <c r="AI11" i="119"/>
  <c r="AI38" i="119" s="1"/>
  <c r="AI11" i="137"/>
  <c r="AI38" i="137" s="1"/>
  <c r="AI11" i="118"/>
  <c r="AI38" i="118" s="1"/>
  <c r="AI11" i="95"/>
  <c r="AI11" i="135"/>
  <c r="AI11" i="136"/>
  <c r="AI11" i="94"/>
  <c r="O11" i="150"/>
  <c r="O38" i="150" s="1"/>
  <c r="O11" i="148"/>
  <c r="O38" i="148" s="1"/>
  <c r="O11" i="147"/>
  <c r="O11" i="151"/>
  <c r="O38" i="151" s="1"/>
  <c r="O11" i="149"/>
  <c r="O38" i="149" s="1"/>
  <c r="AH9" i="138"/>
  <c r="AH36" i="138" s="1"/>
  <c r="AH9" i="119"/>
  <c r="AH36" i="119" s="1"/>
  <c r="AH9" i="137"/>
  <c r="AH36" i="137" s="1"/>
  <c r="AH9" i="118"/>
  <c r="AH36" i="118" s="1"/>
  <c r="AH9" i="95"/>
  <c r="AH9" i="135"/>
  <c r="AH9" i="136"/>
  <c r="AH9" i="94"/>
  <c r="N9" i="150"/>
  <c r="N36" i="150" s="1"/>
  <c r="N9" i="151"/>
  <c r="N36" i="151" s="1"/>
  <c r="N9" i="149"/>
  <c r="N36" i="149" s="1"/>
  <c r="N9" i="148"/>
  <c r="N36" i="148" s="1"/>
  <c r="N9" i="147"/>
  <c r="M18" i="119"/>
  <c r="M45" i="119" s="1"/>
  <c r="M18" i="138"/>
  <c r="M45" i="138" s="1"/>
  <c r="M18" i="137"/>
  <c r="M45" i="137" s="1"/>
  <c r="M18" i="118"/>
  <c r="M45" i="118" s="1"/>
  <c r="M18" i="106"/>
  <c r="M45" i="106" s="1"/>
  <c r="M18" i="95"/>
  <c r="M18" i="135"/>
  <c r="M18" i="136"/>
  <c r="M18" i="143"/>
  <c r="M45" i="143" s="1"/>
  <c r="M18" i="94"/>
  <c r="M18" i="144"/>
  <c r="M45" i="144" s="1"/>
  <c r="M18" i="145"/>
  <c r="M45" i="145" s="1"/>
  <c r="M18" i="146"/>
  <c r="AP18" i="119"/>
  <c r="AP45" i="119" s="1"/>
  <c r="AP18" i="138"/>
  <c r="AP45" i="138" s="1"/>
  <c r="AP18" i="137"/>
  <c r="AP45" i="137" s="1"/>
  <c r="AP18" i="118"/>
  <c r="AP45" i="118" s="1"/>
  <c r="AP18" i="95"/>
  <c r="AP18" i="135"/>
  <c r="AP18" i="94"/>
  <c r="AP18" i="136"/>
  <c r="V18" i="150"/>
  <c r="V45" i="150" s="1"/>
  <c r="V18" i="151"/>
  <c r="V45" i="151" s="1"/>
  <c r="V18" i="149"/>
  <c r="V45" i="149" s="1"/>
  <c r="V18" i="147"/>
  <c r="V18" i="148"/>
  <c r="V45" i="148" s="1"/>
  <c r="J8" i="119"/>
  <c r="J35" i="119" s="1"/>
  <c r="J8" i="138"/>
  <c r="J35" i="138" s="1"/>
  <c r="J8" i="137"/>
  <c r="J35" i="137" s="1"/>
  <c r="J8" i="118"/>
  <c r="J35" i="118" s="1"/>
  <c r="J8" i="95"/>
  <c r="J8" i="135"/>
  <c r="J8" i="136"/>
  <c r="J8" i="94"/>
  <c r="J8" i="106"/>
  <c r="J35" i="106" s="1"/>
  <c r="J8" i="145"/>
  <c r="J35" i="145" s="1"/>
  <c r="J8" i="146"/>
  <c r="J8" i="144"/>
  <c r="J35" i="144" s="1"/>
  <c r="J8" i="143"/>
  <c r="J35" i="143" s="1"/>
  <c r="AH11" i="119"/>
  <c r="AH38" i="119" s="1"/>
  <c r="AH11" i="138"/>
  <c r="AH38" i="138" s="1"/>
  <c r="AH11" i="137"/>
  <c r="AH38" i="137" s="1"/>
  <c r="AH11" i="95"/>
  <c r="AH11" i="135"/>
  <c r="AH11" i="118"/>
  <c r="AH38" i="118" s="1"/>
  <c r="N11" i="150"/>
  <c r="N38" i="150" s="1"/>
  <c r="N11" i="151"/>
  <c r="N38" i="151" s="1"/>
  <c r="N11" i="149"/>
  <c r="N38" i="149" s="1"/>
  <c r="N11" i="148"/>
  <c r="N38" i="148" s="1"/>
  <c r="N11" i="147"/>
  <c r="AH11" i="136"/>
  <c r="AH11" i="94"/>
  <c r="E9" i="119"/>
  <c r="E36" i="119" s="1"/>
  <c r="E9" i="138"/>
  <c r="E36" i="138" s="1"/>
  <c r="E9" i="137"/>
  <c r="E36" i="137" s="1"/>
  <c r="E9" i="118"/>
  <c r="E36" i="118" s="1"/>
  <c r="E9" i="95"/>
  <c r="E9" i="135"/>
  <c r="E9" i="106"/>
  <c r="E36" i="106" s="1"/>
  <c r="E9" i="94"/>
  <c r="E9" i="136"/>
  <c r="E9" i="143"/>
  <c r="E36" i="143" s="1"/>
  <c r="E9" i="145"/>
  <c r="E36" i="145" s="1"/>
  <c r="E9" i="146"/>
  <c r="E9" i="144"/>
  <c r="E36" i="144" s="1"/>
  <c r="AB21" i="119"/>
  <c r="AB48" i="119" s="1"/>
  <c r="AB21" i="138"/>
  <c r="AB48" i="138" s="1"/>
  <c r="AB21" i="137"/>
  <c r="AB48" i="137" s="1"/>
  <c r="AB21" i="118"/>
  <c r="AB48" i="118" s="1"/>
  <c r="AB21" i="95"/>
  <c r="AB21" i="135"/>
  <c r="AB21" i="94"/>
  <c r="AB21" i="136"/>
  <c r="H21" i="150"/>
  <c r="H48" i="150" s="1"/>
  <c r="H21" i="151"/>
  <c r="H48" i="151" s="1"/>
  <c r="H21" i="149"/>
  <c r="H48" i="149" s="1"/>
  <c r="H21" i="147"/>
  <c r="H21" i="148"/>
  <c r="H48" i="148" s="1"/>
  <c r="AP21" i="119"/>
  <c r="AP48" i="119" s="1"/>
  <c r="AP21" i="138"/>
  <c r="AP48" i="138" s="1"/>
  <c r="AP21" i="137"/>
  <c r="AP48" i="137" s="1"/>
  <c r="AP21" i="118"/>
  <c r="AP48" i="118" s="1"/>
  <c r="AP21" i="95"/>
  <c r="AP21" i="135"/>
  <c r="AP21" i="136"/>
  <c r="AP21" i="94"/>
  <c r="V21" i="150"/>
  <c r="V48" i="150" s="1"/>
  <c r="V21" i="151"/>
  <c r="V48" i="151" s="1"/>
  <c r="V21" i="149"/>
  <c r="V48" i="149" s="1"/>
  <c r="V21" i="148"/>
  <c r="V48" i="148" s="1"/>
  <c r="V21" i="147"/>
  <c r="E11" i="119"/>
  <c r="E38" i="119" s="1"/>
  <c r="E11" i="138"/>
  <c r="E38" i="138" s="1"/>
  <c r="E11" i="137"/>
  <c r="E38" i="137" s="1"/>
  <c r="E11" i="118"/>
  <c r="E38" i="118" s="1"/>
  <c r="E11" i="95"/>
  <c r="E11" i="135"/>
  <c r="E11" i="136"/>
  <c r="E11" i="94"/>
  <c r="E11" i="106"/>
  <c r="E38" i="106" s="1"/>
  <c r="E11" i="143"/>
  <c r="E38" i="143" s="1"/>
  <c r="E11" i="144"/>
  <c r="E38" i="144" s="1"/>
  <c r="E11" i="145"/>
  <c r="E38" i="145" s="1"/>
  <c r="E11" i="146"/>
  <c r="T8" i="119"/>
  <c r="T35" i="119" s="1"/>
  <c r="T8" i="138"/>
  <c r="T35" i="138" s="1"/>
  <c r="T8" i="137"/>
  <c r="T35" i="137" s="1"/>
  <c r="T8" i="95"/>
  <c r="T8" i="135"/>
  <c r="T8" i="118"/>
  <c r="T35" i="118" s="1"/>
  <c r="T8" i="106"/>
  <c r="T35" i="106" s="1"/>
  <c r="T8" i="144"/>
  <c r="T35" i="144" s="1"/>
  <c r="T8" i="136"/>
  <c r="T8" i="146"/>
  <c r="T8" i="94"/>
  <c r="T8" i="143"/>
  <c r="T35" i="143" s="1"/>
  <c r="T8" i="145"/>
  <c r="T35" i="145" s="1"/>
  <c r="AH14" i="119"/>
  <c r="AH41" i="119" s="1"/>
  <c r="AH14" i="138"/>
  <c r="AH41" i="138" s="1"/>
  <c r="AH14" i="137"/>
  <c r="AH41" i="137" s="1"/>
  <c r="AH14" i="118"/>
  <c r="AH41" i="118" s="1"/>
  <c r="AH14" i="136"/>
  <c r="AH14" i="94"/>
  <c r="AH14" i="95"/>
  <c r="AH14" i="135"/>
  <c r="N14" i="151"/>
  <c r="N41" i="151" s="1"/>
  <c r="N14" i="149"/>
  <c r="N41" i="149" s="1"/>
  <c r="N14" i="148"/>
  <c r="N41" i="148" s="1"/>
  <c r="N14" i="147"/>
  <c r="N14" i="150"/>
  <c r="N41" i="150" s="1"/>
  <c r="AI9" i="119"/>
  <c r="AI36" i="119" s="1"/>
  <c r="AI9" i="138"/>
  <c r="AI36" i="138" s="1"/>
  <c r="AI9" i="137"/>
  <c r="AI36" i="137" s="1"/>
  <c r="AI9" i="118"/>
  <c r="AI36" i="118" s="1"/>
  <c r="AI9" i="136"/>
  <c r="AI9" i="95"/>
  <c r="AI9" i="135"/>
  <c r="O9" i="151"/>
  <c r="O36" i="151" s="1"/>
  <c r="O9" i="149"/>
  <c r="O36" i="149" s="1"/>
  <c r="AI9" i="94"/>
  <c r="O9" i="150"/>
  <c r="O36" i="150" s="1"/>
  <c r="O9" i="148"/>
  <c r="O36" i="148" s="1"/>
  <c r="O9" i="147"/>
  <c r="AB18" i="138"/>
  <c r="AB45" i="138" s="1"/>
  <c r="AB18" i="119"/>
  <c r="AB45" i="119" s="1"/>
  <c r="AB18" i="137"/>
  <c r="AB45" i="137" s="1"/>
  <c r="AB18" i="118"/>
  <c r="AB45" i="118" s="1"/>
  <c r="AB18" i="95"/>
  <c r="AB18" i="135"/>
  <c r="AB18" i="136"/>
  <c r="AB18" i="94"/>
  <c r="H18" i="150"/>
  <c r="H45" i="150" s="1"/>
  <c r="H18" i="151"/>
  <c r="H45" i="151" s="1"/>
  <c r="H18" i="149"/>
  <c r="H45" i="149" s="1"/>
  <c r="H18" i="148"/>
  <c r="H45" i="148" s="1"/>
  <c r="H18" i="147"/>
  <c r="M21" i="119"/>
  <c r="M48" i="119" s="1"/>
  <c r="M21" i="138"/>
  <c r="M48" i="138" s="1"/>
  <c r="M21" i="137"/>
  <c r="M48" i="137" s="1"/>
  <c r="M21" i="118"/>
  <c r="M48" i="118" s="1"/>
  <c r="M21" i="95"/>
  <c r="M21" i="135"/>
  <c r="M21" i="106"/>
  <c r="M48" i="106" s="1"/>
  <c r="M21" i="94"/>
  <c r="M21" i="136"/>
  <c r="M21" i="145"/>
  <c r="M48" i="145" s="1"/>
  <c r="M21" i="146"/>
  <c r="M21" i="143"/>
  <c r="M48" i="143" s="1"/>
  <c r="M21" i="144"/>
  <c r="M48" i="144" s="1"/>
  <c r="E28" i="54"/>
  <c r="E24" i="54"/>
  <c r="AH24" i="54"/>
  <c r="E22" i="54"/>
  <c r="AI22" i="54"/>
  <c r="E26" i="54"/>
  <c r="O8" i="134"/>
  <c r="O35" i="134" s="1"/>
  <c r="O8" i="133"/>
  <c r="O35" i="133" s="1"/>
  <c r="O8" i="139"/>
  <c r="O35" i="139" s="1"/>
  <c r="O8" i="140"/>
  <c r="O35" i="140" s="1"/>
  <c r="O8" i="127"/>
  <c r="E11" i="54"/>
  <c r="K11" i="134"/>
  <c r="K38" i="134" s="1"/>
  <c r="K11" i="133"/>
  <c r="K38" i="133" s="1"/>
  <c r="K11" i="139"/>
  <c r="K38" i="139" s="1"/>
  <c r="K11" i="140"/>
  <c r="K38" i="140" s="1"/>
  <c r="K11" i="127"/>
  <c r="K27" i="133"/>
  <c r="K54" i="133" s="1"/>
  <c r="AK14" i="134"/>
  <c r="AK41" i="134" s="1"/>
  <c r="AK14" i="133"/>
  <c r="AK41" i="133" s="1"/>
  <c r="AK14" i="139"/>
  <c r="AK41" i="139" s="1"/>
  <c r="AK14" i="140"/>
  <c r="AK41" i="140" s="1"/>
  <c r="AK14" i="127"/>
  <c r="AJ9" i="134"/>
  <c r="AJ36" i="134" s="1"/>
  <c r="AJ9" i="133"/>
  <c r="AJ36" i="133" s="1"/>
  <c r="AJ9" i="140"/>
  <c r="AJ36" i="140" s="1"/>
  <c r="AJ9" i="139"/>
  <c r="AJ36" i="139" s="1"/>
  <c r="AJ9" i="127"/>
  <c r="AK9" i="134"/>
  <c r="AK36" i="134" s="1"/>
  <c r="AK9" i="133"/>
  <c r="AK36" i="133" s="1"/>
  <c r="AK9" i="139"/>
  <c r="AK36" i="139" s="1"/>
  <c r="AK9" i="140"/>
  <c r="AK36" i="140" s="1"/>
  <c r="AK9" i="127"/>
  <c r="B8" i="125"/>
  <c r="B8" i="141"/>
  <c r="B27" i="141" s="1"/>
  <c r="B8" i="142"/>
  <c r="B27" i="142" s="1"/>
  <c r="B8" i="99"/>
  <c r="B27" i="99" s="1"/>
  <c r="B8" i="124"/>
  <c r="B27" i="124" s="1"/>
  <c r="C13" i="124"/>
  <c r="C32" i="124" s="1"/>
  <c r="C13" i="142"/>
  <c r="C32" i="142" s="1"/>
  <c r="C13" i="99"/>
  <c r="C32" i="99" s="1"/>
  <c r="C13" i="125"/>
  <c r="C13" i="141"/>
  <c r="C32" i="141" s="1"/>
  <c r="K14" i="134"/>
  <c r="K41" i="134" s="1"/>
  <c r="K14" i="133"/>
  <c r="K41" i="133" s="1"/>
  <c r="K14" i="139"/>
  <c r="K41" i="139" s="1"/>
  <c r="K14" i="127"/>
  <c r="K14" i="140"/>
  <c r="K41" i="140" s="1"/>
  <c r="AH22" i="54"/>
  <c r="AI28" i="54"/>
  <c r="B10" i="125"/>
  <c r="B10" i="124"/>
  <c r="B29" i="124" s="1"/>
  <c r="B10" i="141"/>
  <c r="B29" i="141" s="1"/>
  <c r="B10" i="142"/>
  <c r="B29" i="142" s="1"/>
  <c r="B10" i="99"/>
  <c r="B29" i="99" s="1"/>
  <c r="D7" i="125"/>
  <c r="D7" i="141"/>
  <c r="D26" i="141" s="1"/>
  <c r="D7" i="99"/>
  <c r="D26" i="99" s="1"/>
  <c r="D7" i="142"/>
  <c r="D26" i="142" s="1"/>
  <c r="D7" i="124"/>
  <c r="D26" i="124" s="1"/>
  <c r="B13" i="99"/>
  <c r="B32" i="99" s="1"/>
  <c r="B13" i="124"/>
  <c r="B32" i="124" s="1"/>
  <c r="B13" i="125"/>
  <c r="B13" i="141"/>
  <c r="B32" i="141" s="1"/>
  <c r="B13" i="142"/>
  <c r="B32" i="142" s="1"/>
  <c r="G11" i="134"/>
  <c r="G38" i="134" s="1"/>
  <c r="G11" i="133"/>
  <c r="G38" i="133" s="1"/>
  <c r="G11" i="139"/>
  <c r="G38" i="139" s="1"/>
  <c r="G11" i="140"/>
  <c r="G38" i="140" s="1"/>
  <c r="G11" i="127"/>
  <c r="AH11" i="54"/>
  <c r="AJ11" i="134"/>
  <c r="AJ38" i="134" s="1"/>
  <c r="AJ11" i="133"/>
  <c r="AJ38" i="133" s="1"/>
  <c r="AJ11" i="139"/>
  <c r="AJ38" i="139" s="1"/>
  <c r="AJ11" i="140"/>
  <c r="AJ38" i="140" s="1"/>
  <c r="AJ11" i="127"/>
  <c r="AH26" i="54"/>
  <c r="AI26" i="54"/>
  <c r="W8" i="134"/>
  <c r="W35" i="134" s="1"/>
  <c r="W8" i="133"/>
  <c r="W35" i="133" s="1"/>
  <c r="W8" i="139"/>
  <c r="W35" i="139" s="1"/>
  <c r="W8" i="127"/>
  <c r="W8" i="140"/>
  <c r="W35" i="140" s="1"/>
  <c r="AI11" i="54"/>
  <c r="AK11" i="134"/>
  <c r="AK38" i="134" s="1"/>
  <c r="AK11" i="133"/>
  <c r="AK38" i="133" s="1"/>
  <c r="AK11" i="139"/>
  <c r="AK38" i="139" s="1"/>
  <c r="AK11" i="140"/>
  <c r="AK38" i="140" s="1"/>
  <c r="AK11" i="127"/>
  <c r="C8" i="134"/>
  <c r="C35" i="134" s="1"/>
  <c r="C8" i="133"/>
  <c r="C35" i="133" s="1"/>
  <c r="C8" i="139"/>
  <c r="C35" i="139" s="1"/>
  <c r="C8" i="140"/>
  <c r="C35" i="140" s="1"/>
  <c r="C8" i="127"/>
  <c r="C10" i="124"/>
  <c r="C29" i="124" s="1"/>
  <c r="C10" i="99"/>
  <c r="C29" i="99" s="1"/>
  <c r="C10" i="125"/>
  <c r="C10" i="141"/>
  <c r="C29" i="141" s="1"/>
  <c r="C10" i="142"/>
  <c r="C29" i="142" s="1"/>
  <c r="G14" i="134"/>
  <c r="G41" i="134" s="1"/>
  <c r="G14" i="133"/>
  <c r="G41" i="133" s="1"/>
  <c r="G14" i="139"/>
  <c r="G41" i="139" s="1"/>
  <c r="G14" i="140"/>
  <c r="G41" i="140" s="1"/>
  <c r="G14" i="127"/>
  <c r="AJ14" i="134"/>
  <c r="AJ41" i="134" s="1"/>
  <c r="AJ14" i="133"/>
  <c r="AJ41" i="133" s="1"/>
  <c r="AJ14" i="139"/>
  <c r="AJ41" i="139" s="1"/>
  <c r="AJ14" i="140"/>
  <c r="AJ41" i="140" s="1"/>
  <c r="AJ14" i="127"/>
  <c r="AH28" i="54"/>
  <c r="AI24" i="54"/>
  <c r="C8" i="124"/>
  <c r="C27" i="124" s="1"/>
  <c r="C8" i="142"/>
  <c r="C27" i="142" s="1"/>
  <c r="C8" i="141"/>
  <c r="C27" i="141" s="1"/>
  <c r="C8" i="99"/>
  <c r="C27" i="99" s="1"/>
  <c r="C8" i="125"/>
  <c r="K9" i="134"/>
  <c r="K36" i="134" s="1"/>
  <c r="K9" i="133"/>
  <c r="K36" i="133" s="1"/>
  <c r="K9" i="139"/>
  <c r="K36" i="139" s="1"/>
  <c r="K9" i="140"/>
  <c r="K36" i="140" s="1"/>
  <c r="K9" i="127"/>
  <c r="G9" i="134"/>
  <c r="G36" i="134" s="1"/>
  <c r="G9" i="133"/>
  <c r="G36" i="133" s="1"/>
  <c r="G9" i="139"/>
  <c r="G36" i="139" s="1"/>
  <c r="G9" i="140"/>
  <c r="G36" i="140" s="1"/>
  <c r="G9" i="127"/>
  <c r="AI14" i="54"/>
  <c r="AI16" i="54"/>
  <c r="AI19" i="54"/>
  <c r="AH14" i="54"/>
  <c r="AH19" i="54"/>
  <c r="AH16" i="54"/>
  <c r="E14" i="54"/>
  <c r="E16" i="54"/>
  <c r="E19" i="54"/>
  <c r="T10" i="54"/>
  <c r="T8" i="54"/>
  <c r="T13" i="54"/>
  <c r="J8" i="54"/>
  <c r="J13" i="54"/>
  <c r="J10" i="54"/>
  <c r="T11" i="119" l="1"/>
  <c r="T38" i="119" s="1"/>
  <c r="T11" i="138"/>
  <c r="T38" i="138" s="1"/>
  <c r="T11" i="137"/>
  <c r="T38" i="137" s="1"/>
  <c r="T11" i="118"/>
  <c r="T38" i="118" s="1"/>
  <c r="T11" i="95"/>
  <c r="T11" i="135"/>
  <c r="T11" i="136"/>
  <c r="T11" i="94"/>
  <c r="T11" i="106"/>
  <c r="T38" i="106" s="1"/>
  <c r="T11" i="143"/>
  <c r="T38" i="143" s="1"/>
  <c r="T11" i="145"/>
  <c r="T38" i="145" s="1"/>
  <c r="T11" i="144"/>
  <c r="T38" i="144" s="1"/>
  <c r="T11" i="146"/>
  <c r="AI17" i="119"/>
  <c r="AI44" i="119" s="1"/>
  <c r="AI17" i="138"/>
  <c r="AI44" i="138" s="1"/>
  <c r="AI17" i="137"/>
  <c r="AI44" i="137" s="1"/>
  <c r="AI17" i="118"/>
  <c r="AI44" i="118" s="1"/>
  <c r="AI17" i="95"/>
  <c r="AI17" i="135"/>
  <c r="AI17" i="136"/>
  <c r="AI17" i="94"/>
  <c r="O17" i="150"/>
  <c r="O44" i="150" s="1"/>
  <c r="O17" i="151"/>
  <c r="O44" i="151" s="1"/>
  <c r="O17" i="149"/>
  <c r="O44" i="149" s="1"/>
  <c r="O17" i="148"/>
  <c r="O44" i="148" s="1"/>
  <c r="O17" i="147"/>
  <c r="AI12" i="119"/>
  <c r="AI39" i="119" s="1"/>
  <c r="AI12" i="138"/>
  <c r="AI39" i="138" s="1"/>
  <c r="AI12" i="137"/>
  <c r="AI39" i="137" s="1"/>
  <c r="AI12" i="95"/>
  <c r="AI12" i="135"/>
  <c r="AI12" i="118"/>
  <c r="AI39" i="118" s="1"/>
  <c r="AI12" i="94"/>
  <c r="O12" i="150"/>
  <c r="O39" i="150" s="1"/>
  <c r="AI12" i="136"/>
  <c r="O12" i="151"/>
  <c r="O39" i="151" s="1"/>
  <c r="O12" i="149"/>
  <c r="O39" i="149" s="1"/>
  <c r="O12" i="148"/>
  <c r="O39" i="148" s="1"/>
  <c r="O12" i="147"/>
  <c r="J9" i="119"/>
  <c r="J36" i="119" s="1"/>
  <c r="J9" i="138"/>
  <c r="J36" i="138" s="1"/>
  <c r="J9" i="137"/>
  <c r="J36" i="137" s="1"/>
  <c r="J9" i="118"/>
  <c r="J36" i="118" s="1"/>
  <c r="J9" i="95"/>
  <c r="J9" i="135"/>
  <c r="J9" i="136"/>
  <c r="J9" i="106"/>
  <c r="J36" i="106" s="1"/>
  <c r="J9" i="94"/>
  <c r="J9" i="144"/>
  <c r="J36" i="144" s="1"/>
  <c r="J9" i="143"/>
  <c r="J36" i="143" s="1"/>
  <c r="J9" i="145"/>
  <c r="J36" i="145" s="1"/>
  <c r="J9" i="146"/>
  <c r="AH12" i="119"/>
  <c r="AH39" i="119" s="1"/>
  <c r="AH12" i="138"/>
  <c r="AH39" i="138" s="1"/>
  <c r="AH12" i="137"/>
  <c r="AH39" i="137" s="1"/>
  <c r="AH12" i="118"/>
  <c r="AH39" i="118" s="1"/>
  <c r="AH12" i="95"/>
  <c r="AH12" i="135"/>
  <c r="AH12" i="94"/>
  <c r="AH12" i="136"/>
  <c r="N12" i="150"/>
  <c r="N39" i="150" s="1"/>
  <c r="N12" i="151"/>
  <c r="N39" i="151" s="1"/>
  <c r="N12" i="149"/>
  <c r="N39" i="149" s="1"/>
  <c r="N12" i="147"/>
  <c r="N12" i="148"/>
  <c r="N39" i="148" s="1"/>
  <c r="AH25" i="119"/>
  <c r="AH52" i="119" s="1"/>
  <c r="AH25" i="138"/>
  <c r="AH52" i="138" s="1"/>
  <c r="AH25" i="118"/>
  <c r="AH52" i="118" s="1"/>
  <c r="AH25" i="95"/>
  <c r="AH25" i="137"/>
  <c r="AH52" i="137" s="1"/>
  <c r="AH25" i="94"/>
  <c r="AH25" i="136"/>
  <c r="N25" i="150"/>
  <c r="N52" i="150" s="1"/>
  <c r="N25" i="151"/>
  <c r="N52" i="151" s="1"/>
  <c r="N25" i="149"/>
  <c r="N52" i="149" s="1"/>
  <c r="AH25" i="135"/>
  <c r="N25" i="148"/>
  <c r="N52" i="148" s="1"/>
  <c r="N25" i="147"/>
  <c r="T14" i="119"/>
  <c r="T41" i="119" s="1"/>
  <c r="T14" i="138"/>
  <c r="T41" i="138" s="1"/>
  <c r="T14" i="118"/>
  <c r="T41" i="118" s="1"/>
  <c r="T14" i="95"/>
  <c r="T14" i="135"/>
  <c r="T14" i="137"/>
  <c r="T41" i="137" s="1"/>
  <c r="T14" i="106"/>
  <c r="T41" i="106" s="1"/>
  <c r="T14" i="94"/>
  <c r="T14" i="136"/>
  <c r="T14" i="143"/>
  <c r="T41" i="143" s="1"/>
  <c r="T14" i="144"/>
  <c r="T41" i="144" s="1"/>
  <c r="T14" i="145"/>
  <c r="T41" i="145" s="1"/>
  <c r="T14" i="146"/>
  <c r="E17" i="138"/>
  <c r="E44" i="138" s="1"/>
  <c r="E17" i="137"/>
  <c r="E44" i="137" s="1"/>
  <c r="E17" i="119"/>
  <c r="E44" i="119" s="1"/>
  <c r="E17" i="118"/>
  <c r="E44" i="118" s="1"/>
  <c r="E17" i="95"/>
  <c r="E17" i="135"/>
  <c r="E17" i="136"/>
  <c r="E17" i="94"/>
  <c r="E17" i="106"/>
  <c r="E44" i="106" s="1"/>
  <c r="E17" i="143"/>
  <c r="E44" i="143" s="1"/>
  <c r="E17" i="144"/>
  <c r="E44" i="144" s="1"/>
  <c r="E17" i="145"/>
  <c r="E44" i="145" s="1"/>
  <c r="E17" i="146"/>
  <c r="AH15" i="138"/>
  <c r="AH42" i="138" s="1"/>
  <c r="AH15" i="119"/>
  <c r="AH42" i="119" s="1"/>
  <c r="AH15" i="137"/>
  <c r="AH42" i="137" s="1"/>
  <c r="AH15" i="118"/>
  <c r="AH42" i="118" s="1"/>
  <c r="AH15" i="95"/>
  <c r="AH15" i="135"/>
  <c r="AH15" i="136"/>
  <c r="AH15" i="94"/>
  <c r="N15" i="150"/>
  <c r="N42" i="150" s="1"/>
  <c r="N15" i="148"/>
  <c r="N42" i="148" s="1"/>
  <c r="N15" i="147"/>
  <c r="N15" i="151"/>
  <c r="N42" i="151" s="1"/>
  <c r="N15" i="149"/>
  <c r="N42" i="149" s="1"/>
  <c r="AH29" i="119"/>
  <c r="AH56" i="119" s="1"/>
  <c r="AH29" i="138"/>
  <c r="AH56" i="138" s="1"/>
  <c r="AH29" i="137"/>
  <c r="AH56" i="137" s="1"/>
  <c r="AH29" i="118"/>
  <c r="AH56" i="118" s="1"/>
  <c r="AH29" i="95"/>
  <c r="AH29" i="135"/>
  <c r="AH29" i="136"/>
  <c r="AH29" i="94"/>
  <c r="N29" i="150"/>
  <c r="N56" i="150" s="1"/>
  <c r="N29" i="151"/>
  <c r="N56" i="151" s="1"/>
  <c r="N29" i="149"/>
  <c r="N56" i="149" s="1"/>
  <c r="N29" i="148"/>
  <c r="N56" i="148" s="1"/>
  <c r="N29" i="147"/>
  <c r="AI27" i="119"/>
  <c r="AI54" i="119" s="1"/>
  <c r="AI27" i="138"/>
  <c r="AI54" i="138" s="1"/>
  <c r="AI27" i="137"/>
  <c r="AI54" i="137" s="1"/>
  <c r="AI27" i="118"/>
  <c r="AI54" i="118" s="1"/>
  <c r="AI27" i="95"/>
  <c r="AI27" i="135"/>
  <c r="AI27" i="136"/>
  <c r="AI27" i="94"/>
  <c r="O27" i="150"/>
  <c r="O54" i="150" s="1"/>
  <c r="O27" i="151"/>
  <c r="O54" i="151" s="1"/>
  <c r="O27" i="149"/>
  <c r="O54" i="149" s="1"/>
  <c r="O27" i="147"/>
  <c r="O27" i="148"/>
  <c r="O54" i="148" s="1"/>
  <c r="AI29" i="119"/>
  <c r="AI56" i="119" s="1"/>
  <c r="AI29" i="138"/>
  <c r="AI56" i="138" s="1"/>
  <c r="AI29" i="137"/>
  <c r="AI56" i="137" s="1"/>
  <c r="AI29" i="118"/>
  <c r="AI56" i="118" s="1"/>
  <c r="AI29" i="135"/>
  <c r="AI29" i="136"/>
  <c r="AI29" i="95"/>
  <c r="AI29" i="94"/>
  <c r="O29" i="151"/>
  <c r="O56" i="151" s="1"/>
  <c r="O29" i="149"/>
  <c r="O56" i="149" s="1"/>
  <c r="O29" i="148"/>
  <c r="O56" i="148" s="1"/>
  <c r="O29" i="147"/>
  <c r="O29" i="150"/>
  <c r="O56" i="150" s="1"/>
  <c r="E27" i="119"/>
  <c r="E54" i="119" s="1"/>
  <c r="E27" i="137"/>
  <c r="E54" i="137" s="1"/>
  <c r="E27" i="138"/>
  <c r="E54" i="138" s="1"/>
  <c r="E27" i="118"/>
  <c r="E54" i="118" s="1"/>
  <c r="E27" i="95"/>
  <c r="E27" i="135"/>
  <c r="E27" i="136"/>
  <c r="E27" i="94"/>
  <c r="E27" i="106"/>
  <c r="E54" i="106" s="1"/>
  <c r="E27" i="143"/>
  <c r="E54" i="143" s="1"/>
  <c r="E27" i="145"/>
  <c r="E54" i="145" s="1"/>
  <c r="E27" i="146"/>
  <c r="E27" i="144"/>
  <c r="E54" i="144" s="1"/>
  <c r="E25" i="119"/>
  <c r="E52" i="119" s="1"/>
  <c r="E25" i="138"/>
  <c r="E52" i="138" s="1"/>
  <c r="E25" i="137"/>
  <c r="E52" i="137" s="1"/>
  <c r="E25" i="118"/>
  <c r="E52" i="118" s="1"/>
  <c r="E25" i="135"/>
  <c r="E25" i="106"/>
  <c r="E52" i="106" s="1"/>
  <c r="E25" i="136"/>
  <c r="E25" i="95"/>
  <c r="E25" i="94"/>
  <c r="E25" i="143"/>
  <c r="E52" i="143" s="1"/>
  <c r="E25" i="144"/>
  <c r="E52" i="144" s="1"/>
  <c r="E25" i="145"/>
  <c r="E52" i="145" s="1"/>
  <c r="E25" i="146"/>
  <c r="J11" i="119"/>
  <c r="J38" i="119" s="1"/>
  <c r="J11" i="138"/>
  <c r="J38" i="138" s="1"/>
  <c r="J11" i="137"/>
  <c r="J38" i="137" s="1"/>
  <c r="J11" i="118"/>
  <c r="J38" i="118" s="1"/>
  <c r="J11" i="95"/>
  <c r="J11" i="135"/>
  <c r="J11" i="136"/>
  <c r="J11" i="94"/>
  <c r="J11" i="106"/>
  <c r="J38" i="106" s="1"/>
  <c r="J11" i="144"/>
  <c r="J38" i="144" s="1"/>
  <c r="J11" i="145"/>
  <c r="J38" i="145" s="1"/>
  <c r="J11" i="146"/>
  <c r="J11" i="143"/>
  <c r="J38" i="143" s="1"/>
  <c r="T9" i="119"/>
  <c r="T36" i="119" s="1"/>
  <c r="T9" i="138"/>
  <c r="T36" i="138" s="1"/>
  <c r="T9" i="137"/>
  <c r="T36" i="137" s="1"/>
  <c r="T9" i="118"/>
  <c r="T36" i="118" s="1"/>
  <c r="T9" i="95"/>
  <c r="T9" i="135"/>
  <c r="T9" i="94"/>
  <c r="T9" i="136"/>
  <c r="T9" i="143"/>
  <c r="T36" i="143" s="1"/>
  <c r="T9" i="145"/>
  <c r="T36" i="145" s="1"/>
  <c r="T9" i="146"/>
  <c r="T9" i="144"/>
  <c r="T36" i="144" s="1"/>
  <c r="T9" i="106"/>
  <c r="T36" i="106" s="1"/>
  <c r="E15" i="119"/>
  <c r="E42" i="119" s="1"/>
  <c r="E15" i="138"/>
  <c r="E42" i="138" s="1"/>
  <c r="E15" i="137"/>
  <c r="E42" i="137" s="1"/>
  <c r="E15" i="118"/>
  <c r="E42" i="118" s="1"/>
  <c r="E15" i="95"/>
  <c r="E15" i="135"/>
  <c r="E15" i="106"/>
  <c r="E42" i="106" s="1"/>
  <c r="E15" i="94"/>
  <c r="E15" i="136"/>
  <c r="E15" i="145"/>
  <c r="E42" i="145" s="1"/>
  <c r="E15" i="146"/>
  <c r="E15" i="144"/>
  <c r="E42" i="144" s="1"/>
  <c r="E15" i="143"/>
  <c r="E42" i="143" s="1"/>
  <c r="AI20" i="119"/>
  <c r="AI47" i="119" s="1"/>
  <c r="AI20" i="138"/>
  <c r="AI47" i="138" s="1"/>
  <c r="AI20" i="137"/>
  <c r="AI47" i="137" s="1"/>
  <c r="AI20" i="118"/>
  <c r="AI47" i="118" s="1"/>
  <c r="AI20" i="95"/>
  <c r="AI20" i="135"/>
  <c r="AI20" i="136"/>
  <c r="AI20" i="94"/>
  <c r="O20" i="150"/>
  <c r="O47" i="150" s="1"/>
  <c r="O20" i="151"/>
  <c r="O47" i="151" s="1"/>
  <c r="O20" i="149"/>
  <c r="O47" i="149" s="1"/>
  <c r="O20" i="147"/>
  <c r="O20" i="148"/>
  <c r="O47" i="148" s="1"/>
  <c r="AH27" i="119"/>
  <c r="AH54" i="119" s="1"/>
  <c r="AH27" i="138"/>
  <c r="AH54" i="138" s="1"/>
  <c r="AH27" i="137"/>
  <c r="AH54" i="137" s="1"/>
  <c r="AH27" i="118"/>
  <c r="AH54" i="118" s="1"/>
  <c r="AH27" i="95"/>
  <c r="AH27" i="135"/>
  <c r="AH27" i="136"/>
  <c r="AH27" i="94"/>
  <c r="N27" i="151"/>
  <c r="N54" i="151" s="1"/>
  <c r="N27" i="149"/>
  <c r="N54" i="149" s="1"/>
  <c r="N27" i="150"/>
  <c r="N54" i="150" s="1"/>
  <c r="N27" i="148"/>
  <c r="N54" i="148" s="1"/>
  <c r="N27" i="147"/>
  <c r="AH23" i="119"/>
  <c r="AH50" i="119" s="1"/>
  <c r="AH23" i="138"/>
  <c r="AH50" i="138" s="1"/>
  <c r="AH23" i="137"/>
  <c r="AH50" i="137" s="1"/>
  <c r="AH23" i="95"/>
  <c r="AH23" i="135"/>
  <c r="AH23" i="118"/>
  <c r="AH50" i="118" s="1"/>
  <c r="AH23" i="136"/>
  <c r="AH23" i="94"/>
  <c r="N23" i="150"/>
  <c r="N50" i="150" s="1"/>
  <c r="N23" i="151"/>
  <c r="N50" i="151" s="1"/>
  <c r="N23" i="149"/>
  <c r="N50" i="149" s="1"/>
  <c r="N23" i="148"/>
  <c r="N50" i="148" s="1"/>
  <c r="N23" i="147"/>
  <c r="AI23" i="119"/>
  <c r="AI50" i="119" s="1"/>
  <c r="AI23" i="138"/>
  <c r="AI50" i="138" s="1"/>
  <c r="AI23" i="137"/>
  <c r="AI50" i="137" s="1"/>
  <c r="AI23" i="118"/>
  <c r="AI50" i="118" s="1"/>
  <c r="AI23" i="95"/>
  <c r="AI23" i="135"/>
  <c r="AI23" i="136"/>
  <c r="AI23" i="94"/>
  <c r="O23" i="150"/>
  <c r="O50" i="150" s="1"/>
  <c r="O23" i="151"/>
  <c r="O50" i="151" s="1"/>
  <c r="O23" i="149"/>
  <c r="O50" i="149" s="1"/>
  <c r="O23" i="148"/>
  <c r="O50" i="148" s="1"/>
  <c r="O23" i="147"/>
  <c r="E29" i="119"/>
  <c r="E56" i="119" s="1"/>
  <c r="E29" i="138"/>
  <c r="E56" i="138" s="1"/>
  <c r="E29" i="137"/>
  <c r="E56" i="137" s="1"/>
  <c r="E29" i="95"/>
  <c r="E29" i="135"/>
  <c r="E29" i="118"/>
  <c r="E56" i="118" s="1"/>
  <c r="E29" i="106"/>
  <c r="E56" i="106" s="1"/>
  <c r="E29" i="94"/>
  <c r="E29" i="136"/>
  <c r="E29" i="145"/>
  <c r="E56" i="145" s="1"/>
  <c r="E29" i="146"/>
  <c r="E29" i="143"/>
  <c r="E56" i="143" s="1"/>
  <c r="E29" i="144"/>
  <c r="E56" i="144" s="1"/>
  <c r="E12" i="119"/>
  <c r="E39" i="119" s="1"/>
  <c r="E12" i="138"/>
  <c r="E39" i="138" s="1"/>
  <c r="E12" i="137"/>
  <c r="E39" i="137" s="1"/>
  <c r="E12" i="118"/>
  <c r="E39" i="118" s="1"/>
  <c r="E12" i="95"/>
  <c r="E12" i="135"/>
  <c r="E12" i="106"/>
  <c r="E39" i="106" s="1"/>
  <c r="E12" i="136"/>
  <c r="E12" i="143"/>
  <c r="E39" i="143" s="1"/>
  <c r="E12" i="144"/>
  <c r="E39" i="144" s="1"/>
  <c r="E12" i="94"/>
  <c r="E12" i="145"/>
  <c r="E39" i="145" s="1"/>
  <c r="E12" i="146"/>
  <c r="E23" i="119"/>
  <c r="E50" i="119" s="1"/>
  <c r="E23" i="137"/>
  <c r="E50" i="137" s="1"/>
  <c r="E23" i="138"/>
  <c r="E50" i="138" s="1"/>
  <c r="E23" i="118"/>
  <c r="E50" i="118" s="1"/>
  <c r="E23" i="95"/>
  <c r="E23" i="135"/>
  <c r="E23" i="136"/>
  <c r="E23" i="94"/>
  <c r="E23" i="106"/>
  <c r="E50" i="106" s="1"/>
  <c r="E23" i="143"/>
  <c r="E50" i="143" s="1"/>
  <c r="E23" i="144"/>
  <c r="E50" i="144" s="1"/>
  <c r="E23" i="145"/>
  <c r="E50" i="145" s="1"/>
  <c r="E23" i="146"/>
  <c r="J14" i="138"/>
  <c r="J41" i="138" s="1"/>
  <c r="J14" i="119"/>
  <c r="J41" i="119" s="1"/>
  <c r="J14" i="137"/>
  <c r="J41" i="137" s="1"/>
  <c r="J14" i="118"/>
  <c r="J41" i="118" s="1"/>
  <c r="J14" i="95"/>
  <c r="J14" i="135"/>
  <c r="J14" i="136"/>
  <c r="J14" i="94"/>
  <c r="J14" i="143"/>
  <c r="J41" i="143" s="1"/>
  <c r="J14" i="145"/>
  <c r="J41" i="145" s="1"/>
  <c r="J14" i="146"/>
  <c r="J14" i="106"/>
  <c r="J41" i="106" s="1"/>
  <c r="J14" i="144"/>
  <c r="J41" i="144" s="1"/>
  <c r="AH17" i="119"/>
  <c r="AH44" i="119" s="1"/>
  <c r="AH17" i="138"/>
  <c r="AH44" i="138" s="1"/>
  <c r="AH17" i="137"/>
  <c r="AH44" i="137" s="1"/>
  <c r="AH17" i="95"/>
  <c r="AH17" i="135"/>
  <c r="AH17" i="118"/>
  <c r="AH44" i="118" s="1"/>
  <c r="AH17" i="94"/>
  <c r="N17" i="150"/>
  <c r="N44" i="150" s="1"/>
  <c r="AH17" i="136"/>
  <c r="N17" i="151"/>
  <c r="N44" i="151" s="1"/>
  <c r="N17" i="149"/>
  <c r="N44" i="149" s="1"/>
  <c r="N17" i="148"/>
  <c r="N44" i="148" s="1"/>
  <c r="N17" i="147"/>
  <c r="E20" i="138"/>
  <c r="E47" i="138" s="1"/>
  <c r="E20" i="119"/>
  <c r="E47" i="119" s="1"/>
  <c r="E20" i="137"/>
  <c r="E47" i="137" s="1"/>
  <c r="E20" i="118"/>
  <c r="E47" i="118" s="1"/>
  <c r="E20" i="95"/>
  <c r="E20" i="135"/>
  <c r="E20" i="136"/>
  <c r="E20" i="94"/>
  <c r="E20" i="106"/>
  <c r="E47" i="106" s="1"/>
  <c r="E20" i="143"/>
  <c r="E47" i="143" s="1"/>
  <c r="E20" i="145"/>
  <c r="E47" i="145" s="1"/>
  <c r="E20" i="146"/>
  <c r="E20" i="144"/>
  <c r="E47" i="144" s="1"/>
  <c r="AH20" i="119"/>
  <c r="AH47" i="119" s="1"/>
  <c r="AH20" i="138"/>
  <c r="AH47" i="138" s="1"/>
  <c r="AH20" i="137"/>
  <c r="AH47" i="137" s="1"/>
  <c r="AH20" i="118"/>
  <c r="AH47" i="118" s="1"/>
  <c r="AH20" i="95"/>
  <c r="AH20" i="135"/>
  <c r="AH20" i="136"/>
  <c r="AH20" i="94"/>
  <c r="N20" i="151"/>
  <c r="N47" i="151" s="1"/>
  <c r="N20" i="149"/>
  <c r="N47" i="149" s="1"/>
  <c r="N20" i="150"/>
  <c r="N47" i="150" s="1"/>
  <c r="N20" i="148"/>
  <c r="N47" i="148" s="1"/>
  <c r="N20" i="147"/>
  <c r="AI15" i="119"/>
  <c r="AI42" i="119" s="1"/>
  <c r="AI15" i="138"/>
  <c r="AI42" i="138" s="1"/>
  <c r="AI15" i="137"/>
  <c r="AI42" i="137" s="1"/>
  <c r="AI15" i="118"/>
  <c r="AI42" i="118" s="1"/>
  <c r="AI15" i="95"/>
  <c r="AI15" i="135"/>
  <c r="AI15" i="136"/>
  <c r="O15" i="151"/>
  <c r="O42" i="151" s="1"/>
  <c r="O15" i="149"/>
  <c r="O42" i="149" s="1"/>
  <c r="AI15" i="94"/>
  <c r="O15" i="150"/>
  <c r="O42" i="150" s="1"/>
  <c r="O15" i="148"/>
  <c r="O42" i="148" s="1"/>
  <c r="O15" i="147"/>
  <c r="AI25" i="119"/>
  <c r="AI52" i="119" s="1"/>
  <c r="AI25" i="138"/>
  <c r="AI52" i="138" s="1"/>
  <c r="AI25" i="137"/>
  <c r="AI52" i="137" s="1"/>
  <c r="AI25" i="118"/>
  <c r="AI52" i="118" s="1"/>
  <c r="AI25" i="95"/>
  <c r="AI25" i="135"/>
  <c r="AI25" i="94"/>
  <c r="AI25" i="136"/>
  <c r="O25" i="150"/>
  <c r="O52" i="150" s="1"/>
  <c r="O25" i="151"/>
  <c r="O52" i="151" s="1"/>
  <c r="O25" i="149"/>
  <c r="O52" i="149" s="1"/>
  <c r="O25" i="148"/>
  <c r="O52" i="148" s="1"/>
  <c r="O25" i="147"/>
  <c r="G23" i="139"/>
  <c r="G50" i="139" s="1"/>
  <c r="G23" i="133"/>
  <c r="G50" i="133" s="1"/>
  <c r="K29" i="139"/>
  <c r="K56" i="139" s="1"/>
  <c r="K23" i="134"/>
  <c r="K50" i="134" s="1"/>
  <c r="AJ25" i="134"/>
  <c r="AJ52" i="134" s="1"/>
  <c r="AJ25" i="127"/>
  <c r="K23" i="133"/>
  <c r="K50" i="133" s="1"/>
  <c r="K29" i="140"/>
  <c r="K56" i="140" s="1"/>
  <c r="K29" i="133"/>
  <c r="K56" i="133" s="1"/>
  <c r="G25" i="139"/>
  <c r="G52" i="139" s="1"/>
  <c r="K27" i="139"/>
  <c r="K54" i="139" s="1"/>
  <c r="AK23" i="139"/>
  <c r="AK50" i="139" s="1"/>
  <c r="G25" i="140"/>
  <c r="G52" i="140" s="1"/>
  <c r="G25" i="134"/>
  <c r="G52" i="134" s="1"/>
  <c r="K27" i="140"/>
  <c r="K54" i="140" s="1"/>
  <c r="K25" i="127"/>
  <c r="K29" i="134"/>
  <c r="K56" i="134" s="1"/>
  <c r="G25" i="127"/>
  <c r="G23" i="127"/>
  <c r="G27" i="139"/>
  <c r="G54" i="139" s="1"/>
  <c r="G29" i="127"/>
  <c r="G25" i="133"/>
  <c r="G52" i="133" s="1"/>
  <c r="K23" i="140"/>
  <c r="K50" i="140" s="1"/>
  <c r="AJ25" i="140"/>
  <c r="AJ52" i="140" s="1"/>
  <c r="AJ25" i="139"/>
  <c r="AJ52" i="139" s="1"/>
  <c r="K23" i="127"/>
  <c r="G23" i="134"/>
  <c r="G50" i="134" s="1"/>
  <c r="K23" i="139"/>
  <c r="K50" i="139" s="1"/>
  <c r="G23" i="140"/>
  <c r="G50" i="140" s="1"/>
  <c r="AK23" i="127"/>
  <c r="AJ25" i="133"/>
  <c r="AJ52" i="133" s="1"/>
  <c r="G29" i="139"/>
  <c r="G56" i="139" s="1"/>
  <c r="AK23" i="133"/>
  <c r="AK50" i="133" s="1"/>
  <c r="G29" i="133"/>
  <c r="G56" i="133" s="1"/>
  <c r="AK23" i="134"/>
  <c r="AK50" i="134" s="1"/>
  <c r="G29" i="140"/>
  <c r="G56" i="140" s="1"/>
  <c r="G29" i="134"/>
  <c r="G56" i="134" s="1"/>
  <c r="AK23" i="140"/>
  <c r="AK50" i="140" s="1"/>
  <c r="K29" i="127"/>
  <c r="K25" i="139"/>
  <c r="K52" i="139" s="1"/>
  <c r="G27" i="133"/>
  <c r="G54" i="133" s="1"/>
  <c r="K25" i="133"/>
  <c r="K52" i="133" s="1"/>
  <c r="G27" i="127"/>
  <c r="G27" i="134"/>
  <c r="G54" i="134" s="1"/>
  <c r="K25" i="140"/>
  <c r="K52" i="140" s="1"/>
  <c r="K25" i="134"/>
  <c r="K52" i="134" s="1"/>
  <c r="G27" i="140"/>
  <c r="G54" i="140" s="1"/>
  <c r="K27" i="127"/>
  <c r="K27" i="134"/>
  <c r="K54" i="134" s="1"/>
  <c r="J22" i="54"/>
  <c r="O9" i="134"/>
  <c r="O36" i="134" s="1"/>
  <c r="O9" i="133"/>
  <c r="O36" i="133" s="1"/>
  <c r="O9" i="139"/>
  <c r="O36" i="139" s="1"/>
  <c r="O9" i="140"/>
  <c r="O36" i="140" s="1"/>
  <c r="O9" i="127"/>
  <c r="G15" i="134"/>
  <c r="G42" i="134" s="1"/>
  <c r="G15" i="133"/>
  <c r="G42" i="133" s="1"/>
  <c r="G15" i="139"/>
  <c r="G42" i="139" s="1"/>
  <c r="G15" i="140"/>
  <c r="G42" i="140" s="1"/>
  <c r="G15" i="127"/>
  <c r="AI17" i="54"/>
  <c r="AK17" i="134"/>
  <c r="AK44" i="134" s="1"/>
  <c r="AK17" i="133"/>
  <c r="AK44" i="133" s="1"/>
  <c r="AK17" i="139"/>
  <c r="AK44" i="139" s="1"/>
  <c r="AK17" i="140"/>
  <c r="AK44" i="140" s="1"/>
  <c r="AK17" i="127"/>
  <c r="B11" i="142"/>
  <c r="B30" i="142" s="1"/>
  <c r="B11" i="125"/>
  <c r="B11" i="141"/>
  <c r="B30" i="141" s="1"/>
  <c r="B11" i="124"/>
  <c r="B30" i="124" s="1"/>
  <c r="B11" i="99"/>
  <c r="B30" i="99" s="1"/>
  <c r="K12" i="134"/>
  <c r="K39" i="134" s="1"/>
  <c r="K12" i="133"/>
  <c r="K39" i="133" s="1"/>
  <c r="K12" i="139"/>
  <c r="K39" i="139" s="1"/>
  <c r="K12" i="127"/>
  <c r="K12" i="140"/>
  <c r="K39" i="140" s="1"/>
  <c r="O11" i="134"/>
  <c r="O38" i="134" s="1"/>
  <c r="O11" i="133"/>
  <c r="O38" i="133" s="1"/>
  <c r="O11" i="139"/>
  <c r="O38" i="139" s="1"/>
  <c r="O11" i="127"/>
  <c r="O11" i="140"/>
  <c r="O38" i="140" s="1"/>
  <c r="C14" i="142"/>
  <c r="C33" i="142" s="1"/>
  <c r="C14" i="141"/>
  <c r="C33" i="141" s="1"/>
  <c r="C14" i="125"/>
  <c r="C14" i="124"/>
  <c r="C33" i="124" s="1"/>
  <c r="C14" i="99"/>
  <c r="C33" i="99" s="1"/>
  <c r="E20" i="54"/>
  <c r="K20" i="133"/>
  <c r="K47" i="133" s="1"/>
  <c r="K20" i="134"/>
  <c r="K47" i="134" s="1"/>
  <c r="K20" i="139"/>
  <c r="K47" i="139" s="1"/>
  <c r="K20" i="140"/>
  <c r="K47" i="140" s="1"/>
  <c r="K20" i="127"/>
  <c r="AH20" i="54"/>
  <c r="AJ20" i="134"/>
  <c r="AJ47" i="134" s="1"/>
  <c r="AJ20" i="133"/>
  <c r="AJ47" i="133" s="1"/>
  <c r="AJ20" i="139"/>
  <c r="AJ47" i="139" s="1"/>
  <c r="AJ20" i="140"/>
  <c r="AJ47" i="140" s="1"/>
  <c r="AJ20" i="127"/>
  <c r="AK15" i="134"/>
  <c r="AK42" i="134" s="1"/>
  <c r="AK15" i="133"/>
  <c r="AK42" i="133" s="1"/>
  <c r="AK15" i="140"/>
  <c r="AK42" i="140" s="1"/>
  <c r="AK15" i="127"/>
  <c r="AK15" i="139"/>
  <c r="AK42" i="139" s="1"/>
  <c r="AK29" i="134"/>
  <c r="AK56" i="134" s="1"/>
  <c r="AK29" i="133"/>
  <c r="AK56" i="133" s="1"/>
  <c r="AK29" i="139"/>
  <c r="AK56" i="139" s="1"/>
  <c r="AK29" i="140"/>
  <c r="AK56" i="140" s="1"/>
  <c r="AK29" i="127"/>
  <c r="D13" i="125"/>
  <c r="D13" i="141"/>
  <c r="D32" i="141" s="1"/>
  <c r="D13" i="99"/>
  <c r="D32" i="99" s="1"/>
  <c r="D13" i="142"/>
  <c r="D32" i="142" s="1"/>
  <c r="D13" i="124"/>
  <c r="D32" i="124" s="1"/>
  <c r="O14" i="134"/>
  <c r="O41" i="134" s="1"/>
  <c r="O14" i="133"/>
  <c r="O41" i="133" s="1"/>
  <c r="O14" i="139"/>
  <c r="O41" i="139" s="1"/>
  <c r="O14" i="140"/>
  <c r="O41" i="140" s="1"/>
  <c r="O14" i="127"/>
  <c r="T26" i="54"/>
  <c r="W9" i="134"/>
  <c r="W36" i="134" s="1"/>
  <c r="W9" i="133"/>
  <c r="W36" i="133" s="1"/>
  <c r="W9" i="139"/>
  <c r="W36" i="139" s="1"/>
  <c r="W9" i="140"/>
  <c r="W36" i="140" s="1"/>
  <c r="W9" i="127"/>
  <c r="B16" i="125"/>
  <c r="B16" i="141"/>
  <c r="B35" i="141" s="1"/>
  <c r="B16" i="124"/>
  <c r="B35" i="124" s="1"/>
  <c r="B16" i="99"/>
  <c r="B35" i="99" s="1"/>
  <c r="B16" i="142"/>
  <c r="B35" i="142" s="1"/>
  <c r="G17" i="134"/>
  <c r="G44" i="134" s="1"/>
  <c r="G17" i="133"/>
  <c r="G44" i="133" s="1"/>
  <c r="G17" i="139"/>
  <c r="G44" i="139" s="1"/>
  <c r="G17" i="140"/>
  <c r="G44" i="140" s="1"/>
  <c r="G17" i="127"/>
  <c r="E17" i="54"/>
  <c r="K17" i="134"/>
  <c r="K44" i="134" s="1"/>
  <c r="K17" i="133"/>
  <c r="K44" i="133" s="1"/>
  <c r="K17" i="139"/>
  <c r="K44" i="139" s="1"/>
  <c r="K17" i="127"/>
  <c r="K17" i="140"/>
  <c r="K44" i="140" s="1"/>
  <c r="AJ15" i="134"/>
  <c r="AJ42" i="134" s="1"/>
  <c r="AJ15" i="133"/>
  <c r="AJ42" i="133" s="1"/>
  <c r="AJ15" i="139"/>
  <c r="AJ42" i="139" s="1"/>
  <c r="AJ15" i="140"/>
  <c r="AJ42" i="140" s="1"/>
  <c r="AJ15" i="127"/>
  <c r="AK27" i="134"/>
  <c r="AK54" i="134" s="1"/>
  <c r="AK27" i="139"/>
  <c r="AK54" i="139" s="1"/>
  <c r="AK27" i="133"/>
  <c r="AK54" i="133" s="1"/>
  <c r="AK27" i="140"/>
  <c r="AK54" i="140" s="1"/>
  <c r="AK27" i="127"/>
  <c r="AJ23" i="134"/>
  <c r="AJ50" i="134" s="1"/>
  <c r="AJ23" i="140"/>
  <c r="AJ50" i="140" s="1"/>
  <c r="AJ23" i="127"/>
  <c r="AJ23" i="139"/>
  <c r="AJ50" i="139" s="1"/>
  <c r="AJ23" i="133"/>
  <c r="AJ50" i="133" s="1"/>
  <c r="C14" i="134"/>
  <c r="C41" i="134" s="1"/>
  <c r="C14" i="133"/>
  <c r="C41" i="133" s="1"/>
  <c r="C14" i="139"/>
  <c r="C41" i="139" s="1"/>
  <c r="C14" i="140"/>
  <c r="C41" i="140" s="1"/>
  <c r="C14" i="127"/>
  <c r="C11" i="134"/>
  <c r="C38" i="134" s="1"/>
  <c r="C11" i="133"/>
  <c r="C38" i="133" s="1"/>
  <c r="C11" i="139"/>
  <c r="C38" i="139" s="1"/>
  <c r="C11" i="140"/>
  <c r="C38" i="140" s="1"/>
  <c r="C11" i="127"/>
  <c r="B19" i="99"/>
  <c r="B38" i="99" s="1"/>
  <c r="B19" i="125"/>
  <c r="B19" i="141"/>
  <c r="B38" i="141" s="1"/>
  <c r="B19" i="124"/>
  <c r="B38" i="124" s="1"/>
  <c r="B19" i="142"/>
  <c r="B38" i="142" s="1"/>
  <c r="C16" i="99"/>
  <c r="C35" i="99" s="1"/>
  <c r="C16" i="124"/>
  <c r="C35" i="124" s="1"/>
  <c r="C16" i="125"/>
  <c r="C16" i="141"/>
  <c r="C35" i="141" s="1"/>
  <c r="C16" i="142"/>
  <c r="C35" i="142" s="1"/>
  <c r="AH17" i="54"/>
  <c r="AJ17" i="134"/>
  <c r="AJ44" i="134" s="1"/>
  <c r="AJ17" i="133"/>
  <c r="AJ44" i="133" s="1"/>
  <c r="AJ17" i="139"/>
  <c r="AJ44" i="139" s="1"/>
  <c r="AJ17" i="140"/>
  <c r="AJ44" i="140" s="1"/>
  <c r="AJ17" i="127"/>
  <c r="AJ29" i="134"/>
  <c r="AJ56" i="134" s="1"/>
  <c r="AJ29" i="133"/>
  <c r="AJ56" i="133" s="1"/>
  <c r="AJ29" i="140"/>
  <c r="AJ56" i="140" s="1"/>
  <c r="AJ29" i="139"/>
  <c r="AJ56" i="139" s="1"/>
  <c r="AJ29" i="127"/>
  <c r="G12" i="134"/>
  <c r="G39" i="134" s="1"/>
  <c r="G12" i="139"/>
  <c r="G39" i="139" s="1"/>
  <c r="G12" i="133"/>
  <c r="G39" i="133" s="1"/>
  <c r="G12" i="127"/>
  <c r="G12" i="140"/>
  <c r="G39" i="140" s="1"/>
  <c r="D8" i="142"/>
  <c r="D27" i="142" s="1"/>
  <c r="D8" i="99"/>
  <c r="D27" i="99" s="1"/>
  <c r="D8" i="141"/>
  <c r="D27" i="141" s="1"/>
  <c r="D8" i="125"/>
  <c r="D8" i="124"/>
  <c r="D27" i="124" s="1"/>
  <c r="W14" i="134"/>
  <c r="W41" i="134" s="1"/>
  <c r="W14" i="133"/>
  <c r="W41" i="133" s="1"/>
  <c r="W14" i="139"/>
  <c r="W41" i="139" s="1"/>
  <c r="W14" i="127"/>
  <c r="W14" i="140"/>
  <c r="W41" i="140" s="1"/>
  <c r="B14" i="142"/>
  <c r="B33" i="142" s="1"/>
  <c r="B14" i="125"/>
  <c r="B14" i="141"/>
  <c r="B33" i="141" s="1"/>
  <c r="B14" i="124"/>
  <c r="B33" i="124" s="1"/>
  <c r="B14" i="99"/>
  <c r="B33" i="99" s="1"/>
  <c r="AK12" i="134"/>
  <c r="AK39" i="134" s="1"/>
  <c r="AK12" i="133"/>
  <c r="AK39" i="133" s="1"/>
  <c r="AK12" i="140"/>
  <c r="AK39" i="140" s="1"/>
  <c r="AK12" i="139"/>
  <c r="AK39" i="139" s="1"/>
  <c r="AK12" i="127"/>
  <c r="AJ12" i="134"/>
  <c r="AJ39" i="134" s="1"/>
  <c r="AJ12" i="133"/>
  <c r="AJ39" i="133" s="1"/>
  <c r="AJ12" i="139"/>
  <c r="AJ39" i="139" s="1"/>
  <c r="AJ12" i="140"/>
  <c r="AJ39" i="140" s="1"/>
  <c r="AJ12" i="127"/>
  <c r="C9" i="134"/>
  <c r="C36" i="134" s="1"/>
  <c r="C9" i="133"/>
  <c r="C36" i="133" s="1"/>
  <c r="C9" i="139"/>
  <c r="C36" i="139" s="1"/>
  <c r="C9" i="127"/>
  <c r="C9" i="140"/>
  <c r="C36" i="140" s="1"/>
  <c r="D10" i="124"/>
  <c r="D29" i="124" s="1"/>
  <c r="D10" i="125"/>
  <c r="D10" i="141"/>
  <c r="D29" i="141" s="1"/>
  <c r="D10" i="142"/>
  <c r="D29" i="142" s="1"/>
  <c r="D10" i="99"/>
  <c r="D29" i="99" s="1"/>
  <c r="W11" i="134"/>
  <c r="W38" i="134" s="1"/>
  <c r="W11" i="133"/>
  <c r="W38" i="133" s="1"/>
  <c r="W11" i="139"/>
  <c r="W38" i="139" s="1"/>
  <c r="W11" i="140"/>
  <c r="W38" i="140" s="1"/>
  <c r="W11" i="127"/>
  <c r="C19" i="142"/>
  <c r="C38" i="142" s="1"/>
  <c r="C19" i="99"/>
  <c r="C38" i="99" s="1"/>
  <c r="C19" i="125"/>
  <c r="C19" i="124"/>
  <c r="C38" i="124" s="1"/>
  <c r="C19" i="141"/>
  <c r="C38" i="141" s="1"/>
  <c r="G20" i="134"/>
  <c r="G47" i="134" s="1"/>
  <c r="G20" i="133"/>
  <c r="G47" i="133" s="1"/>
  <c r="G20" i="139"/>
  <c r="G47" i="139" s="1"/>
  <c r="G20" i="140"/>
  <c r="G47" i="140" s="1"/>
  <c r="G20" i="127"/>
  <c r="K15" i="134"/>
  <c r="K42" i="134" s="1"/>
  <c r="K15" i="133"/>
  <c r="K42" i="133" s="1"/>
  <c r="K15" i="139"/>
  <c r="K42" i="139" s="1"/>
  <c r="K15" i="140"/>
  <c r="K42" i="140" s="1"/>
  <c r="K15" i="127"/>
  <c r="AI20" i="54"/>
  <c r="AK20" i="134"/>
  <c r="AK47" i="134" s="1"/>
  <c r="AK20" i="133"/>
  <c r="AK47" i="133" s="1"/>
  <c r="AK20" i="139"/>
  <c r="AK47" i="139" s="1"/>
  <c r="AK20" i="140"/>
  <c r="AK47" i="140" s="1"/>
  <c r="AK20" i="127"/>
  <c r="AK25" i="134"/>
  <c r="AK52" i="134" s="1"/>
  <c r="AK25" i="133"/>
  <c r="AK52" i="133" s="1"/>
  <c r="AK25" i="140"/>
  <c r="AK52" i="140" s="1"/>
  <c r="AK25" i="139"/>
  <c r="AK52" i="139" s="1"/>
  <c r="AK25" i="127"/>
  <c r="C11" i="125"/>
  <c r="C11" i="141"/>
  <c r="C30" i="141" s="1"/>
  <c r="C11" i="124"/>
  <c r="C30" i="124" s="1"/>
  <c r="C11" i="142"/>
  <c r="C30" i="142" s="1"/>
  <c r="C11" i="99"/>
  <c r="C30" i="99" s="1"/>
  <c r="AJ27" i="134"/>
  <c r="AJ54" i="134" s="1"/>
  <c r="AJ27" i="133"/>
  <c r="AJ54" i="133" s="1"/>
  <c r="AJ27" i="140"/>
  <c r="AJ54" i="140" s="1"/>
  <c r="AJ27" i="127"/>
  <c r="AJ27" i="139"/>
  <c r="AJ54" i="139" s="1"/>
  <c r="J28" i="54"/>
  <c r="T24" i="54"/>
  <c r="J24" i="54"/>
  <c r="J26" i="54"/>
  <c r="T16" i="54"/>
  <c r="T14" i="54"/>
  <c r="T19" i="54"/>
  <c r="T11" i="54"/>
  <c r="T22" i="54"/>
  <c r="T28" i="54"/>
  <c r="J11" i="54"/>
  <c r="J14" i="54"/>
  <c r="J16" i="54"/>
  <c r="J19" i="54"/>
  <c r="J17" i="119" l="1"/>
  <c r="J44" i="119" s="1"/>
  <c r="J17" i="138"/>
  <c r="J44" i="138" s="1"/>
  <c r="J17" i="137"/>
  <c r="J44" i="137" s="1"/>
  <c r="J17" i="118"/>
  <c r="J44" i="118" s="1"/>
  <c r="J17" i="95"/>
  <c r="J17" i="135"/>
  <c r="J17" i="136"/>
  <c r="J17" i="143"/>
  <c r="J44" i="143" s="1"/>
  <c r="J17" i="144"/>
  <c r="J44" i="144" s="1"/>
  <c r="J17" i="145"/>
  <c r="J44" i="145" s="1"/>
  <c r="J17" i="146"/>
  <c r="J17" i="94"/>
  <c r="J17" i="106"/>
  <c r="J44" i="106" s="1"/>
  <c r="J15" i="138"/>
  <c r="J42" i="138" s="1"/>
  <c r="J15" i="119"/>
  <c r="J42" i="119" s="1"/>
  <c r="J15" i="137"/>
  <c r="J42" i="137" s="1"/>
  <c r="J15" i="118"/>
  <c r="J42" i="118" s="1"/>
  <c r="J15" i="95"/>
  <c r="J15" i="135"/>
  <c r="J15" i="136"/>
  <c r="J15" i="106"/>
  <c r="J42" i="106" s="1"/>
  <c r="J15" i="94"/>
  <c r="J15" i="144"/>
  <c r="J42" i="144" s="1"/>
  <c r="J15" i="146"/>
  <c r="J15" i="143"/>
  <c r="J42" i="143" s="1"/>
  <c r="J15" i="145"/>
  <c r="J42" i="145" s="1"/>
  <c r="T12" i="119"/>
  <c r="T39" i="119" s="1"/>
  <c r="T12" i="138"/>
  <c r="T39" i="138" s="1"/>
  <c r="T12" i="137"/>
  <c r="T39" i="137" s="1"/>
  <c r="T12" i="118"/>
  <c r="T39" i="118" s="1"/>
  <c r="T12" i="95"/>
  <c r="T12" i="135"/>
  <c r="T12" i="136"/>
  <c r="T12" i="94"/>
  <c r="T12" i="106"/>
  <c r="T39" i="106" s="1"/>
  <c r="T12" i="144"/>
  <c r="T39" i="144" s="1"/>
  <c r="T12" i="145"/>
  <c r="T39" i="145" s="1"/>
  <c r="T12" i="146"/>
  <c r="T12" i="143"/>
  <c r="T39" i="143" s="1"/>
  <c r="J27" i="119"/>
  <c r="J54" i="119" s="1"/>
  <c r="J27" i="138"/>
  <c r="J54" i="138" s="1"/>
  <c r="J27" i="137"/>
  <c r="J54" i="137" s="1"/>
  <c r="J27" i="118"/>
  <c r="J54" i="118" s="1"/>
  <c r="J27" i="135"/>
  <c r="J27" i="136"/>
  <c r="J27" i="94"/>
  <c r="J27" i="95"/>
  <c r="J27" i="143"/>
  <c r="J54" i="143" s="1"/>
  <c r="J27" i="145"/>
  <c r="J54" i="145" s="1"/>
  <c r="J27" i="146"/>
  <c r="J27" i="106"/>
  <c r="J54" i="106" s="1"/>
  <c r="J27" i="144"/>
  <c r="J54" i="144" s="1"/>
  <c r="AI21" i="119"/>
  <c r="AI48" i="119" s="1"/>
  <c r="AI21" i="138"/>
  <c r="AI48" i="138" s="1"/>
  <c r="AI21" i="137"/>
  <c r="AI48" i="137" s="1"/>
  <c r="AI21" i="118"/>
  <c r="AI48" i="118" s="1"/>
  <c r="AI21" i="95"/>
  <c r="AI21" i="135"/>
  <c r="AI21" i="136"/>
  <c r="O21" i="151"/>
  <c r="O48" i="151" s="1"/>
  <c r="O21" i="149"/>
  <c r="O48" i="149" s="1"/>
  <c r="O21" i="150"/>
  <c r="O48" i="150" s="1"/>
  <c r="O21" i="148"/>
  <c r="O48" i="148" s="1"/>
  <c r="O21" i="147"/>
  <c r="AI21" i="94"/>
  <c r="E18" i="119"/>
  <c r="E45" i="119" s="1"/>
  <c r="E18" i="137"/>
  <c r="E45" i="137" s="1"/>
  <c r="E18" i="138"/>
  <c r="E45" i="138" s="1"/>
  <c r="E18" i="118"/>
  <c r="E45" i="118" s="1"/>
  <c r="E18" i="106"/>
  <c r="E45" i="106" s="1"/>
  <c r="E18" i="136"/>
  <c r="E18" i="95"/>
  <c r="E18" i="135"/>
  <c r="E18" i="144"/>
  <c r="E45" i="144" s="1"/>
  <c r="E18" i="143"/>
  <c r="E45" i="143" s="1"/>
  <c r="E18" i="145"/>
  <c r="E45" i="145" s="1"/>
  <c r="E18" i="146"/>
  <c r="E18" i="94"/>
  <c r="T27" i="119"/>
  <c r="T54" i="119" s="1"/>
  <c r="T27" i="138"/>
  <c r="T54" i="138" s="1"/>
  <c r="T27" i="137"/>
  <c r="T54" i="137" s="1"/>
  <c r="T27" i="118"/>
  <c r="T54" i="118" s="1"/>
  <c r="T27" i="95"/>
  <c r="T27" i="135"/>
  <c r="T27" i="106"/>
  <c r="T54" i="106" s="1"/>
  <c r="T27" i="143"/>
  <c r="T54" i="143" s="1"/>
  <c r="T27" i="144"/>
  <c r="T54" i="144" s="1"/>
  <c r="T27" i="94"/>
  <c r="T27" i="145"/>
  <c r="T54" i="145" s="1"/>
  <c r="T27" i="136"/>
  <c r="T27" i="146"/>
  <c r="E21" i="119"/>
  <c r="E48" i="119" s="1"/>
  <c r="E21" i="138"/>
  <c r="E48" i="138" s="1"/>
  <c r="E21" i="137"/>
  <c r="E48" i="137" s="1"/>
  <c r="E21" i="95"/>
  <c r="E21" i="135"/>
  <c r="E21" i="106"/>
  <c r="E48" i="106" s="1"/>
  <c r="E21" i="94"/>
  <c r="E21" i="118"/>
  <c r="E48" i="118" s="1"/>
  <c r="E21" i="143"/>
  <c r="E48" i="143" s="1"/>
  <c r="E21" i="145"/>
  <c r="E48" i="145" s="1"/>
  <c r="E21" i="146"/>
  <c r="E21" i="144"/>
  <c r="E48" i="144" s="1"/>
  <c r="E21" i="136"/>
  <c r="T17" i="119"/>
  <c r="T44" i="119" s="1"/>
  <c r="T17" i="138"/>
  <c r="T44" i="138" s="1"/>
  <c r="T17" i="137"/>
  <c r="T44" i="137" s="1"/>
  <c r="T17" i="118"/>
  <c r="T44" i="118" s="1"/>
  <c r="T17" i="95"/>
  <c r="T17" i="135"/>
  <c r="T17" i="136"/>
  <c r="T17" i="94"/>
  <c r="T17" i="106"/>
  <c r="T44" i="106" s="1"/>
  <c r="T17" i="143"/>
  <c r="T44" i="143" s="1"/>
  <c r="T17" i="146"/>
  <c r="T17" i="144"/>
  <c r="T44" i="144" s="1"/>
  <c r="T17" i="145"/>
  <c r="T44" i="145" s="1"/>
  <c r="J29" i="119"/>
  <c r="J56" i="119" s="1"/>
  <c r="J29" i="137"/>
  <c r="J56" i="137" s="1"/>
  <c r="J29" i="138"/>
  <c r="J56" i="138" s="1"/>
  <c r="J29" i="118"/>
  <c r="J56" i="118" s="1"/>
  <c r="J29" i="95"/>
  <c r="J29" i="135"/>
  <c r="J29" i="136"/>
  <c r="J29" i="106"/>
  <c r="J56" i="106" s="1"/>
  <c r="J29" i="94"/>
  <c r="J29" i="144"/>
  <c r="J56" i="144" s="1"/>
  <c r="J29" i="143"/>
  <c r="J56" i="143" s="1"/>
  <c r="J29" i="146"/>
  <c r="J29" i="145"/>
  <c r="J56" i="145" s="1"/>
  <c r="AH18" i="119"/>
  <c r="AH45" i="119" s="1"/>
  <c r="AH18" i="138"/>
  <c r="AH45" i="138" s="1"/>
  <c r="AH18" i="137"/>
  <c r="AH45" i="137" s="1"/>
  <c r="AH18" i="118"/>
  <c r="AH45" i="118" s="1"/>
  <c r="AH18" i="95"/>
  <c r="AH18" i="135"/>
  <c r="AH18" i="94"/>
  <c r="AH18" i="136"/>
  <c r="N18" i="150"/>
  <c r="N45" i="150" s="1"/>
  <c r="N18" i="151"/>
  <c r="N45" i="151" s="1"/>
  <c r="N18" i="149"/>
  <c r="N45" i="149" s="1"/>
  <c r="N18" i="148"/>
  <c r="N45" i="148" s="1"/>
  <c r="N18" i="147"/>
  <c r="Z8" i="119"/>
  <c r="Z35" i="119" s="1"/>
  <c r="Z8" i="138"/>
  <c r="Z35" i="138" s="1"/>
  <c r="Z8" i="137"/>
  <c r="Z35" i="137" s="1"/>
  <c r="Z8" i="118"/>
  <c r="Z35" i="118" s="1"/>
  <c r="Z8" i="95"/>
  <c r="Z8" i="135"/>
  <c r="Z8" i="136"/>
  <c r="Z8" i="94"/>
  <c r="F8" i="151"/>
  <c r="F35" i="151" s="1"/>
  <c r="F8" i="149"/>
  <c r="F35" i="149" s="1"/>
  <c r="F8" i="150"/>
  <c r="F35" i="150" s="1"/>
  <c r="F8" i="148"/>
  <c r="F35" i="148" s="1"/>
  <c r="F8" i="147"/>
  <c r="J12" i="119"/>
  <c r="J39" i="119" s="1"/>
  <c r="J12" i="138"/>
  <c r="J39" i="138" s="1"/>
  <c r="J12" i="137"/>
  <c r="J39" i="137" s="1"/>
  <c r="J12" i="118"/>
  <c r="J39" i="118" s="1"/>
  <c r="J12" i="95"/>
  <c r="J12" i="135"/>
  <c r="J12" i="94"/>
  <c r="J12" i="106"/>
  <c r="J39" i="106" s="1"/>
  <c r="J12" i="136"/>
  <c r="J12" i="143"/>
  <c r="J39" i="143" s="1"/>
  <c r="J12" i="144"/>
  <c r="J39" i="144" s="1"/>
  <c r="J12" i="146"/>
  <c r="J12" i="145"/>
  <c r="J39" i="145" s="1"/>
  <c r="T20" i="119"/>
  <c r="T47" i="119" s="1"/>
  <c r="T20" i="138"/>
  <c r="T47" i="138" s="1"/>
  <c r="T20" i="137"/>
  <c r="T47" i="137" s="1"/>
  <c r="T20" i="118"/>
  <c r="T47" i="118" s="1"/>
  <c r="T20" i="95"/>
  <c r="T20" i="135"/>
  <c r="T20" i="106"/>
  <c r="T47" i="106" s="1"/>
  <c r="T20" i="136"/>
  <c r="T20" i="94"/>
  <c r="T20" i="144"/>
  <c r="T47" i="144" s="1"/>
  <c r="T20" i="146"/>
  <c r="T20" i="143"/>
  <c r="T47" i="143" s="1"/>
  <c r="T20" i="145"/>
  <c r="T47" i="145" s="1"/>
  <c r="J25" i="119"/>
  <c r="J52" i="119" s="1"/>
  <c r="J25" i="137"/>
  <c r="J52" i="137" s="1"/>
  <c r="J25" i="138"/>
  <c r="J52" i="138" s="1"/>
  <c r="J25" i="118"/>
  <c r="J52" i="118" s="1"/>
  <c r="J25" i="95"/>
  <c r="J25" i="94"/>
  <c r="J25" i="106"/>
  <c r="J52" i="106" s="1"/>
  <c r="J25" i="136"/>
  <c r="J25" i="135"/>
  <c r="J25" i="143"/>
  <c r="J52" i="143" s="1"/>
  <c r="J25" i="144"/>
  <c r="J52" i="144" s="1"/>
  <c r="J25" i="146"/>
  <c r="J25" i="145"/>
  <c r="J52" i="145" s="1"/>
  <c r="J23" i="119"/>
  <c r="J50" i="119" s="1"/>
  <c r="J23" i="138"/>
  <c r="J50" i="138" s="1"/>
  <c r="J23" i="137"/>
  <c r="J50" i="137" s="1"/>
  <c r="J23" i="95"/>
  <c r="J23" i="135"/>
  <c r="J23" i="118"/>
  <c r="J50" i="118" s="1"/>
  <c r="J23" i="106"/>
  <c r="J50" i="106" s="1"/>
  <c r="J23" i="144"/>
  <c r="J50" i="144" s="1"/>
  <c r="J23" i="145"/>
  <c r="J50" i="145" s="1"/>
  <c r="J23" i="146"/>
  <c r="J23" i="143"/>
  <c r="J50" i="143" s="1"/>
  <c r="J23" i="94"/>
  <c r="J23" i="136"/>
  <c r="T23" i="119"/>
  <c r="T50" i="119" s="1"/>
  <c r="T23" i="138"/>
  <c r="T50" i="138" s="1"/>
  <c r="T23" i="137"/>
  <c r="T50" i="137" s="1"/>
  <c r="T23" i="118"/>
  <c r="T50" i="118" s="1"/>
  <c r="T23" i="136"/>
  <c r="T23" i="94"/>
  <c r="T23" i="106"/>
  <c r="T50" i="106" s="1"/>
  <c r="T23" i="135"/>
  <c r="T23" i="95"/>
  <c r="T23" i="143"/>
  <c r="T50" i="143" s="1"/>
  <c r="T23" i="145"/>
  <c r="T50" i="145" s="1"/>
  <c r="T23" i="146"/>
  <c r="T23" i="144"/>
  <c r="T50" i="144" s="1"/>
  <c r="J20" i="119"/>
  <c r="J47" i="119" s="1"/>
  <c r="J20" i="137"/>
  <c r="J47" i="137" s="1"/>
  <c r="J20" i="138"/>
  <c r="J47" i="138" s="1"/>
  <c r="J20" i="118"/>
  <c r="J47" i="118" s="1"/>
  <c r="J20" i="136"/>
  <c r="J20" i="94"/>
  <c r="J20" i="95"/>
  <c r="J20" i="106"/>
  <c r="J47" i="106" s="1"/>
  <c r="J20" i="135"/>
  <c r="J20" i="145"/>
  <c r="J47" i="145" s="1"/>
  <c r="J20" i="146"/>
  <c r="J20" i="143"/>
  <c r="J47" i="143" s="1"/>
  <c r="J20" i="144"/>
  <c r="J47" i="144" s="1"/>
  <c r="T29" i="119"/>
  <c r="T56" i="119" s="1"/>
  <c r="T29" i="137"/>
  <c r="T56" i="137" s="1"/>
  <c r="T29" i="138"/>
  <c r="T56" i="138" s="1"/>
  <c r="T29" i="118"/>
  <c r="T56" i="118" s="1"/>
  <c r="T29" i="95"/>
  <c r="T29" i="94"/>
  <c r="T29" i="135"/>
  <c r="T29" i="136"/>
  <c r="T29" i="106"/>
  <c r="T56" i="106" s="1"/>
  <c r="T29" i="145"/>
  <c r="T56" i="145" s="1"/>
  <c r="T29" i="146"/>
  <c r="T29" i="143"/>
  <c r="T56" i="143" s="1"/>
  <c r="T29" i="144"/>
  <c r="T56" i="144" s="1"/>
  <c r="T15" i="119"/>
  <c r="T42" i="119" s="1"/>
  <c r="T15" i="138"/>
  <c r="T42" i="138" s="1"/>
  <c r="T15" i="137"/>
  <c r="T42" i="137" s="1"/>
  <c r="T15" i="118"/>
  <c r="T42" i="118" s="1"/>
  <c r="T15" i="95"/>
  <c r="T15" i="135"/>
  <c r="T15" i="94"/>
  <c r="T15" i="136"/>
  <c r="T15" i="106"/>
  <c r="T42" i="106" s="1"/>
  <c r="T15" i="145"/>
  <c r="T42" i="145" s="1"/>
  <c r="T15" i="146"/>
  <c r="T15" i="143"/>
  <c r="T42" i="143" s="1"/>
  <c r="T15" i="144"/>
  <c r="T42" i="144" s="1"/>
  <c r="T25" i="119"/>
  <c r="T52" i="119" s="1"/>
  <c r="T25" i="138"/>
  <c r="T52" i="138" s="1"/>
  <c r="T25" i="137"/>
  <c r="T52" i="137" s="1"/>
  <c r="T25" i="118"/>
  <c r="T52" i="118" s="1"/>
  <c r="T25" i="95"/>
  <c r="T25" i="135"/>
  <c r="T25" i="136"/>
  <c r="T25" i="94"/>
  <c r="T25" i="106"/>
  <c r="T52" i="106" s="1"/>
  <c r="T25" i="144"/>
  <c r="T52" i="144" s="1"/>
  <c r="T25" i="145"/>
  <c r="T52" i="145" s="1"/>
  <c r="T25" i="146"/>
  <c r="T25" i="143"/>
  <c r="T52" i="143" s="1"/>
  <c r="AH21" i="119"/>
  <c r="AH48" i="119" s="1"/>
  <c r="AH21" i="138"/>
  <c r="AH48" i="138" s="1"/>
  <c r="AH21" i="137"/>
  <c r="AH48" i="137" s="1"/>
  <c r="AH21" i="118"/>
  <c r="AH48" i="118" s="1"/>
  <c r="AH21" i="95"/>
  <c r="AH21" i="135"/>
  <c r="AH21" i="136"/>
  <c r="AH21" i="94"/>
  <c r="N21" i="150"/>
  <c r="N48" i="150" s="1"/>
  <c r="N21" i="148"/>
  <c r="N48" i="148" s="1"/>
  <c r="N21" i="147"/>
  <c r="N21" i="151"/>
  <c r="N48" i="151" s="1"/>
  <c r="N21" i="149"/>
  <c r="N48" i="149" s="1"/>
  <c r="AI18" i="119"/>
  <c r="AI45" i="119" s="1"/>
  <c r="AI18" i="138"/>
  <c r="AI45" i="138" s="1"/>
  <c r="AI18" i="118"/>
  <c r="AI45" i="118" s="1"/>
  <c r="AI18" i="95"/>
  <c r="AI18" i="135"/>
  <c r="AI18" i="137"/>
  <c r="AI45" i="137" s="1"/>
  <c r="AI18" i="94"/>
  <c r="AI18" i="136"/>
  <c r="O18" i="150"/>
  <c r="O45" i="150" s="1"/>
  <c r="O18" i="151"/>
  <c r="O45" i="151" s="1"/>
  <c r="O18" i="149"/>
  <c r="O45" i="149" s="1"/>
  <c r="O18" i="148"/>
  <c r="O45" i="148" s="1"/>
  <c r="O18" i="147"/>
  <c r="B8" i="138"/>
  <c r="B35" i="138" s="1"/>
  <c r="B8" i="119"/>
  <c r="B35" i="119" s="1"/>
  <c r="B8" i="137"/>
  <c r="B35" i="137" s="1"/>
  <c r="B8" i="118"/>
  <c r="B35" i="118" s="1"/>
  <c r="B8" i="95"/>
  <c r="B8" i="135"/>
  <c r="B8" i="136"/>
  <c r="B8" i="106"/>
  <c r="B35" i="106" s="1"/>
  <c r="B8" i="94"/>
  <c r="B8" i="145"/>
  <c r="B35" i="145" s="1"/>
  <c r="B8" i="146"/>
  <c r="B8" i="144"/>
  <c r="B35" i="144" s="1"/>
  <c r="B8" i="143"/>
  <c r="B35" i="143" s="1"/>
  <c r="H8" i="134"/>
  <c r="H35" i="134" s="1"/>
  <c r="H8" i="133"/>
  <c r="H35" i="133" s="1"/>
  <c r="H8" i="139"/>
  <c r="H35" i="139" s="1"/>
  <c r="H8" i="140"/>
  <c r="H35" i="140" s="1"/>
  <c r="H8" i="127"/>
  <c r="C29" i="134"/>
  <c r="C56" i="134" s="1"/>
  <c r="C29" i="133"/>
  <c r="C56" i="133" s="1"/>
  <c r="C29" i="139"/>
  <c r="C56" i="139" s="1"/>
  <c r="C29" i="140"/>
  <c r="C56" i="140" s="1"/>
  <c r="C29" i="127"/>
  <c r="W29" i="134"/>
  <c r="W56" i="134" s="1"/>
  <c r="W29" i="133"/>
  <c r="W56" i="133" s="1"/>
  <c r="W29" i="139"/>
  <c r="W56" i="139" s="1"/>
  <c r="W29" i="140"/>
  <c r="W56" i="140" s="1"/>
  <c r="W29" i="127"/>
  <c r="W12" i="134"/>
  <c r="W39" i="134" s="1"/>
  <c r="W12" i="139"/>
  <c r="W39" i="139" s="1"/>
  <c r="W12" i="133"/>
  <c r="W39" i="133" s="1"/>
  <c r="W12" i="127"/>
  <c r="W12" i="140"/>
  <c r="W39" i="140" s="1"/>
  <c r="O29" i="134"/>
  <c r="O56" i="134" s="1"/>
  <c r="O29" i="133"/>
  <c r="O56" i="133" s="1"/>
  <c r="O29" i="139"/>
  <c r="O56" i="139" s="1"/>
  <c r="O29" i="140"/>
  <c r="O56" i="140" s="1"/>
  <c r="O29" i="127"/>
  <c r="B20" i="142"/>
  <c r="B39" i="142" s="1"/>
  <c r="B20" i="141"/>
  <c r="B39" i="141" s="1"/>
  <c r="B20" i="125"/>
  <c r="B20" i="124"/>
  <c r="B39" i="124" s="1"/>
  <c r="B20" i="99"/>
  <c r="B39" i="99" s="1"/>
  <c r="AC8" i="134"/>
  <c r="AC35" i="134" s="1"/>
  <c r="AC8" i="133"/>
  <c r="AC35" i="133" s="1"/>
  <c r="AC8" i="139"/>
  <c r="AC35" i="139" s="1"/>
  <c r="AC8" i="140"/>
  <c r="AC35" i="140" s="1"/>
  <c r="AC8" i="127"/>
  <c r="C25" i="134"/>
  <c r="C52" i="134" s="1"/>
  <c r="C25" i="133"/>
  <c r="C52" i="133" s="1"/>
  <c r="C25" i="139"/>
  <c r="C52" i="139" s="1"/>
  <c r="C25" i="127"/>
  <c r="C25" i="140"/>
  <c r="C52" i="140" s="1"/>
  <c r="W20" i="134"/>
  <c r="W47" i="134" s="1"/>
  <c r="W20" i="133"/>
  <c r="W47" i="133" s="1"/>
  <c r="W20" i="139"/>
  <c r="W47" i="139" s="1"/>
  <c r="W20" i="127"/>
  <c r="W20" i="140"/>
  <c r="W47" i="140" s="1"/>
  <c r="G18" i="134"/>
  <c r="G45" i="134" s="1"/>
  <c r="G18" i="139"/>
  <c r="G45" i="139" s="1"/>
  <c r="G18" i="133"/>
  <c r="G45" i="133" s="1"/>
  <c r="G18" i="127"/>
  <c r="G18" i="140"/>
  <c r="G45" i="140" s="1"/>
  <c r="O23" i="134"/>
  <c r="O50" i="134" s="1"/>
  <c r="O23" i="133"/>
  <c r="O50" i="133" s="1"/>
  <c r="O23" i="127"/>
  <c r="O23" i="139"/>
  <c r="O50" i="139" s="1"/>
  <c r="O23" i="140"/>
  <c r="O50" i="140" s="1"/>
  <c r="D19" i="125"/>
  <c r="D19" i="124"/>
  <c r="D38" i="124" s="1"/>
  <c r="D19" i="141"/>
  <c r="D38" i="141" s="1"/>
  <c r="D19" i="99"/>
  <c r="D38" i="99" s="1"/>
  <c r="D19" i="142"/>
  <c r="D38" i="142" s="1"/>
  <c r="C15" i="134"/>
  <c r="C42" i="134" s="1"/>
  <c r="C15" i="139"/>
  <c r="C42" i="139" s="1"/>
  <c r="C15" i="140"/>
  <c r="C42" i="140" s="1"/>
  <c r="C15" i="127"/>
  <c r="C15" i="133"/>
  <c r="C42" i="133" s="1"/>
  <c r="O20" i="134"/>
  <c r="O47" i="134" s="1"/>
  <c r="O20" i="133"/>
  <c r="O47" i="133" s="1"/>
  <c r="O20" i="139"/>
  <c r="O47" i="139" s="1"/>
  <c r="O20" i="140"/>
  <c r="O47" i="140" s="1"/>
  <c r="O20" i="127"/>
  <c r="C12" i="134"/>
  <c r="C39" i="134" s="1"/>
  <c r="C12" i="133"/>
  <c r="C39" i="133" s="1"/>
  <c r="C12" i="139"/>
  <c r="C39" i="139" s="1"/>
  <c r="C12" i="127"/>
  <c r="C12" i="140"/>
  <c r="C39" i="140" s="1"/>
  <c r="W15" i="134"/>
  <c r="W42" i="134" s="1"/>
  <c r="W15" i="133"/>
  <c r="W42" i="133" s="1"/>
  <c r="W15" i="139"/>
  <c r="W42" i="139" s="1"/>
  <c r="W15" i="140"/>
  <c r="W42" i="140" s="1"/>
  <c r="W15" i="127"/>
  <c r="O25" i="134"/>
  <c r="O52" i="134" s="1"/>
  <c r="O25" i="139"/>
  <c r="O52" i="139" s="1"/>
  <c r="O25" i="127"/>
  <c r="O25" i="133"/>
  <c r="O52" i="133" s="1"/>
  <c r="O25" i="140"/>
  <c r="O52" i="140" s="1"/>
  <c r="K18" i="134"/>
  <c r="K45" i="134" s="1"/>
  <c r="K18" i="133"/>
  <c r="K45" i="133" s="1"/>
  <c r="K18" i="139"/>
  <c r="K45" i="139" s="1"/>
  <c r="K18" i="127"/>
  <c r="K18" i="140"/>
  <c r="K45" i="140" s="1"/>
  <c r="AJ21" i="134"/>
  <c r="AJ48" i="134" s="1"/>
  <c r="AJ21" i="133"/>
  <c r="AJ48" i="133" s="1"/>
  <c r="AJ21" i="139"/>
  <c r="AJ48" i="139" s="1"/>
  <c r="AJ21" i="140"/>
  <c r="AJ48" i="140" s="1"/>
  <c r="AJ21" i="127"/>
  <c r="D16" i="124"/>
  <c r="D35" i="124" s="1"/>
  <c r="D16" i="99"/>
  <c r="D35" i="99" s="1"/>
  <c r="D16" i="142"/>
  <c r="D35" i="142" s="1"/>
  <c r="D16" i="141"/>
  <c r="D35" i="141" s="1"/>
  <c r="D16" i="125"/>
  <c r="O15" i="134"/>
  <c r="O42" i="134" s="1"/>
  <c r="O15" i="133"/>
  <c r="O42" i="133" s="1"/>
  <c r="O15" i="139"/>
  <c r="O42" i="139" s="1"/>
  <c r="O15" i="127"/>
  <c r="O15" i="140"/>
  <c r="O42" i="140" s="1"/>
  <c r="D11" i="142"/>
  <c r="D30" i="142" s="1"/>
  <c r="D11" i="125"/>
  <c r="D11" i="141"/>
  <c r="D30" i="141" s="1"/>
  <c r="D11" i="124"/>
  <c r="D30" i="124" s="1"/>
  <c r="D11" i="99"/>
  <c r="D30" i="99" s="1"/>
  <c r="G21" i="134"/>
  <c r="G48" i="134" s="1"/>
  <c r="G21" i="133"/>
  <c r="G48" i="133" s="1"/>
  <c r="G21" i="139"/>
  <c r="G48" i="139" s="1"/>
  <c r="G21" i="140"/>
  <c r="G48" i="140" s="1"/>
  <c r="G21" i="127"/>
  <c r="C20" i="125"/>
  <c r="C20" i="124"/>
  <c r="C39" i="124" s="1"/>
  <c r="C20" i="141"/>
  <c r="C39" i="141" s="1"/>
  <c r="C20" i="142"/>
  <c r="C39" i="142" s="1"/>
  <c r="C20" i="99"/>
  <c r="C39" i="99" s="1"/>
  <c r="AJ18" i="134"/>
  <c r="AJ45" i="134" s="1"/>
  <c r="AJ18" i="133"/>
  <c r="AJ45" i="133" s="1"/>
  <c r="AJ18" i="139"/>
  <c r="AJ45" i="139" s="1"/>
  <c r="AJ18" i="140"/>
  <c r="AJ45" i="140" s="1"/>
  <c r="AJ18" i="127"/>
  <c r="C17" i="125"/>
  <c r="C17" i="141"/>
  <c r="C36" i="141" s="1"/>
  <c r="C17" i="142"/>
  <c r="C36" i="142" s="1"/>
  <c r="C17" i="124"/>
  <c r="C36" i="124" s="1"/>
  <c r="C17" i="99"/>
  <c r="C36" i="99" s="1"/>
  <c r="AK18" i="134"/>
  <c r="AK45" i="134" s="1"/>
  <c r="AK18" i="133"/>
  <c r="AK45" i="133" s="1"/>
  <c r="AK18" i="139"/>
  <c r="AK45" i="139" s="1"/>
  <c r="AK18" i="140"/>
  <c r="AK45" i="140" s="1"/>
  <c r="AK18" i="127"/>
  <c r="C20" i="134"/>
  <c r="C47" i="134" s="1"/>
  <c r="C20" i="133"/>
  <c r="C47" i="133" s="1"/>
  <c r="C20" i="140"/>
  <c r="C47" i="140" s="1"/>
  <c r="C20" i="139"/>
  <c r="C47" i="139" s="1"/>
  <c r="C20" i="127"/>
  <c r="C23" i="134"/>
  <c r="C50" i="134" s="1"/>
  <c r="C23" i="133"/>
  <c r="C50" i="133" s="1"/>
  <c r="C23" i="139"/>
  <c r="C50" i="139" s="1"/>
  <c r="C23" i="140"/>
  <c r="C50" i="140" s="1"/>
  <c r="C23" i="127"/>
  <c r="W23" i="134"/>
  <c r="W50" i="134" s="1"/>
  <c r="W23" i="133"/>
  <c r="W50" i="133" s="1"/>
  <c r="W23" i="139"/>
  <c r="W50" i="139" s="1"/>
  <c r="W23" i="127"/>
  <c r="W23" i="140"/>
  <c r="W50" i="140" s="1"/>
  <c r="O27" i="133"/>
  <c r="O54" i="133" s="1"/>
  <c r="O27" i="134"/>
  <c r="O54" i="134" s="1"/>
  <c r="O27" i="140"/>
  <c r="O54" i="140" s="1"/>
  <c r="O27" i="127"/>
  <c r="O27" i="139"/>
  <c r="O54" i="139" s="1"/>
  <c r="B17" i="142"/>
  <c r="B36" i="142" s="1"/>
  <c r="B17" i="125"/>
  <c r="B17" i="141"/>
  <c r="B36" i="141" s="1"/>
  <c r="B17" i="124"/>
  <c r="B36" i="124" s="1"/>
  <c r="B17" i="99"/>
  <c r="B36" i="99" s="1"/>
  <c r="K21" i="134"/>
  <c r="K48" i="134" s="1"/>
  <c r="K21" i="133"/>
  <c r="K48" i="133" s="1"/>
  <c r="K21" i="139"/>
  <c r="K48" i="139" s="1"/>
  <c r="K21" i="140"/>
  <c r="K48" i="140" s="1"/>
  <c r="K21" i="127"/>
  <c r="D14" i="142"/>
  <c r="D33" i="142" s="1"/>
  <c r="D14" i="125"/>
  <c r="D14" i="141"/>
  <c r="D33" i="141" s="1"/>
  <c r="D14" i="124"/>
  <c r="D33" i="124" s="1"/>
  <c r="D14" i="99"/>
  <c r="D33" i="99" s="1"/>
  <c r="C17" i="134"/>
  <c r="C44" i="134" s="1"/>
  <c r="C17" i="133"/>
  <c r="C44" i="133" s="1"/>
  <c r="C17" i="139"/>
  <c r="C44" i="139" s="1"/>
  <c r="C17" i="127"/>
  <c r="C17" i="140"/>
  <c r="C44" i="140" s="1"/>
  <c r="O17" i="134"/>
  <c r="O44" i="134" s="1"/>
  <c r="O17" i="133"/>
  <c r="O44" i="133" s="1"/>
  <c r="O17" i="139"/>
  <c r="O44" i="139" s="1"/>
  <c r="O17" i="140"/>
  <c r="O44" i="140" s="1"/>
  <c r="O17" i="127"/>
  <c r="O12" i="134"/>
  <c r="O39" i="134" s="1"/>
  <c r="O12" i="133"/>
  <c r="O39" i="133" s="1"/>
  <c r="O12" i="139"/>
  <c r="O39" i="139" s="1"/>
  <c r="O12" i="127"/>
  <c r="O12" i="140"/>
  <c r="O39" i="140" s="1"/>
  <c r="C27" i="134"/>
  <c r="C54" i="134" s="1"/>
  <c r="C27" i="133"/>
  <c r="C54" i="133" s="1"/>
  <c r="C27" i="139"/>
  <c r="C54" i="139" s="1"/>
  <c r="C27" i="140"/>
  <c r="C54" i="140" s="1"/>
  <c r="C27" i="127"/>
  <c r="W17" i="134"/>
  <c r="W44" i="134" s="1"/>
  <c r="W17" i="133"/>
  <c r="W44" i="133" s="1"/>
  <c r="W17" i="139"/>
  <c r="W44" i="139" s="1"/>
  <c r="W17" i="140"/>
  <c r="W44" i="140" s="1"/>
  <c r="W17" i="127"/>
  <c r="W25" i="134"/>
  <c r="W52" i="134" s="1"/>
  <c r="W25" i="133"/>
  <c r="W52" i="133" s="1"/>
  <c r="W25" i="139"/>
  <c r="W52" i="139" s="1"/>
  <c r="W25" i="127"/>
  <c r="W25" i="140"/>
  <c r="W52" i="140" s="1"/>
  <c r="AK21" i="134"/>
  <c r="AK48" i="134" s="1"/>
  <c r="AK21" i="133"/>
  <c r="AK48" i="133" s="1"/>
  <c r="AK21" i="139"/>
  <c r="AK48" i="139" s="1"/>
  <c r="AK21" i="140"/>
  <c r="AK48" i="140" s="1"/>
  <c r="AK21" i="127"/>
  <c r="W27" i="134"/>
  <c r="W54" i="134" s="1"/>
  <c r="W27" i="133"/>
  <c r="W54" i="133" s="1"/>
  <c r="W27" i="139"/>
  <c r="W54" i="139" s="1"/>
  <c r="W27" i="127"/>
  <c r="W27" i="140"/>
  <c r="W54" i="140" s="1"/>
  <c r="J20" i="54"/>
  <c r="J17" i="54"/>
  <c r="T20" i="54"/>
  <c r="T17" i="54"/>
  <c r="Z8" i="54"/>
  <c r="B8" i="54"/>
  <c r="Z10" i="54"/>
  <c r="Z13" i="54"/>
  <c r="B13" i="54"/>
  <c r="B10" i="54"/>
  <c r="Z9" i="119" l="1"/>
  <c r="Z36" i="119" s="1"/>
  <c r="Z9" i="138"/>
  <c r="Z36" i="138" s="1"/>
  <c r="Z9" i="137"/>
  <c r="Z36" i="137" s="1"/>
  <c r="Z9" i="118"/>
  <c r="Z36" i="118" s="1"/>
  <c r="Z9" i="95"/>
  <c r="Z9" i="135"/>
  <c r="Z9" i="136"/>
  <c r="Z9" i="94"/>
  <c r="F9" i="150"/>
  <c r="F36" i="150" s="1"/>
  <c r="F9" i="148"/>
  <c r="F36" i="148" s="1"/>
  <c r="F9" i="147"/>
  <c r="F9" i="151"/>
  <c r="F36" i="151" s="1"/>
  <c r="F9" i="149"/>
  <c r="F36" i="149" s="1"/>
  <c r="J21" i="119"/>
  <c r="J48" i="119" s="1"/>
  <c r="J21" i="138"/>
  <c r="J48" i="138" s="1"/>
  <c r="J21" i="137"/>
  <c r="J48" i="137" s="1"/>
  <c r="J21" i="118"/>
  <c r="J48" i="118" s="1"/>
  <c r="J21" i="95"/>
  <c r="J21" i="135"/>
  <c r="J21" i="136"/>
  <c r="J21" i="106"/>
  <c r="J48" i="106" s="1"/>
  <c r="J21" i="94"/>
  <c r="J21" i="144"/>
  <c r="J48" i="144" s="1"/>
  <c r="J21" i="143"/>
  <c r="J48" i="143" s="1"/>
  <c r="J21" i="145"/>
  <c r="J48" i="145" s="1"/>
  <c r="J21" i="146"/>
  <c r="Z14" i="119"/>
  <c r="Z41" i="119" s="1"/>
  <c r="Z14" i="138"/>
  <c r="Z41" i="138" s="1"/>
  <c r="Z14" i="137"/>
  <c r="Z41" i="137" s="1"/>
  <c r="Z14" i="118"/>
  <c r="Z41" i="118" s="1"/>
  <c r="Z14" i="95"/>
  <c r="Z14" i="135"/>
  <c r="Z14" i="136"/>
  <c r="Z14" i="94"/>
  <c r="F14" i="151"/>
  <c r="F41" i="151" s="1"/>
  <c r="F14" i="149"/>
  <c r="F41" i="149" s="1"/>
  <c r="F14" i="150"/>
  <c r="F41" i="150" s="1"/>
  <c r="F14" i="148"/>
  <c r="F41" i="148" s="1"/>
  <c r="F14" i="147"/>
  <c r="J18" i="119"/>
  <c r="J45" i="119" s="1"/>
  <c r="J18" i="138"/>
  <c r="J45" i="138" s="1"/>
  <c r="J18" i="137"/>
  <c r="J45" i="137" s="1"/>
  <c r="J18" i="118"/>
  <c r="J45" i="118" s="1"/>
  <c r="J18" i="95"/>
  <c r="J18" i="135"/>
  <c r="J18" i="94"/>
  <c r="J18" i="106"/>
  <c r="J45" i="106" s="1"/>
  <c r="J18" i="136"/>
  <c r="J18" i="143"/>
  <c r="J45" i="143" s="1"/>
  <c r="J18" i="144"/>
  <c r="J45" i="144" s="1"/>
  <c r="J18" i="145"/>
  <c r="J45" i="145" s="1"/>
  <c r="J18" i="146"/>
  <c r="T18" i="138"/>
  <c r="T45" i="138" s="1"/>
  <c r="T18" i="119"/>
  <c r="T45" i="119" s="1"/>
  <c r="T18" i="137"/>
  <c r="T45" i="137" s="1"/>
  <c r="T18" i="118"/>
  <c r="T45" i="118" s="1"/>
  <c r="T18" i="95"/>
  <c r="T18" i="135"/>
  <c r="T18" i="136"/>
  <c r="T18" i="94"/>
  <c r="T18" i="144"/>
  <c r="T45" i="144" s="1"/>
  <c r="T18" i="143"/>
  <c r="T45" i="143" s="1"/>
  <c r="T18" i="145"/>
  <c r="T45" i="145" s="1"/>
  <c r="T18" i="146"/>
  <c r="T18" i="106"/>
  <c r="T45" i="106" s="1"/>
  <c r="Z11" i="119"/>
  <c r="Z38" i="119" s="1"/>
  <c r="Z11" i="138"/>
  <c r="Z38" i="138" s="1"/>
  <c r="Z11" i="137"/>
  <c r="Z38" i="137" s="1"/>
  <c r="Z11" i="118"/>
  <c r="Z38" i="118" s="1"/>
  <c r="Z11" i="95"/>
  <c r="Z11" i="135"/>
  <c r="Z11" i="136"/>
  <c r="Z11" i="94"/>
  <c r="F11" i="150"/>
  <c r="F38" i="150" s="1"/>
  <c r="F11" i="151"/>
  <c r="F38" i="151" s="1"/>
  <c r="F11" i="149"/>
  <c r="F38" i="149" s="1"/>
  <c r="F11" i="148"/>
  <c r="F38" i="148" s="1"/>
  <c r="F11" i="147"/>
  <c r="T21" i="119"/>
  <c r="T48" i="119" s="1"/>
  <c r="T21" i="138"/>
  <c r="T48" i="138" s="1"/>
  <c r="T21" i="137"/>
  <c r="T48" i="137" s="1"/>
  <c r="T21" i="118"/>
  <c r="T48" i="118" s="1"/>
  <c r="T21" i="95"/>
  <c r="T21" i="135"/>
  <c r="T21" i="94"/>
  <c r="T21" i="136"/>
  <c r="T21" i="143"/>
  <c r="T48" i="143" s="1"/>
  <c r="T21" i="145"/>
  <c r="T48" i="145" s="1"/>
  <c r="T21" i="146"/>
  <c r="T21" i="144"/>
  <c r="T48" i="144" s="1"/>
  <c r="T21" i="106"/>
  <c r="T48" i="106" s="1"/>
  <c r="B11" i="119"/>
  <c r="B38" i="119" s="1"/>
  <c r="B11" i="138"/>
  <c r="B38" i="138" s="1"/>
  <c r="B11" i="137"/>
  <c r="B38" i="137" s="1"/>
  <c r="B11" i="118"/>
  <c r="B38" i="118" s="1"/>
  <c r="B11" i="95"/>
  <c r="B11" i="135"/>
  <c r="B11" i="145"/>
  <c r="B38" i="145" s="1"/>
  <c r="B11" i="146"/>
  <c r="B11" i="143"/>
  <c r="B38" i="143" s="1"/>
  <c r="B11" i="144"/>
  <c r="B38" i="144" s="1"/>
  <c r="B11" i="136"/>
  <c r="B11" i="94"/>
  <c r="B11" i="106"/>
  <c r="B38" i="106" s="1"/>
  <c r="B9" i="119"/>
  <c r="B36" i="119" s="1"/>
  <c r="B9" i="138"/>
  <c r="B36" i="138" s="1"/>
  <c r="B9" i="137"/>
  <c r="B36" i="137" s="1"/>
  <c r="B9" i="118"/>
  <c r="B36" i="118" s="1"/>
  <c r="B9" i="95"/>
  <c r="B9" i="135"/>
  <c r="B9" i="143"/>
  <c r="B36" i="143" s="1"/>
  <c r="B9" i="144"/>
  <c r="B36" i="144" s="1"/>
  <c r="B9" i="136"/>
  <c r="B9" i="106"/>
  <c r="B36" i="106" s="1"/>
  <c r="B9" i="94"/>
  <c r="B9" i="145"/>
  <c r="B36" i="145" s="1"/>
  <c r="B9" i="146"/>
  <c r="B14" i="119"/>
  <c r="B41" i="119" s="1"/>
  <c r="B14" i="138"/>
  <c r="B41" i="138" s="1"/>
  <c r="B14" i="118"/>
  <c r="B41" i="118" s="1"/>
  <c r="B14" i="95"/>
  <c r="B14" i="135"/>
  <c r="B14" i="136"/>
  <c r="B14" i="106"/>
  <c r="B41" i="106" s="1"/>
  <c r="B14" i="137"/>
  <c r="B41" i="137" s="1"/>
  <c r="B14" i="94"/>
  <c r="B14" i="145"/>
  <c r="B41" i="145" s="1"/>
  <c r="B14" i="146"/>
  <c r="B14" i="143"/>
  <c r="B41" i="143" s="1"/>
  <c r="B14" i="144"/>
  <c r="B41" i="144" s="1"/>
  <c r="D17" i="125"/>
  <c r="D17" i="141"/>
  <c r="D36" i="141" s="1"/>
  <c r="D17" i="142"/>
  <c r="D36" i="142" s="1"/>
  <c r="D17" i="124"/>
  <c r="D36" i="124" s="1"/>
  <c r="D17" i="99"/>
  <c r="D36" i="99" s="1"/>
  <c r="Z24" i="54"/>
  <c r="AC9" i="134"/>
  <c r="AC36" i="134" s="1"/>
  <c r="AC9" i="133"/>
  <c r="AC36" i="133" s="1"/>
  <c r="AC9" i="139"/>
  <c r="AC36" i="139" s="1"/>
  <c r="AC9" i="140"/>
  <c r="AC36" i="140" s="1"/>
  <c r="AC9" i="127"/>
  <c r="AC14" i="134"/>
  <c r="AC41" i="134" s="1"/>
  <c r="AC14" i="139"/>
  <c r="AC41" i="139" s="1"/>
  <c r="AC14" i="133"/>
  <c r="AC41" i="133" s="1"/>
  <c r="AC14" i="140"/>
  <c r="AC41" i="140" s="1"/>
  <c r="AC14" i="127"/>
  <c r="W18" i="134"/>
  <c r="W45" i="134" s="1"/>
  <c r="W18" i="139"/>
  <c r="W45" i="139" s="1"/>
  <c r="W18" i="127"/>
  <c r="W18" i="133"/>
  <c r="W45" i="133" s="1"/>
  <c r="W18" i="140"/>
  <c r="W45" i="140" s="1"/>
  <c r="O18" i="134"/>
  <c r="O45" i="134" s="1"/>
  <c r="O18" i="139"/>
  <c r="O45" i="139" s="1"/>
  <c r="O18" i="133"/>
  <c r="O45" i="133" s="1"/>
  <c r="O18" i="127"/>
  <c r="O18" i="140"/>
  <c r="O45" i="140" s="1"/>
  <c r="C21" i="134"/>
  <c r="C48" i="134" s="1"/>
  <c r="C21" i="139"/>
  <c r="C48" i="139" s="1"/>
  <c r="C21" i="133"/>
  <c r="C48" i="133" s="1"/>
  <c r="C21" i="140"/>
  <c r="C48" i="140" s="1"/>
  <c r="C21" i="127"/>
  <c r="H11" i="134"/>
  <c r="H38" i="134" s="1"/>
  <c r="H11" i="133"/>
  <c r="H38" i="133" s="1"/>
  <c r="H11" i="139"/>
  <c r="H38" i="139" s="1"/>
  <c r="H11" i="127"/>
  <c r="H11" i="140"/>
  <c r="H38" i="140" s="1"/>
  <c r="B22" i="54"/>
  <c r="H9" i="134"/>
  <c r="H36" i="134" s="1"/>
  <c r="H9" i="133"/>
  <c r="H36" i="133" s="1"/>
  <c r="H9" i="139"/>
  <c r="H36" i="139" s="1"/>
  <c r="H9" i="127"/>
  <c r="H9" i="140"/>
  <c r="H36" i="140" s="1"/>
  <c r="D20" i="142"/>
  <c r="D39" i="142" s="1"/>
  <c r="D20" i="125"/>
  <c r="D20" i="141"/>
  <c r="D39" i="141" s="1"/>
  <c r="D20" i="99"/>
  <c r="D39" i="99" s="1"/>
  <c r="D20" i="124"/>
  <c r="D39" i="124" s="1"/>
  <c r="H14" i="134"/>
  <c r="H41" i="134" s="1"/>
  <c r="H14" i="133"/>
  <c r="H41" i="133" s="1"/>
  <c r="H14" i="139"/>
  <c r="H41" i="139" s="1"/>
  <c r="H14" i="127"/>
  <c r="H14" i="140"/>
  <c r="H41" i="140" s="1"/>
  <c r="C18" i="134"/>
  <c r="C45" i="134" s="1"/>
  <c r="C18" i="133"/>
  <c r="C45" i="133" s="1"/>
  <c r="C18" i="139"/>
  <c r="C45" i="139" s="1"/>
  <c r="C18" i="127"/>
  <c r="C18" i="140"/>
  <c r="C45" i="140" s="1"/>
  <c r="AC11" i="134"/>
  <c r="AC38" i="134" s="1"/>
  <c r="AC11" i="133"/>
  <c r="AC38" i="133" s="1"/>
  <c r="AC11" i="139"/>
  <c r="AC38" i="139" s="1"/>
  <c r="AC11" i="140"/>
  <c r="AC38" i="140" s="1"/>
  <c r="AC11" i="127"/>
  <c r="W21" i="134"/>
  <c r="W48" i="134" s="1"/>
  <c r="W21" i="133"/>
  <c r="W48" i="133" s="1"/>
  <c r="W21" i="139"/>
  <c r="W48" i="139" s="1"/>
  <c r="W21" i="140"/>
  <c r="W48" i="140" s="1"/>
  <c r="W21" i="127"/>
  <c r="O21" i="134"/>
  <c r="O48" i="134" s="1"/>
  <c r="O21" i="133"/>
  <c r="O48" i="133" s="1"/>
  <c r="O21" i="139"/>
  <c r="O48" i="139" s="1"/>
  <c r="O21" i="140"/>
  <c r="O48" i="140" s="1"/>
  <c r="O21" i="127"/>
  <c r="Z22" i="54"/>
  <c r="Z26" i="54"/>
  <c r="B24" i="54"/>
  <c r="Z28" i="54"/>
  <c r="B28" i="54"/>
  <c r="B26" i="54"/>
  <c r="Z11" i="54"/>
  <c r="B11" i="54"/>
  <c r="Z14" i="54"/>
  <c r="Z16" i="54"/>
  <c r="Z19" i="54"/>
  <c r="B16" i="54"/>
  <c r="B19" i="54"/>
  <c r="B14" i="54"/>
  <c r="Z29" i="119" l="1"/>
  <c r="Z56" i="119" s="1"/>
  <c r="Z29" i="137"/>
  <c r="Z56" i="137" s="1"/>
  <c r="Z29" i="138"/>
  <c r="Z56" i="138" s="1"/>
  <c r="Z29" i="118"/>
  <c r="Z56" i="118" s="1"/>
  <c r="Z29" i="95"/>
  <c r="Z29" i="135"/>
  <c r="Z29" i="136"/>
  <c r="Z29" i="94"/>
  <c r="F29" i="150"/>
  <c r="F56" i="150" s="1"/>
  <c r="F29" i="148"/>
  <c r="F56" i="148" s="1"/>
  <c r="F29" i="147"/>
  <c r="F29" i="151"/>
  <c r="F56" i="151" s="1"/>
  <c r="F29" i="149"/>
  <c r="F56" i="149" s="1"/>
  <c r="Z20" i="119"/>
  <c r="Z47" i="119" s="1"/>
  <c r="Z20" i="138"/>
  <c r="Z47" i="138" s="1"/>
  <c r="Z20" i="137"/>
  <c r="Z47" i="137" s="1"/>
  <c r="Z20" i="118"/>
  <c r="Z47" i="118" s="1"/>
  <c r="Z20" i="136"/>
  <c r="Z20" i="94"/>
  <c r="F20" i="151"/>
  <c r="F47" i="151" s="1"/>
  <c r="F20" i="149"/>
  <c r="F47" i="149" s="1"/>
  <c r="Z20" i="95"/>
  <c r="Z20" i="135"/>
  <c r="F20" i="150"/>
  <c r="F47" i="150" s="1"/>
  <c r="F20" i="148"/>
  <c r="F47" i="148" s="1"/>
  <c r="F20" i="147"/>
  <c r="Z12" i="119"/>
  <c r="Z39" i="119" s="1"/>
  <c r="Z12" i="138"/>
  <c r="Z39" i="138" s="1"/>
  <c r="Z12" i="137"/>
  <c r="Z39" i="137" s="1"/>
  <c r="Z12" i="118"/>
  <c r="Z39" i="118" s="1"/>
  <c r="Z12" i="95"/>
  <c r="Z12" i="135"/>
  <c r="Z12" i="94"/>
  <c r="Z12" i="136"/>
  <c r="F12" i="150"/>
  <c r="F39" i="150" s="1"/>
  <c r="F12" i="151"/>
  <c r="F39" i="151" s="1"/>
  <c r="F12" i="149"/>
  <c r="F39" i="149" s="1"/>
  <c r="F12" i="148"/>
  <c r="F39" i="148" s="1"/>
  <c r="F12" i="147"/>
  <c r="Z17" i="119"/>
  <c r="Z44" i="119" s="1"/>
  <c r="Z17" i="138"/>
  <c r="Z44" i="138" s="1"/>
  <c r="Z17" i="137"/>
  <c r="Z44" i="137" s="1"/>
  <c r="Z17" i="118"/>
  <c r="Z44" i="118" s="1"/>
  <c r="Z17" i="95"/>
  <c r="Z17" i="135"/>
  <c r="Z17" i="136"/>
  <c r="F17" i="150"/>
  <c r="F44" i="150" s="1"/>
  <c r="Z17" i="94"/>
  <c r="F17" i="151"/>
  <c r="F44" i="151" s="1"/>
  <c r="F17" i="149"/>
  <c r="F44" i="149" s="1"/>
  <c r="F17" i="148"/>
  <c r="F44" i="148" s="1"/>
  <c r="F17" i="147"/>
  <c r="Z27" i="119"/>
  <c r="Z54" i="119" s="1"/>
  <c r="Z27" i="138"/>
  <c r="Z54" i="138" s="1"/>
  <c r="Z27" i="137"/>
  <c r="Z54" i="137" s="1"/>
  <c r="Z27" i="118"/>
  <c r="Z54" i="118" s="1"/>
  <c r="Z27" i="135"/>
  <c r="Z27" i="136"/>
  <c r="Z27" i="94"/>
  <c r="Z27" i="95"/>
  <c r="F27" i="151"/>
  <c r="F54" i="151" s="1"/>
  <c r="F27" i="149"/>
  <c r="F54" i="149" s="1"/>
  <c r="F27" i="148"/>
  <c r="F54" i="148" s="1"/>
  <c r="F27" i="147"/>
  <c r="F27" i="150"/>
  <c r="F54" i="150" s="1"/>
  <c r="Z25" i="119"/>
  <c r="Z52" i="119" s="1"/>
  <c r="Z25" i="138"/>
  <c r="Z52" i="138" s="1"/>
  <c r="Z25" i="137"/>
  <c r="Z52" i="137" s="1"/>
  <c r="Z25" i="118"/>
  <c r="Z52" i="118" s="1"/>
  <c r="Z25" i="95"/>
  <c r="Z25" i="94"/>
  <c r="Z25" i="136"/>
  <c r="F25" i="150"/>
  <c r="F52" i="150" s="1"/>
  <c r="F25" i="151"/>
  <c r="F52" i="151" s="1"/>
  <c r="F25" i="149"/>
  <c r="F52" i="149" s="1"/>
  <c r="Z25" i="135"/>
  <c r="F25" i="147"/>
  <c r="F25" i="148"/>
  <c r="F52" i="148" s="1"/>
  <c r="Z15" i="138"/>
  <c r="Z42" i="138" s="1"/>
  <c r="Z15" i="119"/>
  <c r="Z42" i="119" s="1"/>
  <c r="Z15" i="137"/>
  <c r="Z42" i="137" s="1"/>
  <c r="Z15" i="118"/>
  <c r="Z42" i="118" s="1"/>
  <c r="Z15" i="95"/>
  <c r="Z15" i="135"/>
  <c r="Z15" i="136"/>
  <c r="Z15" i="94"/>
  <c r="F15" i="150"/>
  <c r="F42" i="150" s="1"/>
  <c r="F15" i="151"/>
  <c r="F42" i="151" s="1"/>
  <c r="F15" i="149"/>
  <c r="F42" i="149" s="1"/>
  <c r="F15" i="148"/>
  <c r="F42" i="148" s="1"/>
  <c r="F15" i="147"/>
  <c r="Z23" i="119"/>
  <c r="Z50" i="119" s="1"/>
  <c r="Z23" i="138"/>
  <c r="Z50" i="138" s="1"/>
  <c r="Z23" i="137"/>
  <c r="Z50" i="137" s="1"/>
  <c r="Z23" i="118"/>
  <c r="Z50" i="118" s="1"/>
  <c r="Z23" i="95"/>
  <c r="Z23" i="135"/>
  <c r="F23" i="150"/>
  <c r="F50" i="150" s="1"/>
  <c r="F23" i="151"/>
  <c r="F50" i="151" s="1"/>
  <c r="F23" i="149"/>
  <c r="F50" i="149" s="1"/>
  <c r="F23" i="148"/>
  <c r="F50" i="148" s="1"/>
  <c r="F23" i="147"/>
  <c r="Z23" i="94"/>
  <c r="Z23" i="136"/>
  <c r="B27" i="119"/>
  <c r="B54" i="119" s="1"/>
  <c r="B27" i="138"/>
  <c r="B54" i="138" s="1"/>
  <c r="B27" i="137"/>
  <c r="B54" i="137" s="1"/>
  <c r="B27" i="118"/>
  <c r="B54" i="118" s="1"/>
  <c r="B27" i="95"/>
  <c r="B27" i="135"/>
  <c r="B27" i="136"/>
  <c r="B27" i="106"/>
  <c r="B54" i="106" s="1"/>
  <c r="B27" i="94"/>
  <c r="B27" i="145"/>
  <c r="B54" i="145" s="1"/>
  <c r="B27" i="146"/>
  <c r="B27" i="143"/>
  <c r="B54" i="143" s="1"/>
  <c r="B27" i="144"/>
  <c r="B54" i="144" s="1"/>
  <c r="B20" i="138"/>
  <c r="B47" i="138" s="1"/>
  <c r="B20" i="119"/>
  <c r="B47" i="119" s="1"/>
  <c r="B20" i="137"/>
  <c r="B47" i="137" s="1"/>
  <c r="B20" i="118"/>
  <c r="B47" i="118" s="1"/>
  <c r="B20" i="95"/>
  <c r="B20" i="135"/>
  <c r="B20" i="136"/>
  <c r="B20" i="106"/>
  <c r="B47" i="106" s="1"/>
  <c r="B20" i="94"/>
  <c r="B20" i="145"/>
  <c r="B47" i="145" s="1"/>
  <c r="B20" i="146"/>
  <c r="B20" i="143"/>
  <c r="B47" i="143" s="1"/>
  <c r="B20" i="144"/>
  <c r="B47" i="144" s="1"/>
  <c r="B29" i="138"/>
  <c r="B56" i="138" s="1"/>
  <c r="B29" i="119"/>
  <c r="B56" i="119" s="1"/>
  <c r="B29" i="118"/>
  <c r="B56" i="118" s="1"/>
  <c r="B29" i="137"/>
  <c r="B56" i="137" s="1"/>
  <c r="B29" i="95"/>
  <c r="B29" i="135"/>
  <c r="B29" i="143"/>
  <c r="B56" i="143" s="1"/>
  <c r="B29" i="144"/>
  <c r="B56" i="144" s="1"/>
  <c r="B29" i="136"/>
  <c r="B29" i="106"/>
  <c r="B56" i="106" s="1"/>
  <c r="B29" i="94"/>
  <c r="B29" i="145"/>
  <c r="B56" i="145" s="1"/>
  <c r="B29" i="146"/>
  <c r="B17" i="119"/>
  <c r="B44" i="119" s="1"/>
  <c r="B17" i="138"/>
  <c r="B44" i="138" s="1"/>
  <c r="B17" i="137"/>
  <c r="B44" i="137" s="1"/>
  <c r="B17" i="118"/>
  <c r="B44" i="118" s="1"/>
  <c r="B17" i="95"/>
  <c r="B17" i="135"/>
  <c r="B17" i="145"/>
  <c r="B44" i="145" s="1"/>
  <c r="B17" i="146"/>
  <c r="B17" i="143"/>
  <c r="B44" i="143" s="1"/>
  <c r="B17" i="144"/>
  <c r="B44" i="144" s="1"/>
  <c r="B17" i="136"/>
  <c r="B17" i="94"/>
  <c r="B17" i="106"/>
  <c r="B44" i="106" s="1"/>
  <c r="B12" i="138"/>
  <c r="B39" i="138" s="1"/>
  <c r="B12" i="119"/>
  <c r="B39" i="119" s="1"/>
  <c r="B12" i="137"/>
  <c r="B39" i="137" s="1"/>
  <c r="B12" i="118"/>
  <c r="B39" i="118" s="1"/>
  <c r="B12" i="95"/>
  <c r="B12" i="135"/>
  <c r="B12" i="145"/>
  <c r="B39" i="145" s="1"/>
  <c r="B12" i="146"/>
  <c r="B12" i="94"/>
  <c r="B12" i="143"/>
  <c r="B39" i="143" s="1"/>
  <c r="B12" i="144"/>
  <c r="B39" i="144" s="1"/>
  <c r="B12" i="106"/>
  <c r="B39" i="106" s="1"/>
  <c r="B12" i="136"/>
  <c r="B15" i="119"/>
  <c r="B42" i="119" s="1"/>
  <c r="B15" i="138"/>
  <c r="B42" i="138" s="1"/>
  <c r="B15" i="137"/>
  <c r="B42" i="137" s="1"/>
  <c r="B15" i="118"/>
  <c r="B42" i="118" s="1"/>
  <c r="B15" i="95"/>
  <c r="B15" i="135"/>
  <c r="B15" i="143"/>
  <c r="B42" i="143" s="1"/>
  <c r="B15" i="144"/>
  <c r="B42" i="144" s="1"/>
  <c r="B15" i="136"/>
  <c r="B15" i="106"/>
  <c r="B42" i="106" s="1"/>
  <c r="B15" i="94"/>
  <c r="B15" i="145"/>
  <c r="B42" i="145" s="1"/>
  <c r="B15" i="146"/>
  <c r="B25" i="138"/>
  <c r="B52" i="138" s="1"/>
  <c r="B25" i="119"/>
  <c r="B52" i="119" s="1"/>
  <c r="B25" i="137"/>
  <c r="B52" i="137" s="1"/>
  <c r="B25" i="118"/>
  <c r="B52" i="118" s="1"/>
  <c r="B25" i="95"/>
  <c r="B25" i="135"/>
  <c r="B25" i="145"/>
  <c r="B52" i="145" s="1"/>
  <c r="B25" i="146"/>
  <c r="B25" i="94"/>
  <c r="B25" i="143"/>
  <c r="B52" i="143" s="1"/>
  <c r="B25" i="144"/>
  <c r="B52" i="144" s="1"/>
  <c r="B25" i="136"/>
  <c r="B25" i="106"/>
  <c r="B52" i="106" s="1"/>
  <c r="B23" i="119"/>
  <c r="B50" i="119" s="1"/>
  <c r="B23" i="138"/>
  <c r="B50" i="138" s="1"/>
  <c r="B23" i="137"/>
  <c r="B50" i="137" s="1"/>
  <c r="B23" i="118"/>
  <c r="B50" i="118" s="1"/>
  <c r="B23" i="95"/>
  <c r="B23" i="135"/>
  <c r="B23" i="145"/>
  <c r="B50" i="145" s="1"/>
  <c r="B23" i="146"/>
  <c r="B23" i="143"/>
  <c r="B50" i="143" s="1"/>
  <c r="B23" i="144"/>
  <c r="B50" i="144" s="1"/>
  <c r="B23" i="136"/>
  <c r="B23" i="94"/>
  <c r="B23" i="106"/>
  <c r="B50" i="106" s="1"/>
  <c r="AC20" i="134"/>
  <c r="AC47" i="134" s="1"/>
  <c r="AC20" i="139"/>
  <c r="AC47" i="139" s="1"/>
  <c r="AC20" i="133"/>
  <c r="AC47" i="133" s="1"/>
  <c r="AC20" i="140"/>
  <c r="AC47" i="140" s="1"/>
  <c r="AC20" i="127"/>
  <c r="AC17" i="134"/>
  <c r="AC44" i="134" s="1"/>
  <c r="AC17" i="133"/>
  <c r="AC44" i="133" s="1"/>
  <c r="AC17" i="139"/>
  <c r="AC44" i="139" s="1"/>
  <c r="AC17" i="140"/>
  <c r="AC44" i="140" s="1"/>
  <c r="AC17" i="127"/>
  <c r="H25" i="134"/>
  <c r="H52" i="134" s="1"/>
  <c r="H25" i="133"/>
  <c r="H52" i="133" s="1"/>
  <c r="H25" i="139"/>
  <c r="H52" i="139" s="1"/>
  <c r="H25" i="140"/>
  <c r="H52" i="140" s="1"/>
  <c r="H25" i="127"/>
  <c r="H20" i="134"/>
  <c r="H47" i="134" s="1"/>
  <c r="H20" i="133"/>
  <c r="H47" i="133" s="1"/>
  <c r="H20" i="139"/>
  <c r="H47" i="139" s="1"/>
  <c r="H20" i="140"/>
  <c r="H47" i="140" s="1"/>
  <c r="H20" i="127"/>
  <c r="AC15" i="134"/>
  <c r="AC42" i="134" s="1"/>
  <c r="AC15" i="133"/>
  <c r="AC42" i="133" s="1"/>
  <c r="AC15" i="139"/>
  <c r="AC42" i="139" s="1"/>
  <c r="AC15" i="140"/>
  <c r="AC42" i="140" s="1"/>
  <c r="AC15" i="127"/>
  <c r="H29" i="134"/>
  <c r="H56" i="134" s="1"/>
  <c r="H29" i="133"/>
  <c r="H56" i="133" s="1"/>
  <c r="H29" i="139"/>
  <c r="H56" i="139" s="1"/>
  <c r="H29" i="127"/>
  <c r="H29" i="140"/>
  <c r="H56" i="140" s="1"/>
  <c r="AC27" i="134"/>
  <c r="AC54" i="134" s="1"/>
  <c r="AC27" i="133"/>
  <c r="AC54" i="133" s="1"/>
  <c r="AC27" i="139"/>
  <c r="AC54" i="139" s="1"/>
  <c r="AC27" i="140"/>
  <c r="AC54" i="140" s="1"/>
  <c r="AC27" i="127"/>
  <c r="AC12" i="134"/>
  <c r="AC39" i="134" s="1"/>
  <c r="AC12" i="133"/>
  <c r="AC39" i="133" s="1"/>
  <c r="AC12" i="139"/>
  <c r="AC39" i="139" s="1"/>
  <c r="AC12" i="140"/>
  <c r="AC39" i="140" s="1"/>
  <c r="AC12" i="127"/>
  <c r="H23" i="134"/>
  <c r="H50" i="134" s="1"/>
  <c r="H23" i="133"/>
  <c r="H50" i="133" s="1"/>
  <c r="H23" i="139"/>
  <c r="H50" i="139" s="1"/>
  <c r="H23" i="127"/>
  <c r="H23" i="140"/>
  <c r="H50" i="140" s="1"/>
  <c r="AC25" i="134"/>
  <c r="AC52" i="134" s="1"/>
  <c r="AC25" i="133"/>
  <c r="AC52" i="133" s="1"/>
  <c r="AC25" i="139"/>
  <c r="AC52" i="139" s="1"/>
  <c r="AC25" i="140"/>
  <c r="AC52" i="140" s="1"/>
  <c r="AC25" i="127"/>
  <c r="H15" i="134"/>
  <c r="H42" i="134" s="1"/>
  <c r="H15" i="133"/>
  <c r="H42" i="133" s="1"/>
  <c r="H15" i="139"/>
  <c r="H42" i="139" s="1"/>
  <c r="H15" i="127"/>
  <c r="H15" i="140"/>
  <c r="H42" i="140" s="1"/>
  <c r="H27" i="134"/>
  <c r="H54" i="134" s="1"/>
  <c r="H27" i="133"/>
  <c r="H54" i="133" s="1"/>
  <c r="H27" i="139"/>
  <c r="H54" i="139" s="1"/>
  <c r="H27" i="127"/>
  <c r="H27" i="140"/>
  <c r="H54" i="140" s="1"/>
  <c r="H17" i="134"/>
  <c r="H44" i="134" s="1"/>
  <c r="H17" i="133"/>
  <c r="H44" i="133" s="1"/>
  <c r="H17" i="139"/>
  <c r="H44" i="139" s="1"/>
  <c r="H17" i="127"/>
  <c r="H17" i="140"/>
  <c r="H44" i="140" s="1"/>
  <c r="H12" i="134"/>
  <c r="H39" i="134" s="1"/>
  <c r="H12" i="133"/>
  <c r="H39" i="133" s="1"/>
  <c r="H12" i="139"/>
  <c r="H39" i="139" s="1"/>
  <c r="H12" i="140"/>
  <c r="H39" i="140" s="1"/>
  <c r="H12" i="127"/>
  <c r="AC29" i="134"/>
  <c r="AC56" i="134" s="1"/>
  <c r="AC29" i="133"/>
  <c r="AC56" i="133" s="1"/>
  <c r="AC29" i="139"/>
  <c r="AC56" i="139" s="1"/>
  <c r="AC29" i="140"/>
  <c r="AC56" i="140" s="1"/>
  <c r="AC29" i="127"/>
  <c r="AC23" i="134"/>
  <c r="AC50" i="134" s="1"/>
  <c r="AC23" i="133"/>
  <c r="AC50" i="133" s="1"/>
  <c r="AC23" i="139"/>
  <c r="AC50" i="139" s="1"/>
  <c r="AC23" i="140"/>
  <c r="AC50" i="140" s="1"/>
  <c r="AC23" i="127"/>
  <c r="Z20" i="54"/>
  <c r="Z17" i="54"/>
  <c r="B20" i="54"/>
  <c r="B17" i="54"/>
  <c r="Z18" i="119" l="1"/>
  <c r="Z45" i="119" s="1"/>
  <c r="Z18" i="137"/>
  <c r="Z45" i="137" s="1"/>
  <c r="Z18" i="138"/>
  <c r="Z45" i="138" s="1"/>
  <c r="Z18" i="118"/>
  <c r="Z45" i="118" s="1"/>
  <c r="Z18" i="95"/>
  <c r="Z18" i="135"/>
  <c r="Z18" i="94"/>
  <c r="Z18" i="136"/>
  <c r="F18" i="150"/>
  <c r="F45" i="150" s="1"/>
  <c r="F18" i="151"/>
  <c r="F45" i="151" s="1"/>
  <c r="F18" i="149"/>
  <c r="F45" i="149" s="1"/>
  <c r="F18" i="147"/>
  <c r="F18" i="148"/>
  <c r="F45" i="148" s="1"/>
  <c r="Z21" i="119"/>
  <c r="Z48" i="119" s="1"/>
  <c r="Z21" i="138"/>
  <c r="Z48" i="138" s="1"/>
  <c r="Z21" i="137"/>
  <c r="Z48" i="137" s="1"/>
  <c r="Z21" i="118"/>
  <c r="Z48" i="118" s="1"/>
  <c r="Z21" i="95"/>
  <c r="Z21" i="135"/>
  <c r="Z21" i="136"/>
  <c r="Z21" i="94"/>
  <c r="F21" i="150"/>
  <c r="F48" i="150" s="1"/>
  <c r="F21" i="151"/>
  <c r="F48" i="151" s="1"/>
  <c r="F21" i="149"/>
  <c r="F48" i="149" s="1"/>
  <c r="F21" i="148"/>
  <c r="F48" i="148" s="1"/>
  <c r="F21" i="147"/>
  <c r="B18" i="119"/>
  <c r="B45" i="119" s="1"/>
  <c r="B18" i="138"/>
  <c r="B45" i="138" s="1"/>
  <c r="B18" i="137"/>
  <c r="B45" i="137" s="1"/>
  <c r="B18" i="118"/>
  <c r="B45" i="118" s="1"/>
  <c r="B18" i="95"/>
  <c r="B18" i="135"/>
  <c r="B18" i="145"/>
  <c r="B45" i="145" s="1"/>
  <c r="B18" i="146"/>
  <c r="B18" i="94"/>
  <c r="B18" i="143"/>
  <c r="B45" i="143" s="1"/>
  <c r="B18" i="144"/>
  <c r="B45" i="144" s="1"/>
  <c r="B18" i="106"/>
  <c r="B45" i="106" s="1"/>
  <c r="B18" i="136"/>
  <c r="B21" i="119"/>
  <c r="B48" i="119" s="1"/>
  <c r="B21" i="138"/>
  <c r="B48" i="138" s="1"/>
  <c r="B21" i="137"/>
  <c r="B48" i="137" s="1"/>
  <c r="B21" i="118"/>
  <c r="B48" i="118" s="1"/>
  <c r="B21" i="95"/>
  <c r="B21" i="135"/>
  <c r="B21" i="143"/>
  <c r="B48" i="143" s="1"/>
  <c r="B21" i="144"/>
  <c r="B48" i="144" s="1"/>
  <c r="B21" i="136"/>
  <c r="B21" i="106"/>
  <c r="B48" i="106" s="1"/>
  <c r="B21" i="94"/>
  <c r="B21" i="145"/>
  <c r="B48" i="145" s="1"/>
  <c r="B21" i="146"/>
  <c r="H18" i="134"/>
  <c r="H45" i="134" s="1"/>
  <c r="H18" i="133"/>
  <c r="H45" i="133" s="1"/>
  <c r="H18" i="127"/>
  <c r="H18" i="140"/>
  <c r="H45" i="140" s="1"/>
  <c r="H18" i="139"/>
  <c r="H45" i="139" s="1"/>
  <c r="AC18" i="134"/>
  <c r="AC45" i="134" s="1"/>
  <c r="AC18" i="133"/>
  <c r="AC45" i="133" s="1"/>
  <c r="AC18" i="140"/>
  <c r="AC45" i="140" s="1"/>
  <c r="AC18" i="127"/>
  <c r="AC18" i="139"/>
  <c r="AC45" i="139" s="1"/>
  <c r="AC21" i="134"/>
  <c r="AC48" i="134" s="1"/>
  <c r="AC21" i="133"/>
  <c r="AC48" i="133" s="1"/>
  <c r="AC21" i="140"/>
  <c r="AC48" i="140" s="1"/>
  <c r="AC21" i="139"/>
  <c r="AC48" i="139" s="1"/>
  <c r="AC21" i="127"/>
  <c r="H21" i="134"/>
  <c r="H48" i="134" s="1"/>
  <c r="H21" i="133"/>
  <c r="H48" i="133" s="1"/>
  <c r="H21" i="139"/>
  <c r="H48" i="139" s="1"/>
  <c r="H21" i="127"/>
  <c r="H21" i="140"/>
  <c r="H48" i="140" s="1"/>
  <c r="B6" i="140" l="1"/>
  <c r="B33" i="140" s="1"/>
  <c r="B5" i="140"/>
  <c r="B32" i="140" s="1"/>
  <c r="B6" i="139"/>
  <c r="B33" i="139" s="1"/>
  <c r="B5" i="139"/>
  <c r="B32" i="139" s="1"/>
  <c r="AG8" i="119" l="1"/>
  <c r="AG35" i="119" s="1"/>
  <c r="AG8" i="138"/>
  <c r="AG35" i="138" s="1"/>
  <c r="AG8" i="137"/>
  <c r="AG35" i="137" s="1"/>
  <c r="AG8" i="118"/>
  <c r="AG35" i="118" s="1"/>
  <c r="AG8" i="95"/>
  <c r="AG8" i="135"/>
  <c r="AG8" i="136"/>
  <c r="AG8" i="94"/>
  <c r="M8" i="150"/>
  <c r="M35" i="150" s="1"/>
  <c r="M8" i="148"/>
  <c r="M35" i="148" s="1"/>
  <c r="M8" i="147"/>
  <c r="M8" i="151"/>
  <c r="M35" i="151" s="1"/>
  <c r="M8" i="149"/>
  <c r="M35" i="149" s="1"/>
  <c r="BG8" i="119"/>
  <c r="BG35" i="119" s="1"/>
  <c r="BG8" i="138"/>
  <c r="BG35" i="138" s="1"/>
  <c r="BG8" i="137"/>
  <c r="BG35" i="137" s="1"/>
  <c r="BG8" i="118"/>
  <c r="BG35" i="118" s="1"/>
  <c r="BG8" i="95"/>
  <c r="BG8" i="135"/>
  <c r="BG8" i="136"/>
  <c r="BG8" i="94"/>
  <c r="AM8" i="150"/>
  <c r="AM35" i="150" s="1"/>
  <c r="AM8" i="151"/>
  <c r="AM35" i="151" s="1"/>
  <c r="AM8" i="149"/>
  <c r="AM35" i="149" s="1"/>
  <c r="AM8" i="147"/>
  <c r="AM8" i="148"/>
  <c r="AM35" i="148" s="1"/>
  <c r="AY8" i="119"/>
  <c r="AY35" i="119" s="1"/>
  <c r="AY8" i="138"/>
  <c r="AY35" i="138" s="1"/>
  <c r="AY8" i="137"/>
  <c r="AY35" i="137" s="1"/>
  <c r="AY8" i="118"/>
  <c r="AY35" i="118" s="1"/>
  <c r="AY8" i="95"/>
  <c r="AY8" i="135"/>
  <c r="AY8" i="136"/>
  <c r="AY8" i="94"/>
  <c r="AE8" i="150"/>
  <c r="AE35" i="150" s="1"/>
  <c r="AE8" i="151"/>
  <c r="AE35" i="151" s="1"/>
  <c r="AE8" i="149"/>
  <c r="AE35" i="149" s="1"/>
  <c r="AE8" i="148"/>
  <c r="AE35" i="148" s="1"/>
  <c r="AE8" i="147"/>
  <c r="AL8" i="119"/>
  <c r="AL35" i="119" s="1"/>
  <c r="AL8" i="138"/>
  <c r="AL35" i="138" s="1"/>
  <c r="AL8" i="118"/>
  <c r="AL35" i="118" s="1"/>
  <c r="AL8" i="137"/>
  <c r="AL35" i="137" s="1"/>
  <c r="AL8" i="95"/>
  <c r="AL8" i="135"/>
  <c r="AL8" i="136"/>
  <c r="AL8" i="94"/>
  <c r="R8" i="151"/>
  <c r="R35" i="151" s="1"/>
  <c r="R8" i="149"/>
  <c r="R35" i="149" s="1"/>
  <c r="R8" i="150"/>
  <c r="R35" i="150" s="1"/>
  <c r="R8" i="148"/>
  <c r="R35" i="148" s="1"/>
  <c r="R8" i="147"/>
  <c r="AQ8" i="119"/>
  <c r="AQ35" i="119" s="1"/>
  <c r="AQ8" i="138"/>
  <c r="AQ35" i="138" s="1"/>
  <c r="AQ8" i="118"/>
  <c r="AQ35" i="118" s="1"/>
  <c r="AQ8" i="137"/>
  <c r="AQ35" i="137" s="1"/>
  <c r="AQ8" i="95"/>
  <c r="AQ8" i="135"/>
  <c r="AQ8" i="136"/>
  <c r="AQ8" i="94"/>
  <c r="W8" i="150"/>
  <c r="W35" i="150" s="1"/>
  <c r="W8" i="151"/>
  <c r="W35" i="151" s="1"/>
  <c r="W8" i="149"/>
  <c r="W35" i="149" s="1"/>
  <c r="W8" i="147"/>
  <c r="W8" i="148"/>
  <c r="W35" i="148" s="1"/>
  <c r="AU8" i="119"/>
  <c r="AU35" i="119" s="1"/>
  <c r="AU8" i="138"/>
  <c r="AU35" i="138" s="1"/>
  <c r="AU8" i="137"/>
  <c r="AU35" i="137" s="1"/>
  <c r="AU8" i="118"/>
  <c r="AU35" i="118" s="1"/>
  <c r="AU8" i="95"/>
  <c r="AU8" i="135"/>
  <c r="AU8" i="136"/>
  <c r="AU8" i="94"/>
  <c r="AA8" i="150"/>
  <c r="AA35" i="150" s="1"/>
  <c r="AA8" i="151"/>
  <c r="AA35" i="151" s="1"/>
  <c r="AA8" i="149"/>
  <c r="AA35" i="149" s="1"/>
  <c r="AA8" i="148"/>
  <c r="AA35" i="148" s="1"/>
  <c r="AA8" i="147"/>
  <c r="BF8" i="119"/>
  <c r="BF35" i="119" s="1"/>
  <c r="BF8" i="138"/>
  <c r="BF35" i="138" s="1"/>
  <c r="BF8" i="137"/>
  <c r="BF35" i="137" s="1"/>
  <c r="BF8" i="118"/>
  <c r="BF35" i="118" s="1"/>
  <c r="BF8" i="95"/>
  <c r="BF8" i="135"/>
  <c r="BF8" i="136"/>
  <c r="BF8" i="94"/>
  <c r="AL8" i="151"/>
  <c r="AL35" i="151" s="1"/>
  <c r="AL8" i="149"/>
  <c r="AL35" i="149" s="1"/>
  <c r="AL8" i="150"/>
  <c r="AL35" i="150" s="1"/>
  <c r="AL8" i="148"/>
  <c r="AL35" i="148" s="1"/>
  <c r="AL8" i="147"/>
  <c r="BB8" i="119"/>
  <c r="BB35" i="119" s="1"/>
  <c r="BB8" i="138"/>
  <c r="BB35" i="138" s="1"/>
  <c r="BB8" i="137"/>
  <c r="BB35" i="137" s="1"/>
  <c r="BB8" i="118"/>
  <c r="BB35" i="118" s="1"/>
  <c r="BB8" i="95"/>
  <c r="BB8" i="135"/>
  <c r="BB8" i="136"/>
  <c r="BB8" i="94"/>
  <c r="AH8" i="151"/>
  <c r="AH35" i="151" s="1"/>
  <c r="AH8" i="149"/>
  <c r="AH35" i="149" s="1"/>
  <c r="AH8" i="150"/>
  <c r="AH35" i="150" s="1"/>
  <c r="AH8" i="148"/>
  <c r="AH35" i="148" s="1"/>
  <c r="AH8" i="147"/>
  <c r="AX8" i="119"/>
  <c r="AX35" i="119" s="1"/>
  <c r="AX8" i="138"/>
  <c r="AX35" i="138" s="1"/>
  <c r="AX8" i="137"/>
  <c r="AX35" i="137" s="1"/>
  <c r="AX8" i="118"/>
  <c r="AX35" i="118" s="1"/>
  <c r="AX8" i="136"/>
  <c r="AX8" i="94"/>
  <c r="AD8" i="151"/>
  <c r="AD35" i="151" s="1"/>
  <c r="AD8" i="149"/>
  <c r="AD35" i="149" s="1"/>
  <c r="AX8" i="95"/>
  <c r="AX8" i="135"/>
  <c r="AD8" i="150"/>
  <c r="AD35" i="150" s="1"/>
  <c r="AD8" i="148"/>
  <c r="AD35" i="148" s="1"/>
  <c r="AD8" i="147"/>
  <c r="AO8" i="138"/>
  <c r="AO35" i="138" s="1"/>
  <c r="AO8" i="119"/>
  <c r="AO35" i="119" s="1"/>
  <c r="AO8" i="137"/>
  <c r="AO35" i="137" s="1"/>
  <c r="AO8" i="118"/>
  <c r="AO35" i="118" s="1"/>
  <c r="AO8" i="95"/>
  <c r="AO8" i="135"/>
  <c r="AO8" i="136"/>
  <c r="AO8" i="94"/>
  <c r="U8" i="150"/>
  <c r="U35" i="150" s="1"/>
  <c r="U8" i="151"/>
  <c r="U35" i="151" s="1"/>
  <c r="U8" i="149"/>
  <c r="U35" i="149" s="1"/>
  <c r="U8" i="148"/>
  <c r="U35" i="148" s="1"/>
  <c r="U8" i="147"/>
  <c r="BC8" i="119"/>
  <c r="BC35" i="119" s="1"/>
  <c r="BC8" i="138"/>
  <c r="BC35" i="138" s="1"/>
  <c r="BC8" i="137"/>
  <c r="BC35" i="137" s="1"/>
  <c r="BC8" i="118"/>
  <c r="BC35" i="118" s="1"/>
  <c r="BC8" i="95"/>
  <c r="BC8" i="135"/>
  <c r="BC8" i="136"/>
  <c r="BC8" i="94"/>
  <c r="AI8" i="150"/>
  <c r="AI35" i="150" s="1"/>
  <c r="AI8" i="151"/>
  <c r="AI35" i="151" s="1"/>
  <c r="AI8" i="149"/>
  <c r="AI35" i="149" s="1"/>
  <c r="AI8" i="147"/>
  <c r="AI8" i="148"/>
  <c r="AI35" i="148" s="1"/>
  <c r="AM8" i="119"/>
  <c r="AM35" i="119" s="1"/>
  <c r="AM8" i="138"/>
  <c r="AM35" i="138" s="1"/>
  <c r="AM8" i="137"/>
  <c r="AM35" i="137" s="1"/>
  <c r="AM8" i="118"/>
  <c r="AM35" i="118" s="1"/>
  <c r="AM8" i="95"/>
  <c r="AM8" i="135"/>
  <c r="AM8" i="136"/>
  <c r="AM8" i="94"/>
  <c r="S8" i="150"/>
  <c r="S35" i="150" s="1"/>
  <c r="S8" i="151"/>
  <c r="S35" i="151" s="1"/>
  <c r="S8" i="149"/>
  <c r="S35" i="149" s="1"/>
  <c r="S8" i="147"/>
  <c r="S8" i="148"/>
  <c r="S35" i="148" s="1"/>
  <c r="AR8" i="138"/>
  <c r="AR35" i="138" s="1"/>
  <c r="AR8" i="119"/>
  <c r="AR35" i="119" s="1"/>
  <c r="AR8" i="137"/>
  <c r="AR35" i="137" s="1"/>
  <c r="AR8" i="118"/>
  <c r="AR35" i="118" s="1"/>
  <c r="AR8" i="95"/>
  <c r="AR8" i="135"/>
  <c r="AR8" i="136"/>
  <c r="AR8" i="94"/>
  <c r="X8" i="150"/>
  <c r="X35" i="150" s="1"/>
  <c r="X8" i="151"/>
  <c r="X35" i="151" s="1"/>
  <c r="X8" i="149"/>
  <c r="X35" i="149" s="1"/>
  <c r="X8" i="148"/>
  <c r="X35" i="148" s="1"/>
  <c r="X8" i="147"/>
  <c r="BI8" i="119"/>
  <c r="BI35" i="119" s="1"/>
  <c r="BI8" i="138"/>
  <c r="BI35" i="138" s="1"/>
  <c r="BI8" i="137"/>
  <c r="BI35" i="137" s="1"/>
  <c r="BI8" i="118"/>
  <c r="BI35" i="118" s="1"/>
  <c r="BI8" i="95"/>
  <c r="BI8" i="135"/>
  <c r="BI8" i="136"/>
  <c r="BI8" i="94"/>
  <c r="AO8" i="150"/>
  <c r="AO35" i="150" s="1"/>
  <c r="AO8" i="151"/>
  <c r="AO35" i="151" s="1"/>
  <c r="AO8" i="149"/>
  <c r="AO35" i="149" s="1"/>
  <c r="AO8" i="148"/>
  <c r="AO35" i="148" s="1"/>
  <c r="AO8" i="147"/>
  <c r="BE8" i="138"/>
  <c r="BE35" i="138" s="1"/>
  <c r="BE8" i="119"/>
  <c r="BE35" i="119" s="1"/>
  <c r="BE8" i="137"/>
  <c r="BE35" i="137" s="1"/>
  <c r="BE8" i="118"/>
  <c r="BE35" i="118" s="1"/>
  <c r="BE8" i="95"/>
  <c r="BE8" i="135"/>
  <c r="BE8" i="136"/>
  <c r="BE8" i="94"/>
  <c r="AK8" i="150"/>
  <c r="AK35" i="150" s="1"/>
  <c r="AK8" i="151"/>
  <c r="AK35" i="151" s="1"/>
  <c r="AK8" i="149"/>
  <c r="AK35" i="149" s="1"/>
  <c r="AK8" i="148"/>
  <c r="AK35" i="148" s="1"/>
  <c r="AK8" i="147"/>
  <c r="BA8" i="119"/>
  <c r="BA35" i="119" s="1"/>
  <c r="BA8" i="138"/>
  <c r="BA35" i="138" s="1"/>
  <c r="BA8" i="137"/>
  <c r="BA35" i="137" s="1"/>
  <c r="BA8" i="118"/>
  <c r="BA35" i="118" s="1"/>
  <c r="BA8" i="95"/>
  <c r="BA8" i="135"/>
  <c r="BA8" i="136"/>
  <c r="BA8" i="94"/>
  <c r="AG8" i="150"/>
  <c r="AG35" i="150" s="1"/>
  <c r="AG8" i="148"/>
  <c r="AG35" i="148" s="1"/>
  <c r="AG8" i="147"/>
  <c r="AG8" i="151"/>
  <c r="AG35" i="151" s="1"/>
  <c r="AG8" i="149"/>
  <c r="AG35" i="149" s="1"/>
  <c r="AW8" i="138"/>
  <c r="AW35" i="138" s="1"/>
  <c r="AW8" i="119"/>
  <c r="AW35" i="119" s="1"/>
  <c r="AW8" i="137"/>
  <c r="AW35" i="137" s="1"/>
  <c r="AW8" i="118"/>
  <c r="AW35" i="118" s="1"/>
  <c r="AW8" i="95"/>
  <c r="AW8" i="135"/>
  <c r="AW8" i="136"/>
  <c r="AW8" i="94"/>
  <c r="AC8" i="150"/>
  <c r="AC35" i="150" s="1"/>
  <c r="AC8" i="148"/>
  <c r="AC35" i="148" s="1"/>
  <c r="AC8" i="147"/>
  <c r="AC8" i="151"/>
  <c r="AC35" i="151" s="1"/>
  <c r="AC8" i="149"/>
  <c r="AC35" i="149" s="1"/>
  <c r="AT8" i="119"/>
  <c r="AT35" i="119" s="1"/>
  <c r="AT8" i="138"/>
  <c r="AT35" i="138" s="1"/>
  <c r="AT8" i="137"/>
  <c r="AT35" i="137" s="1"/>
  <c r="AT8" i="118"/>
  <c r="AT35" i="118" s="1"/>
  <c r="AT8" i="136"/>
  <c r="AT8" i="94"/>
  <c r="AT8" i="95"/>
  <c r="AT8" i="135"/>
  <c r="Z8" i="151"/>
  <c r="Z35" i="151" s="1"/>
  <c r="Z8" i="149"/>
  <c r="Z35" i="149" s="1"/>
  <c r="Z8" i="148"/>
  <c r="Z35" i="148" s="1"/>
  <c r="Z8" i="147"/>
  <c r="Z8" i="150"/>
  <c r="Z35" i="150" s="1"/>
  <c r="AF8" i="119"/>
  <c r="AF35" i="119" s="1"/>
  <c r="AF8" i="138"/>
  <c r="AF35" i="138" s="1"/>
  <c r="AF8" i="137"/>
  <c r="AF35" i="137" s="1"/>
  <c r="AF8" i="118"/>
  <c r="AF35" i="118" s="1"/>
  <c r="AF8" i="95"/>
  <c r="AF8" i="135"/>
  <c r="AF8" i="136"/>
  <c r="L8" i="150"/>
  <c r="L35" i="150" s="1"/>
  <c r="AF8" i="94"/>
  <c r="L8" i="151"/>
  <c r="L35" i="151" s="1"/>
  <c r="L8" i="149"/>
  <c r="L35" i="149" s="1"/>
  <c r="L8" i="148"/>
  <c r="L35" i="148" s="1"/>
  <c r="L8" i="147"/>
  <c r="AN8" i="119"/>
  <c r="AN35" i="119" s="1"/>
  <c r="AN8" i="138"/>
  <c r="AN35" i="138" s="1"/>
  <c r="AN8" i="137"/>
  <c r="AN35" i="137" s="1"/>
  <c r="AN8" i="95"/>
  <c r="AN8" i="135"/>
  <c r="AN8" i="118"/>
  <c r="AN35" i="118" s="1"/>
  <c r="AN8" i="94"/>
  <c r="T8" i="150"/>
  <c r="T35" i="150" s="1"/>
  <c r="T8" i="151"/>
  <c r="T35" i="151" s="1"/>
  <c r="T8" i="149"/>
  <c r="T35" i="149" s="1"/>
  <c r="T8" i="148"/>
  <c r="T35" i="148" s="1"/>
  <c r="T8" i="147"/>
  <c r="AN8" i="136"/>
  <c r="AS8" i="138"/>
  <c r="AS35" i="138" s="1"/>
  <c r="AS8" i="119"/>
  <c r="AS35" i="119" s="1"/>
  <c r="AS8" i="137"/>
  <c r="AS35" i="137" s="1"/>
  <c r="AS8" i="118"/>
  <c r="AS35" i="118" s="1"/>
  <c r="AS8" i="95"/>
  <c r="AS8" i="135"/>
  <c r="AS8" i="136"/>
  <c r="AS8" i="94"/>
  <c r="Y8" i="150"/>
  <c r="Y35" i="150" s="1"/>
  <c r="Y8" i="151"/>
  <c r="Y35" i="151" s="1"/>
  <c r="Y8" i="149"/>
  <c r="Y35" i="149" s="1"/>
  <c r="Y8" i="148"/>
  <c r="Y35" i="148" s="1"/>
  <c r="Y8" i="147"/>
  <c r="BH8" i="119"/>
  <c r="BH35" i="119" s="1"/>
  <c r="BH8" i="138"/>
  <c r="BH35" i="138" s="1"/>
  <c r="BH8" i="137"/>
  <c r="BH35" i="137" s="1"/>
  <c r="BH8" i="118"/>
  <c r="BH35" i="118" s="1"/>
  <c r="BH8" i="95"/>
  <c r="BH8" i="135"/>
  <c r="BH8" i="94"/>
  <c r="BH8" i="136"/>
  <c r="AN8" i="150"/>
  <c r="AN35" i="150" s="1"/>
  <c r="AN8" i="151"/>
  <c r="AN35" i="151" s="1"/>
  <c r="AN8" i="149"/>
  <c r="AN35" i="149" s="1"/>
  <c r="AN8" i="148"/>
  <c r="AN35" i="148" s="1"/>
  <c r="AN8" i="147"/>
  <c r="BD8" i="119"/>
  <c r="BD35" i="119" s="1"/>
  <c r="BD8" i="138"/>
  <c r="BD35" i="138" s="1"/>
  <c r="BD8" i="137"/>
  <c r="BD35" i="137" s="1"/>
  <c r="BD8" i="95"/>
  <c r="BD8" i="135"/>
  <c r="BD8" i="118"/>
  <c r="BD35" i="118" s="1"/>
  <c r="BD8" i="94"/>
  <c r="AJ8" i="150"/>
  <c r="AJ35" i="150" s="1"/>
  <c r="AJ8" i="151"/>
  <c r="AJ35" i="151" s="1"/>
  <c r="AJ8" i="149"/>
  <c r="AJ35" i="149" s="1"/>
  <c r="BD8" i="136"/>
  <c r="AJ8" i="148"/>
  <c r="AJ35" i="148" s="1"/>
  <c r="AJ8" i="147"/>
  <c r="AZ8" i="119"/>
  <c r="AZ35" i="119" s="1"/>
  <c r="AZ8" i="138"/>
  <c r="AZ35" i="138" s="1"/>
  <c r="AZ8" i="137"/>
  <c r="AZ35" i="137" s="1"/>
  <c r="AZ8" i="95"/>
  <c r="AZ8" i="135"/>
  <c r="AZ8" i="118"/>
  <c r="AZ35" i="118" s="1"/>
  <c r="AF8" i="150"/>
  <c r="AF35" i="150" s="1"/>
  <c r="AZ8" i="136"/>
  <c r="AF8" i="151"/>
  <c r="AF35" i="151" s="1"/>
  <c r="AF8" i="149"/>
  <c r="AF35" i="149" s="1"/>
  <c r="AZ8" i="94"/>
  <c r="AF8" i="148"/>
  <c r="AF35" i="148" s="1"/>
  <c r="AF8" i="147"/>
  <c r="AV8" i="119"/>
  <c r="AV35" i="119" s="1"/>
  <c r="AV8" i="138"/>
  <c r="AV35" i="138" s="1"/>
  <c r="AV8" i="137"/>
  <c r="AV35" i="137" s="1"/>
  <c r="AV8" i="118"/>
  <c r="AV35" i="118" s="1"/>
  <c r="AV8" i="95"/>
  <c r="AV8" i="135"/>
  <c r="AV8" i="136"/>
  <c r="AB8" i="150"/>
  <c r="AB35" i="150" s="1"/>
  <c r="AV8" i="94"/>
  <c r="AB8" i="151"/>
  <c r="AB35" i="151" s="1"/>
  <c r="AB8" i="149"/>
  <c r="AB35" i="149" s="1"/>
  <c r="AB8" i="148"/>
  <c r="AB35" i="148" s="1"/>
  <c r="AB8" i="147"/>
  <c r="AQ8" i="134"/>
  <c r="AQ35" i="134" s="1"/>
  <c r="AQ8" i="133"/>
  <c r="AQ35" i="133" s="1"/>
  <c r="AQ8" i="139"/>
  <c r="AQ35" i="139" s="1"/>
  <c r="AQ8" i="140"/>
  <c r="AQ35" i="140" s="1"/>
  <c r="AQ8" i="127"/>
  <c r="BD8" i="134"/>
  <c r="BD35" i="134" s="1"/>
  <c r="BD8" i="133"/>
  <c r="BD35" i="133" s="1"/>
  <c r="BD8" i="139"/>
  <c r="BD35" i="139" s="1"/>
  <c r="BD8" i="140"/>
  <c r="BD35" i="140" s="1"/>
  <c r="BD8" i="127"/>
  <c r="AV8" i="134"/>
  <c r="AV35" i="134" s="1"/>
  <c r="AV8" i="133"/>
  <c r="AV35" i="133" s="1"/>
  <c r="AV8" i="139"/>
  <c r="AV35" i="139" s="1"/>
  <c r="AV8" i="140"/>
  <c r="AV35" i="140" s="1"/>
  <c r="AV8" i="127"/>
  <c r="AH8" i="134"/>
  <c r="AH35" i="134" s="1"/>
  <c r="AH8" i="133"/>
  <c r="AH35" i="133" s="1"/>
  <c r="AH8" i="139"/>
  <c r="AH35" i="139" s="1"/>
  <c r="AH8" i="140"/>
  <c r="AH35" i="140" s="1"/>
  <c r="AH8" i="127"/>
  <c r="AR8" i="134"/>
  <c r="AR35" i="134" s="1"/>
  <c r="AR8" i="133"/>
  <c r="AR35" i="133" s="1"/>
  <c r="AR8" i="139"/>
  <c r="AR35" i="139" s="1"/>
  <c r="AR8" i="140"/>
  <c r="AR35" i="140" s="1"/>
  <c r="AR8" i="127"/>
  <c r="BC8" i="134"/>
  <c r="BC35" i="134" s="1"/>
  <c r="BC8" i="133"/>
  <c r="BC35" i="133" s="1"/>
  <c r="BC8" i="139"/>
  <c r="BC35" i="139" s="1"/>
  <c r="BC8" i="127"/>
  <c r="BC8" i="140"/>
  <c r="BC35" i="140" s="1"/>
  <c r="AU8" i="134"/>
  <c r="AU35" i="134" s="1"/>
  <c r="AU8" i="133"/>
  <c r="AU35" i="133" s="1"/>
  <c r="AU8" i="139"/>
  <c r="AU35" i="139" s="1"/>
  <c r="AU8" i="140"/>
  <c r="AU35" i="140" s="1"/>
  <c r="AU8" i="127"/>
  <c r="AO8" i="134"/>
  <c r="AO35" i="134" s="1"/>
  <c r="AO8" i="133"/>
  <c r="AO35" i="133" s="1"/>
  <c r="AO8" i="139"/>
  <c r="AO35" i="139" s="1"/>
  <c r="AO8" i="140"/>
  <c r="AO35" i="140" s="1"/>
  <c r="AO8" i="127"/>
  <c r="AS8" i="134"/>
  <c r="AS35" i="134" s="1"/>
  <c r="AS8" i="133"/>
  <c r="AS35" i="133" s="1"/>
  <c r="AS8" i="139"/>
  <c r="AS35" i="139" s="1"/>
  <c r="AS8" i="140"/>
  <c r="AS35" i="140" s="1"/>
  <c r="AS8" i="127"/>
  <c r="BF8" i="134"/>
  <c r="BF35" i="134" s="1"/>
  <c r="BF8" i="139"/>
  <c r="BF35" i="139" s="1"/>
  <c r="BF8" i="133"/>
  <c r="BF35" i="133" s="1"/>
  <c r="BF8" i="140"/>
  <c r="BF35" i="140" s="1"/>
  <c r="BF8" i="127"/>
  <c r="BB8" i="134"/>
  <c r="BB35" i="134" s="1"/>
  <c r="BB8" i="133"/>
  <c r="BB35" i="133" s="1"/>
  <c r="BB8" i="139"/>
  <c r="BB35" i="139" s="1"/>
  <c r="BB8" i="140"/>
  <c r="BB35" i="140" s="1"/>
  <c r="BB8" i="127"/>
  <c r="AX8" i="134"/>
  <c r="AX35" i="134" s="1"/>
  <c r="AX8" i="133"/>
  <c r="AX35" i="133" s="1"/>
  <c r="AX8" i="140"/>
  <c r="AX35" i="140" s="1"/>
  <c r="AX8" i="127"/>
  <c r="AX8" i="139"/>
  <c r="AX35" i="139" s="1"/>
  <c r="AM8" i="134"/>
  <c r="AM35" i="134" s="1"/>
  <c r="AM8" i="133"/>
  <c r="AM35" i="133" s="1"/>
  <c r="AM8" i="139"/>
  <c r="AM35" i="139" s="1"/>
  <c r="AM8" i="127"/>
  <c r="AM8" i="140"/>
  <c r="AM35" i="140" s="1"/>
  <c r="BH8" i="134"/>
  <c r="BH35" i="134" s="1"/>
  <c r="BH8" i="133"/>
  <c r="BH35" i="133" s="1"/>
  <c r="BH8" i="139"/>
  <c r="BH35" i="139" s="1"/>
  <c r="BH8" i="140"/>
  <c r="BH35" i="140" s="1"/>
  <c r="BH8" i="127"/>
  <c r="AZ8" i="134"/>
  <c r="AZ35" i="134" s="1"/>
  <c r="AZ8" i="133"/>
  <c r="AZ35" i="133" s="1"/>
  <c r="AZ8" i="139"/>
  <c r="AZ35" i="139" s="1"/>
  <c r="AZ8" i="140"/>
  <c r="AZ35" i="140" s="1"/>
  <c r="AZ8" i="127"/>
  <c r="AN8" i="134"/>
  <c r="AN35" i="134" s="1"/>
  <c r="AN8" i="133"/>
  <c r="AN35" i="133" s="1"/>
  <c r="AN8" i="139"/>
  <c r="AN35" i="139" s="1"/>
  <c r="AN8" i="127"/>
  <c r="AN8" i="140"/>
  <c r="AN35" i="140" s="1"/>
  <c r="BG8" i="134"/>
  <c r="BG35" i="134" s="1"/>
  <c r="BG8" i="133"/>
  <c r="BG35" i="133" s="1"/>
  <c r="BG8" i="139"/>
  <c r="BG35" i="139" s="1"/>
  <c r="BG8" i="140"/>
  <c r="BG35" i="140" s="1"/>
  <c r="BG8" i="127"/>
  <c r="AY8" i="134"/>
  <c r="AY35" i="134" s="1"/>
  <c r="AY8" i="133"/>
  <c r="AY35" i="133" s="1"/>
  <c r="AY8" i="140"/>
  <c r="AY35" i="140" s="1"/>
  <c r="AY8" i="139"/>
  <c r="AY35" i="139" s="1"/>
  <c r="AY8" i="127"/>
  <c r="AI8" i="134"/>
  <c r="AI35" i="134" s="1"/>
  <c r="AI8" i="133"/>
  <c r="AI35" i="133" s="1"/>
  <c r="AI8" i="139"/>
  <c r="AI35" i="139" s="1"/>
  <c r="AI8" i="140"/>
  <c r="AI35" i="140" s="1"/>
  <c r="AI8" i="127"/>
  <c r="AL8" i="134"/>
  <c r="AL35" i="134" s="1"/>
  <c r="AL8" i="133"/>
  <c r="AL35" i="133" s="1"/>
  <c r="AL8" i="139"/>
  <c r="AL35" i="139" s="1"/>
  <c r="AL8" i="140"/>
  <c r="AL35" i="140" s="1"/>
  <c r="AL8" i="127"/>
  <c r="AP8" i="134"/>
  <c r="AP35" i="134" s="1"/>
  <c r="AP8" i="133"/>
  <c r="AP35" i="133" s="1"/>
  <c r="AP8" i="139"/>
  <c r="AP35" i="139" s="1"/>
  <c r="AP8" i="140"/>
  <c r="AP35" i="140" s="1"/>
  <c r="AP8" i="127"/>
  <c r="AT8" i="134"/>
  <c r="AT35" i="134" s="1"/>
  <c r="AT8" i="133"/>
  <c r="AT35" i="133" s="1"/>
  <c r="AT8" i="139"/>
  <c r="AT35" i="139" s="1"/>
  <c r="AT8" i="140"/>
  <c r="AT35" i="140" s="1"/>
  <c r="AT8" i="127"/>
  <c r="BE8" i="134"/>
  <c r="BE35" i="134" s="1"/>
  <c r="BE8" i="133"/>
  <c r="BE35" i="133" s="1"/>
  <c r="BE8" i="139"/>
  <c r="BE35" i="139" s="1"/>
  <c r="BE8" i="140"/>
  <c r="BE35" i="140" s="1"/>
  <c r="BE8" i="127"/>
  <c r="BA8" i="134"/>
  <c r="BA35" i="134" s="1"/>
  <c r="BA8" i="133"/>
  <c r="BA35" i="133" s="1"/>
  <c r="BA8" i="139"/>
  <c r="BA35" i="139" s="1"/>
  <c r="BA8" i="140"/>
  <c r="BA35" i="140" s="1"/>
  <c r="BA8" i="127"/>
  <c r="AW8" i="134"/>
  <c r="AW35" i="134" s="1"/>
  <c r="AW8" i="133"/>
  <c r="AW35" i="133" s="1"/>
  <c r="AW8" i="139"/>
  <c r="AW35" i="139" s="1"/>
  <c r="AW8" i="140"/>
  <c r="AW35" i="140" s="1"/>
  <c r="AW8" i="127"/>
  <c r="AV10" i="54"/>
  <c r="AX8" i="54"/>
  <c r="AZ10" i="54"/>
  <c r="AV13" i="54"/>
  <c r="BB8" i="54"/>
  <c r="BI13" i="54"/>
  <c r="AW13" i="54"/>
  <c r="BB10" i="54"/>
  <c r="AW10" i="54"/>
  <c r="AZ13" i="54"/>
  <c r="BF8" i="54"/>
  <c r="AX10" i="54"/>
  <c r="BE13" i="54"/>
  <c r="BA8" i="54"/>
  <c r="BA10" i="54"/>
  <c r="BG10" i="54"/>
  <c r="BC8" i="54"/>
  <c r="AY13" i="54"/>
  <c r="BG8" i="54"/>
  <c r="BC10" i="54"/>
  <c r="AY10" i="54"/>
  <c r="AY8" i="54"/>
  <c r="BG13" i="54"/>
  <c r="BC13" i="54"/>
  <c r="AX13" i="54"/>
  <c r="BB13" i="54"/>
  <c r="AQ8" i="54"/>
  <c r="AM8" i="54"/>
  <c r="AR8" i="54"/>
  <c r="BA13" i="54"/>
  <c r="BE10" i="54"/>
  <c r="BE8" i="54"/>
  <c r="BH8" i="54"/>
  <c r="BD8" i="54"/>
  <c r="AZ8" i="54"/>
  <c r="AV8" i="54"/>
  <c r="AL8" i="54"/>
  <c r="AN8" i="54"/>
  <c r="AS8" i="54"/>
  <c r="BI8" i="54"/>
  <c r="AU8" i="54"/>
  <c r="AG8" i="54"/>
  <c r="AO8" i="54"/>
  <c r="AT8" i="54"/>
  <c r="BI10" i="54"/>
  <c r="AW8" i="54"/>
  <c r="BF10" i="54"/>
  <c r="BH13" i="54"/>
  <c r="BD13" i="54"/>
  <c r="BH10" i="54"/>
  <c r="BD10" i="54"/>
  <c r="BF13" i="54"/>
  <c r="AU10" i="54"/>
  <c r="AU13" i="54"/>
  <c r="AT10" i="54"/>
  <c r="AT13" i="54"/>
  <c r="AS10" i="54"/>
  <c r="AS13" i="54"/>
  <c r="AR13" i="54"/>
  <c r="AR10" i="54"/>
  <c r="AQ10" i="54"/>
  <c r="AQ13" i="54"/>
  <c r="AO13" i="54"/>
  <c r="AO10" i="54"/>
  <c r="AN13" i="54"/>
  <c r="AN10" i="54"/>
  <c r="AM13" i="54"/>
  <c r="AM10" i="54"/>
  <c r="AL10" i="54"/>
  <c r="AL13" i="54"/>
  <c r="AG13" i="54"/>
  <c r="AG10" i="54"/>
  <c r="B5" i="90"/>
  <c r="B6" i="90"/>
  <c r="B5" i="100"/>
  <c r="B32" i="100" s="1"/>
  <c r="B6" i="100"/>
  <c r="B33" i="100" s="1"/>
  <c r="B5" i="97"/>
  <c r="B32" i="97" s="1"/>
  <c r="B6" i="97"/>
  <c r="B33" i="97" s="1"/>
  <c r="B5" i="102"/>
  <c r="B32" i="102" s="1"/>
  <c r="B6" i="102"/>
  <c r="B33" i="102" s="1"/>
  <c r="B5" i="98"/>
  <c r="B32" i="98" s="1"/>
  <c r="B6" i="98"/>
  <c r="B33" i="98" s="1"/>
  <c r="B5" i="93"/>
  <c r="B6" i="93"/>
  <c r="AN14" i="119" l="1"/>
  <c r="AN41" i="119" s="1"/>
  <c r="AN14" i="138"/>
  <c r="AN41" i="138" s="1"/>
  <c r="AN14" i="137"/>
  <c r="AN41" i="137" s="1"/>
  <c r="AN14" i="95"/>
  <c r="AN14" i="135"/>
  <c r="AN14" i="118"/>
  <c r="AN41" i="118" s="1"/>
  <c r="AN14" i="94"/>
  <c r="T14" i="150"/>
  <c r="T41" i="150" s="1"/>
  <c r="AN14" i="136"/>
  <c r="T14" i="151"/>
  <c r="T41" i="151" s="1"/>
  <c r="T14" i="149"/>
  <c r="T41" i="149" s="1"/>
  <c r="T14" i="148"/>
  <c r="T41" i="148" s="1"/>
  <c r="T14" i="147"/>
  <c r="AS11" i="119"/>
  <c r="AS38" i="119" s="1"/>
  <c r="AS11" i="138"/>
  <c r="AS38" i="138" s="1"/>
  <c r="AS11" i="137"/>
  <c r="AS38" i="137" s="1"/>
  <c r="AS11" i="118"/>
  <c r="AS38" i="118" s="1"/>
  <c r="AS11" i="95"/>
  <c r="AS11" i="135"/>
  <c r="AS11" i="136"/>
  <c r="AS11" i="94"/>
  <c r="Y11" i="150"/>
  <c r="Y38" i="150" s="1"/>
  <c r="Y11" i="151"/>
  <c r="Y38" i="151" s="1"/>
  <c r="Y11" i="149"/>
  <c r="Y38" i="149" s="1"/>
  <c r="Y11" i="147"/>
  <c r="Y11" i="148"/>
  <c r="Y38" i="148" s="1"/>
  <c r="BI11" i="119"/>
  <c r="BI38" i="119" s="1"/>
  <c r="BI11" i="138"/>
  <c r="BI38" i="138" s="1"/>
  <c r="BI11" i="137"/>
  <c r="BI38" i="137" s="1"/>
  <c r="BI11" i="118"/>
  <c r="BI38" i="118" s="1"/>
  <c r="BI11" i="95"/>
  <c r="BI11" i="135"/>
  <c r="BI11" i="94"/>
  <c r="BI11" i="136"/>
  <c r="AO11" i="150"/>
  <c r="AO38" i="150" s="1"/>
  <c r="AO11" i="151"/>
  <c r="AO38" i="151" s="1"/>
  <c r="AO11" i="149"/>
  <c r="AO38" i="149" s="1"/>
  <c r="AO11" i="147"/>
  <c r="AO11" i="148"/>
  <c r="AO38" i="148" s="1"/>
  <c r="AL9" i="119"/>
  <c r="AL36" i="119" s="1"/>
  <c r="AL9" i="138"/>
  <c r="AL36" i="138" s="1"/>
  <c r="AL9" i="137"/>
  <c r="AL36" i="137" s="1"/>
  <c r="AL9" i="118"/>
  <c r="AL36" i="118" s="1"/>
  <c r="AL9" i="95"/>
  <c r="AL9" i="135"/>
  <c r="AL9" i="136"/>
  <c r="AL9" i="94"/>
  <c r="R9" i="150"/>
  <c r="R36" i="150" s="1"/>
  <c r="R9" i="151"/>
  <c r="R36" i="151" s="1"/>
  <c r="R9" i="149"/>
  <c r="R36" i="149" s="1"/>
  <c r="R9" i="148"/>
  <c r="R36" i="148" s="1"/>
  <c r="R9" i="147"/>
  <c r="AX14" i="119"/>
  <c r="AX41" i="119" s="1"/>
  <c r="AX14" i="138"/>
  <c r="AX41" i="138" s="1"/>
  <c r="AX14" i="137"/>
  <c r="AX41" i="137" s="1"/>
  <c r="AX14" i="118"/>
  <c r="AX41" i="118" s="1"/>
  <c r="AX14" i="136"/>
  <c r="AX14" i="94"/>
  <c r="AX14" i="95"/>
  <c r="AX14" i="135"/>
  <c r="AD14" i="151"/>
  <c r="AD41" i="151" s="1"/>
  <c r="AD14" i="149"/>
  <c r="AD41" i="149" s="1"/>
  <c r="AD14" i="148"/>
  <c r="AD41" i="148" s="1"/>
  <c r="AD14" i="147"/>
  <c r="AD14" i="150"/>
  <c r="AD41" i="150" s="1"/>
  <c r="BE14" i="119"/>
  <c r="BE41" i="119" s="1"/>
  <c r="BE14" i="138"/>
  <c r="BE41" i="138" s="1"/>
  <c r="BE14" i="137"/>
  <c r="BE41" i="137" s="1"/>
  <c r="BE14" i="118"/>
  <c r="BE41" i="118" s="1"/>
  <c r="BE14" i="95"/>
  <c r="BE14" i="135"/>
  <c r="BE14" i="136"/>
  <c r="BE14" i="94"/>
  <c r="AK14" i="150"/>
  <c r="AK41" i="150" s="1"/>
  <c r="AK14" i="148"/>
  <c r="AK41" i="148" s="1"/>
  <c r="AK14" i="147"/>
  <c r="AK14" i="151"/>
  <c r="AK41" i="151" s="1"/>
  <c r="AK14" i="149"/>
  <c r="AK41" i="149" s="1"/>
  <c r="AV11" i="119"/>
  <c r="AV38" i="119" s="1"/>
  <c r="AV11" i="138"/>
  <c r="AV38" i="138" s="1"/>
  <c r="AV11" i="118"/>
  <c r="AV38" i="118" s="1"/>
  <c r="AV11" i="137"/>
  <c r="AV38" i="137" s="1"/>
  <c r="AV11" i="95"/>
  <c r="AV11" i="135"/>
  <c r="AV11" i="136"/>
  <c r="AV11" i="94"/>
  <c r="AB11" i="151"/>
  <c r="AB38" i="151" s="1"/>
  <c r="AB11" i="149"/>
  <c r="AB38" i="149" s="1"/>
  <c r="AB11" i="148"/>
  <c r="AB38" i="148" s="1"/>
  <c r="AB11" i="147"/>
  <c r="AB11" i="150"/>
  <c r="AB38" i="150" s="1"/>
  <c r="AG11" i="119"/>
  <c r="AG38" i="119" s="1"/>
  <c r="AG11" i="138"/>
  <c r="AG38" i="138" s="1"/>
  <c r="AG11" i="137"/>
  <c r="AG38" i="137" s="1"/>
  <c r="AG11" i="118"/>
  <c r="AG38" i="118" s="1"/>
  <c r="AG11" i="95"/>
  <c r="AG11" i="135"/>
  <c r="AG11" i="136"/>
  <c r="AG11" i="94"/>
  <c r="M11" i="150"/>
  <c r="M38" i="150" s="1"/>
  <c r="M11" i="151"/>
  <c r="M38" i="151" s="1"/>
  <c r="M11" i="149"/>
  <c r="M38" i="149" s="1"/>
  <c r="M11" i="148"/>
  <c r="M38" i="148" s="1"/>
  <c r="M11" i="147"/>
  <c r="AM11" i="138"/>
  <c r="AM38" i="138" s="1"/>
  <c r="AM11" i="119"/>
  <c r="AM38" i="119" s="1"/>
  <c r="AM11" i="137"/>
  <c r="AM38" i="137" s="1"/>
  <c r="AM11" i="118"/>
  <c r="AM38" i="118" s="1"/>
  <c r="AM11" i="95"/>
  <c r="AM11" i="135"/>
  <c r="AM11" i="136"/>
  <c r="AM11" i="94"/>
  <c r="S11" i="150"/>
  <c r="S38" i="150" s="1"/>
  <c r="S11" i="148"/>
  <c r="S38" i="148" s="1"/>
  <c r="S11" i="147"/>
  <c r="S11" i="151"/>
  <c r="S38" i="151" s="1"/>
  <c r="S11" i="149"/>
  <c r="S38" i="149" s="1"/>
  <c r="AO11" i="119"/>
  <c r="AO38" i="119" s="1"/>
  <c r="AO11" i="138"/>
  <c r="AO38" i="138" s="1"/>
  <c r="AO11" i="137"/>
  <c r="AO38" i="137" s="1"/>
  <c r="AO11" i="118"/>
  <c r="AO38" i="118" s="1"/>
  <c r="AO11" i="95"/>
  <c r="AO11" i="135"/>
  <c r="AO11" i="136"/>
  <c r="AO11" i="94"/>
  <c r="U11" i="150"/>
  <c r="U38" i="150" s="1"/>
  <c r="U11" i="151"/>
  <c r="U38" i="151" s="1"/>
  <c r="U11" i="149"/>
  <c r="U38" i="149" s="1"/>
  <c r="U11" i="147"/>
  <c r="U11" i="148"/>
  <c r="U38" i="148" s="1"/>
  <c r="AR11" i="119"/>
  <c r="AR38" i="119" s="1"/>
  <c r="AR11" i="137"/>
  <c r="AR38" i="137" s="1"/>
  <c r="AR11" i="138"/>
  <c r="AR38" i="138" s="1"/>
  <c r="AR11" i="118"/>
  <c r="AR38" i="118" s="1"/>
  <c r="AR11" i="136"/>
  <c r="AR11" i="94"/>
  <c r="AR11" i="95"/>
  <c r="X11" i="151"/>
  <c r="X38" i="151" s="1"/>
  <c r="X11" i="149"/>
  <c r="X38" i="149" s="1"/>
  <c r="AR11" i="135"/>
  <c r="X11" i="150"/>
  <c r="X38" i="150" s="1"/>
  <c r="X11" i="148"/>
  <c r="X38" i="148" s="1"/>
  <c r="X11" i="147"/>
  <c r="AT14" i="119"/>
  <c r="AT41" i="119" s="1"/>
  <c r="AT14" i="138"/>
  <c r="AT41" i="138" s="1"/>
  <c r="AT14" i="137"/>
  <c r="AT41" i="137" s="1"/>
  <c r="AT14" i="118"/>
  <c r="AT41" i="118" s="1"/>
  <c r="AT14" i="95"/>
  <c r="AT14" i="135"/>
  <c r="AT14" i="136"/>
  <c r="AT14" i="94"/>
  <c r="Z14" i="151"/>
  <c r="Z41" i="151" s="1"/>
  <c r="Z14" i="149"/>
  <c r="Z41" i="149" s="1"/>
  <c r="Z14" i="150"/>
  <c r="Z41" i="150" s="1"/>
  <c r="Z14" i="148"/>
  <c r="Z41" i="148" s="1"/>
  <c r="Z14" i="147"/>
  <c r="BF14" i="119"/>
  <c r="BF41" i="119" s="1"/>
  <c r="BF14" i="138"/>
  <c r="BF41" i="138" s="1"/>
  <c r="BF14" i="118"/>
  <c r="BF41" i="118" s="1"/>
  <c r="BF14" i="137"/>
  <c r="BF41" i="137" s="1"/>
  <c r="BF14" i="95"/>
  <c r="BF14" i="135"/>
  <c r="BF14" i="136"/>
  <c r="BF14" i="94"/>
  <c r="AL14" i="151"/>
  <c r="AL41" i="151" s="1"/>
  <c r="AL14" i="149"/>
  <c r="AL41" i="149" s="1"/>
  <c r="AL14" i="150"/>
  <c r="AL41" i="150" s="1"/>
  <c r="AL14" i="148"/>
  <c r="AL41" i="148" s="1"/>
  <c r="AL14" i="147"/>
  <c r="BH14" i="119"/>
  <c r="BH41" i="119" s="1"/>
  <c r="BH14" i="138"/>
  <c r="BH41" i="138" s="1"/>
  <c r="BH14" i="137"/>
  <c r="BH41" i="137" s="1"/>
  <c r="BH14" i="95"/>
  <c r="BH14" i="135"/>
  <c r="BH14" i="94"/>
  <c r="BH14" i="118"/>
  <c r="BH41" i="118" s="1"/>
  <c r="AN14" i="150"/>
  <c r="AN41" i="150" s="1"/>
  <c r="AN14" i="151"/>
  <c r="AN41" i="151" s="1"/>
  <c r="AN14" i="149"/>
  <c r="AN41" i="149" s="1"/>
  <c r="AN14" i="148"/>
  <c r="AN41" i="148" s="1"/>
  <c r="AN14" i="147"/>
  <c r="BH14" i="136"/>
  <c r="AT9" i="138"/>
  <c r="AT36" i="138" s="1"/>
  <c r="AT9" i="119"/>
  <c r="AT36" i="119" s="1"/>
  <c r="AT9" i="137"/>
  <c r="AT36" i="137" s="1"/>
  <c r="AT9" i="118"/>
  <c r="AT36" i="118" s="1"/>
  <c r="AT9" i="95"/>
  <c r="AT9" i="135"/>
  <c r="AT9" i="136"/>
  <c r="AT9" i="94"/>
  <c r="Z9" i="150"/>
  <c r="Z36" i="150" s="1"/>
  <c r="Z9" i="148"/>
  <c r="Z36" i="148" s="1"/>
  <c r="Z9" i="147"/>
  <c r="Z9" i="151"/>
  <c r="Z36" i="151" s="1"/>
  <c r="Z9" i="149"/>
  <c r="Z36" i="149" s="1"/>
  <c r="BI9" i="119"/>
  <c r="BI36" i="119" s="1"/>
  <c r="BI9" i="138"/>
  <c r="BI36" i="138" s="1"/>
  <c r="BI9" i="137"/>
  <c r="BI36" i="137" s="1"/>
  <c r="BI9" i="95"/>
  <c r="BI9" i="135"/>
  <c r="BI9" i="118"/>
  <c r="BI36" i="118" s="1"/>
  <c r="AO9" i="150"/>
  <c r="AO36" i="150" s="1"/>
  <c r="AO9" i="151"/>
  <c r="AO36" i="151" s="1"/>
  <c r="AO9" i="149"/>
  <c r="AO36" i="149" s="1"/>
  <c r="BI9" i="136"/>
  <c r="AO9" i="148"/>
  <c r="AO36" i="148" s="1"/>
  <c r="AO9" i="147"/>
  <c r="BI9" i="94"/>
  <c r="AV9" i="119"/>
  <c r="AV36" i="119" s="1"/>
  <c r="AV9" i="138"/>
  <c r="AV36" i="138" s="1"/>
  <c r="AV9" i="118"/>
  <c r="AV36" i="118" s="1"/>
  <c r="AV9" i="95"/>
  <c r="AV9" i="135"/>
  <c r="AV9" i="137"/>
  <c r="AV36" i="137" s="1"/>
  <c r="AV9" i="94"/>
  <c r="AV9" i="136"/>
  <c r="AB9" i="150"/>
  <c r="AB36" i="150" s="1"/>
  <c r="AB9" i="151"/>
  <c r="AB36" i="151" s="1"/>
  <c r="AB9" i="149"/>
  <c r="AB36" i="149" s="1"/>
  <c r="AB9" i="147"/>
  <c r="AB9" i="148"/>
  <c r="AB36" i="148" s="1"/>
  <c r="BE9" i="119"/>
  <c r="BE36" i="119" s="1"/>
  <c r="BE9" i="138"/>
  <c r="BE36" i="138" s="1"/>
  <c r="BE9" i="137"/>
  <c r="BE36" i="137" s="1"/>
  <c r="BE9" i="95"/>
  <c r="BE9" i="135"/>
  <c r="BE9" i="118"/>
  <c r="BE36" i="118" s="1"/>
  <c r="BE9" i="94"/>
  <c r="AK9" i="150"/>
  <c r="AK36" i="150" s="1"/>
  <c r="BE9" i="136"/>
  <c r="AK9" i="151"/>
  <c r="AK36" i="151" s="1"/>
  <c r="AK9" i="149"/>
  <c r="AK36" i="149" s="1"/>
  <c r="AK9" i="148"/>
  <c r="AK36" i="148" s="1"/>
  <c r="AK9" i="147"/>
  <c r="AM9" i="119"/>
  <c r="AM36" i="119" s="1"/>
  <c r="AM9" i="137"/>
  <c r="AM36" i="137" s="1"/>
  <c r="AM9" i="138"/>
  <c r="AM36" i="138" s="1"/>
  <c r="AM9" i="118"/>
  <c r="AM36" i="118" s="1"/>
  <c r="AM9" i="136"/>
  <c r="AM9" i="95"/>
  <c r="S9" i="151"/>
  <c r="S36" i="151" s="1"/>
  <c r="S9" i="149"/>
  <c r="S36" i="149" s="1"/>
  <c r="AM9" i="135"/>
  <c r="AM9" i="94"/>
  <c r="S9" i="148"/>
  <c r="S36" i="148" s="1"/>
  <c r="S9" i="147"/>
  <c r="S9" i="150"/>
  <c r="S36" i="150" s="1"/>
  <c r="BC14" i="119"/>
  <c r="BC41" i="119" s="1"/>
  <c r="BC14" i="138"/>
  <c r="BC41" i="138" s="1"/>
  <c r="BC14" i="137"/>
  <c r="BC41" i="137" s="1"/>
  <c r="BC14" i="118"/>
  <c r="BC41" i="118" s="1"/>
  <c r="BC14" i="95"/>
  <c r="BC14" i="135"/>
  <c r="BC14" i="136"/>
  <c r="BC14" i="94"/>
  <c r="AI14" i="150"/>
  <c r="AI41" i="150" s="1"/>
  <c r="AI14" i="151"/>
  <c r="AI41" i="151" s="1"/>
  <c r="AI14" i="149"/>
  <c r="AI41" i="149" s="1"/>
  <c r="AI14" i="148"/>
  <c r="AI41" i="148" s="1"/>
  <c r="AI14" i="147"/>
  <c r="BC11" i="138"/>
  <c r="BC38" i="138" s="1"/>
  <c r="BC11" i="119"/>
  <c r="BC38" i="119" s="1"/>
  <c r="BC11" i="137"/>
  <c r="BC38" i="137" s="1"/>
  <c r="BC11" i="118"/>
  <c r="BC38" i="118" s="1"/>
  <c r="BC11" i="95"/>
  <c r="BC11" i="135"/>
  <c r="BC11" i="136"/>
  <c r="BC11" i="94"/>
  <c r="AI11" i="150"/>
  <c r="AI38" i="150" s="1"/>
  <c r="AI11" i="148"/>
  <c r="AI38" i="148" s="1"/>
  <c r="AI11" i="147"/>
  <c r="AI11" i="151"/>
  <c r="AI38" i="151" s="1"/>
  <c r="AI11" i="149"/>
  <c r="AI38" i="149" s="1"/>
  <c r="BG11" i="138"/>
  <c r="BG38" i="138" s="1"/>
  <c r="BG11" i="119"/>
  <c r="BG38" i="119" s="1"/>
  <c r="BG11" i="137"/>
  <c r="BG38" i="137" s="1"/>
  <c r="BG11" i="118"/>
  <c r="BG38" i="118" s="1"/>
  <c r="BG11" i="95"/>
  <c r="BG11" i="135"/>
  <c r="BG11" i="136"/>
  <c r="BG11" i="94"/>
  <c r="AM11" i="150"/>
  <c r="AM38" i="150" s="1"/>
  <c r="AM11" i="151"/>
  <c r="AM38" i="151" s="1"/>
  <c r="AM11" i="149"/>
  <c r="AM38" i="149" s="1"/>
  <c r="AM11" i="148"/>
  <c r="AM38" i="148" s="1"/>
  <c r="AM11" i="147"/>
  <c r="AX11" i="119"/>
  <c r="AX38" i="119" s="1"/>
  <c r="AX11" i="137"/>
  <c r="AX38" i="137" s="1"/>
  <c r="AX11" i="138"/>
  <c r="AX38" i="138" s="1"/>
  <c r="AX11" i="95"/>
  <c r="AX11" i="135"/>
  <c r="AD11" i="150"/>
  <c r="AD38" i="150" s="1"/>
  <c r="AX11" i="118"/>
  <c r="AX38" i="118" s="1"/>
  <c r="AD11" i="151"/>
  <c r="AD38" i="151" s="1"/>
  <c r="AD11" i="149"/>
  <c r="AD38" i="149" s="1"/>
  <c r="AD11" i="148"/>
  <c r="AD38" i="148" s="1"/>
  <c r="AD11" i="147"/>
  <c r="AX11" i="136"/>
  <c r="AX11" i="94"/>
  <c r="BB11" i="119"/>
  <c r="BB38" i="119" s="1"/>
  <c r="BB11" i="138"/>
  <c r="BB38" i="138" s="1"/>
  <c r="BB11" i="137"/>
  <c r="BB38" i="137" s="1"/>
  <c r="BB11" i="118"/>
  <c r="BB38" i="118" s="1"/>
  <c r="BB11" i="95"/>
  <c r="BB11" i="135"/>
  <c r="BB11" i="136"/>
  <c r="BB11" i="94"/>
  <c r="AH11" i="150"/>
  <c r="AH38" i="150" s="1"/>
  <c r="AH11" i="151"/>
  <c r="AH38" i="151" s="1"/>
  <c r="AH11" i="149"/>
  <c r="AH38" i="149" s="1"/>
  <c r="AH11" i="148"/>
  <c r="AH38" i="148" s="1"/>
  <c r="AH11" i="147"/>
  <c r="AV14" i="119"/>
  <c r="AV41" i="119" s="1"/>
  <c r="AV14" i="138"/>
  <c r="AV41" i="138" s="1"/>
  <c r="AV14" i="137"/>
  <c r="AV41" i="137" s="1"/>
  <c r="AV14" i="118"/>
  <c r="AV41" i="118" s="1"/>
  <c r="AV14" i="95"/>
  <c r="AV14" i="135"/>
  <c r="AV14" i="136"/>
  <c r="AB14" i="150"/>
  <c r="AB41" i="150" s="1"/>
  <c r="AB14" i="151"/>
  <c r="AB41" i="151" s="1"/>
  <c r="AB14" i="149"/>
  <c r="AB41" i="149" s="1"/>
  <c r="AB14" i="148"/>
  <c r="AB41" i="148" s="1"/>
  <c r="AB14" i="147"/>
  <c r="AV14" i="94"/>
  <c r="AQ11" i="138"/>
  <c r="AQ38" i="138" s="1"/>
  <c r="AQ11" i="119"/>
  <c r="AQ38" i="119" s="1"/>
  <c r="AQ11" i="137"/>
  <c r="AQ38" i="137" s="1"/>
  <c r="AQ11" i="118"/>
  <c r="AQ38" i="118" s="1"/>
  <c r="AQ11" i="95"/>
  <c r="AQ11" i="135"/>
  <c r="AQ11" i="136"/>
  <c r="AQ11" i="94"/>
  <c r="W11" i="150"/>
  <c r="W38" i="150" s="1"/>
  <c r="W11" i="151"/>
  <c r="W38" i="151" s="1"/>
  <c r="W11" i="149"/>
  <c r="W38" i="149" s="1"/>
  <c r="W11" i="148"/>
  <c r="W38" i="148" s="1"/>
  <c r="W11" i="147"/>
  <c r="AU11" i="119"/>
  <c r="AU38" i="119" s="1"/>
  <c r="AU11" i="138"/>
  <c r="AU38" i="138" s="1"/>
  <c r="AU11" i="137"/>
  <c r="AU38" i="137" s="1"/>
  <c r="AU11" i="118"/>
  <c r="AU38" i="118" s="1"/>
  <c r="AU11" i="95"/>
  <c r="AU11" i="135"/>
  <c r="AU11" i="136"/>
  <c r="AU11" i="94"/>
  <c r="AA11" i="150"/>
  <c r="AA38" i="150" s="1"/>
  <c r="AA11" i="151"/>
  <c r="AA38" i="151" s="1"/>
  <c r="AA11" i="149"/>
  <c r="AA38" i="149" s="1"/>
  <c r="AA11" i="148"/>
  <c r="AA38" i="148" s="1"/>
  <c r="AA11" i="147"/>
  <c r="AU9" i="119"/>
  <c r="AU36" i="119" s="1"/>
  <c r="AU9" i="138"/>
  <c r="AU36" i="138" s="1"/>
  <c r="AU9" i="137"/>
  <c r="AU36" i="137" s="1"/>
  <c r="AU9" i="118"/>
  <c r="AU36" i="118" s="1"/>
  <c r="AU9" i="95"/>
  <c r="AU9" i="135"/>
  <c r="AU9" i="136"/>
  <c r="AU9" i="94"/>
  <c r="AA9" i="151"/>
  <c r="AA36" i="151" s="1"/>
  <c r="AA9" i="149"/>
  <c r="AA36" i="149" s="1"/>
  <c r="AA9" i="150"/>
  <c r="AA36" i="150" s="1"/>
  <c r="AA9" i="148"/>
  <c r="AA36" i="148" s="1"/>
  <c r="AA9" i="147"/>
  <c r="BH9" i="119"/>
  <c r="BH36" i="119" s="1"/>
  <c r="BH9" i="138"/>
  <c r="BH36" i="138" s="1"/>
  <c r="BH9" i="137"/>
  <c r="BH36" i="137" s="1"/>
  <c r="BH9" i="118"/>
  <c r="BH36" i="118" s="1"/>
  <c r="BH9" i="95"/>
  <c r="BH9" i="135"/>
  <c r="BH9" i="136"/>
  <c r="AN9" i="150"/>
  <c r="AN36" i="150" s="1"/>
  <c r="BH9" i="94"/>
  <c r="AN9" i="151"/>
  <c r="AN36" i="151" s="1"/>
  <c r="AN9" i="149"/>
  <c r="AN36" i="149" s="1"/>
  <c r="AN9" i="148"/>
  <c r="AN36" i="148" s="1"/>
  <c r="AN9" i="147"/>
  <c r="AY11" i="138"/>
  <c r="AY38" i="138" s="1"/>
  <c r="AY11" i="119"/>
  <c r="AY38" i="119" s="1"/>
  <c r="AY11" i="137"/>
  <c r="AY38" i="137" s="1"/>
  <c r="AY11" i="118"/>
  <c r="AY38" i="118" s="1"/>
  <c r="AY11" i="95"/>
  <c r="AY11" i="135"/>
  <c r="AY11" i="136"/>
  <c r="AY11" i="94"/>
  <c r="AE11" i="150"/>
  <c r="AE38" i="150" s="1"/>
  <c r="AE11" i="148"/>
  <c r="AE38" i="148" s="1"/>
  <c r="AE11" i="147"/>
  <c r="AE11" i="151"/>
  <c r="AE38" i="151" s="1"/>
  <c r="AE11" i="149"/>
  <c r="AE38" i="149" s="1"/>
  <c r="AW11" i="119"/>
  <c r="AW38" i="119" s="1"/>
  <c r="AW11" i="138"/>
  <c r="AW38" i="138" s="1"/>
  <c r="AW11" i="137"/>
  <c r="AW38" i="137" s="1"/>
  <c r="AW11" i="118"/>
  <c r="AW38" i="118" s="1"/>
  <c r="AW11" i="95"/>
  <c r="AW11" i="135"/>
  <c r="AW11" i="136"/>
  <c r="AW11" i="94"/>
  <c r="AC11" i="150"/>
  <c r="AC38" i="150" s="1"/>
  <c r="AC11" i="151"/>
  <c r="AC38" i="151" s="1"/>
  <c r="AC11" i="149"/>
  <c r="AC38" i="149" s="1"/>
  <c r="AC11" i="148"/>
  <c r="AC38" i="148" s="1"/>
  <c r="AC11" i="147"/>
  <c r="AG14" i="138"/>
  <c r="AG41" i="138" s="1"/>
  <c r="AG14" i="119"/>
  <c r="AG41" i="119" s="1"/>
  <c r="AG14" i="137"/>
  <c r="AG41" i="137" s="1"/>
  <c r="AG14" i="118"/>
  <c r="AG41" i="118" s="1"/>
  <c r="AG14" i="95"/>
  <c r="AG14" i="135"/>
  <c r="AG14" i="136"/>
  <c r="AG14" i="94"/>
  <c r="M14" i="150"/>
  <c r="M41" i="150" s="1"/>
  <c r="M14" i="151"/>
  <c r="M41" i="151" s="1"/>
  <c r="M14" i="149"/>
  <c r="M41" i="149" s="1"/>
  <c r="M14" i="148"/>
  <c r="M41" i="148" s="1"/>
  <c r="M14" i="147"/>
  <c r="AM14" i="119"/>
  <c r="AM41" i="119" s="1"/>
  <c r="AM14" i="137"/>
  <c r="AM41" i="137" s="1"/>
  <c r="AM14" i="138"/>
  <c r="AM41" i="138" s="1"/>
  <c r="AM14" i="118"/>
  <c r="AM41" i="118" s="1"/>
  <c r="AM14" i="95"/>
  <c r="AM14" i="135"/>
  <c r="AM14" i="136"/>
  <c r="AM14" i="94"/>
  <c r="S14" i="150"/>
  <c r="S41" i="150" s="1"/>
  <c r="S14" i="151"/>
  <c r="S41" i="151" s="1"/>
  <c r="S14" i="149"/>
  <c r="S41" i="149" s="1"/>
  <c r="S14" i="147"/>
  <c r="S14" i="148"/>
  <c r="S41" i="148" s="1"/>
  <c r="AO14" i="119"/>
  <c r="AO41" i="119" s="1"/>
  <c r="AO14" i="138"/>
  <c r="AO41" i="138" s="1"/>
  <c r="AO14" i="137"/>
  <c r="AO41" i="137" s="1"/>
  <c r="AO14" i="118"/>
  <c r="AO41" i="118" s="1"/>
  <c r="AO14" i="95"/>
  <c r="AO14" i="135"/>
  <c r="AO14" i="136"/>
  <c r="AO14" i="94"/>
  <c r="U14" i="150"/>
  <c r="U41" i="150" s="1"/>
  <c r="U14" i="148"/>
  <c r="U41" i="148" s="1"/>
  <c r="U14" i="147"/>
  <c r="U14" i="151"/>
  <c r="U41" i="151" s="1"/>
  <c r="U14" i="149"/>
  <c r="U41" i="149" s="1"/>
  <c r="AR14" i="119"/>
  <c r="AR41" i="119" s="1"/>
  <c r="AR14" i="138"/>
  <c r="AR41" i="138" s="1"/>
  <c r="AR14" i="137"/>
  <c r="AR41" i="137" s="1"/>
  <c r="AR14" i="95"/>
  <c r="AR14" i="135"/>
  <c r="AR14" i="118"/>
  <c r="AR41" i="118" s="1"/>
  <c r="X14" i="150"/>
  <c r="X41" i="150" s="1"/>
  <c r="AR14" i="94"/>
  <c r="X14" i="151"/>
  <c r="X41" i="151" s="1"/>
  <c r="X14" i="149"/>
  <c r="X41" i="149" s="1"/>
  <c r="X14" i="148"/>
  <c r="X41" i="148" s="1"/>
  <c r="X14" i="147"/>
  <c r="AR14" i="136"/>
  <c r="AT11" i="119"/>
  <c r="AT38" i="119" s="1"/>
  <c r="AT11" i="138"/>
  <c r="AT38" i="138" s="1"/>
  <c r="AT11" i="137"/>
  <c r="AT38" i="137" s="1"/>
  <c r="AT11" i="95"/>
  <c r="AT11" i="135"/>
  <c r="AT11" i="118"/>
  <c r="AT38" i="118" s="1"/>
  <c r="Z11" i="150"/>
  <c r="Z38" i="150" s="1"/>
  <c r="AT11" i="136"/>
  <c r="AT11" i="94"/>
  <c r="Z11" i="151"/>
  <c r="Z38" i="151" s="1"/>
  <c r="Z11" i="149"/>
  <c r="Z38" i="149" s="1"/>
  <c r="Z11" i="148"/>
  <c r="Z38" i="148" s="1"/>
  <c r="Z11" i="147"/>
  <c r="BD11" i="119"/>
  <c r="BD38" i="119" s="1"/>
  <c r="BD11" i="138"/>
  <c r="BD38" i="138" s="1"/>
  <c r="BD11" i="137"/>
  <c r="BD38" i="137" s="1"/>
  <c r="BD11" i="118"/>
  <c r="BD38" i="118" s="1"/>
  <c r="BD11" i="136"/>
  <c r="BD11" i="94"/>
  <c r="BD11" i="95"/>
  <c r="BD11" i="135"/>
  <c r="AJ11" i="151"/>
  <c r="AJ38" i="151" s="1"/>
  <c r="AJ11" i="149"/>
  <c r="AJ38" i="149" s="1"/>
  <c r="AJ11" i="150"/>
  <c r="AJ38" i="150" s="1"/>
  <c r="AJ11" i="148"/>
  <c r="AJ38" i="148" s="1"/>
  <c r="AJ11" i="147"/>
  <c r="BF11" i="119"/>
  <c r="BF38" i="119" s="1"/>
  <c r="BF11" i="138"/>
  <c r="BF38" i="138" s="1"/>
  <c r="BF11" i="137"/>
  <c r="BF38" i="137" s="1"/>
  <c r="BF11" i="118"/>
  <c r="BF38" i="118" s="1"/>
  <c r="BF11" i="95"/>
  <c r="BF11" i="135"/>
  <c r="BF11" i="136"/>
  <c r="BF11" i="94"/>
  <c r="AL11" i="150"/>
  <c r="AL38" i="150" s="1"/>
  <c r="AL11" i="151"/>
  <c r="AL38" i="151" s="1"/>
  <c r="AL11" i="149"/>
  <c r="AL38" i="149" s="1"/>
  <c r="AL11" i="148"/>
  <c r="AL38" i="148" s="1"/>
  <c r="AL11" i="147"/>
  <c r="AO9" i="138"/>
  <c r="AO36" i="138" s="1"/>
  <c r="AO9" i="119"/>
  <c r="AO36" i="119" s="1"/>
  <c r="AO9" i="137"/>
  <c r="AO36" i="137" s="1"/>
  <c r="AO9" i="95"/>
  <c r="AO9" i="135"/>
  <c r="AO9" i="118"/>
  <c r="AO36" i="118" s="1"/>
  <c r="AO9" i="94"/>
  <c r="U9" i="150"/>
  <c r="U36" i="150" s="1"/>
  <c r="AO9" i="136"/>
  <c r="U9" i="151"/>
  <c r="U36" i="151" s="1"/>
  <c r="U9" i="149"/>
  <c r="U36" i="149" s="1"/>
  <c r="U9" i="148"/>
  <c r="U36" i="148" s="1"/>
  <c r="U9" i="147"/>
  <c r="AS9" i="119"/>
  <c r="AS36" i="119" s="1"/>
  <c r="AS9" i="137"/>
  <c r="AS36" i="137" s="1"/>
  <c r="AS9" i="138"/>
  <c r="AS36" i="138" s="1"/>
  <c r="AS9" i="95"/>
  <c r="AS9" i="135"/>
  <c r="AS9" i="94"/>
  <c r="AS9" i="118"/>
  <c r="AS36" i="118" s="1"/>
  <c r="Y9" i="150"/>
  <c r="Y36" i="150" s="1"/>
  <c r="Y9" i="151"/>
  <c r="Y36" i="151" s="1"/>
  <c r="Y9" i="149"/>
  <c r="Y36" i="149" s="1"/>
  <c r="Y9" i="148"/>
  <c r="Y36" i="148" s="1"/>
  <c r="Y9" i="147"/>
  <c r="AS9" i="136"/>
  <c r="AZ9" i="119"/>
  <c r="AZ36" i="119" s="1"/>
  <c r="AZ9" i="138"/>
  <c r="AZ36" i="138" s="1"/>
  <c r="AZ9" i="137"/>
  <c r="AZ36" i="137" s="1"/>
  <c r="AZ9" i="118"/>
  <c r="AZ36" i="118" s="1"/>
  <c r="AZ9" i="95"/>
  <c r="AZ9" i="135"/>
  <c r="AZ9" i="94"/>
  <c r="AZ9" i="136"/>
  <c r="AF9" i="150"/>
  <c r="AF36" i="150" s="1"/>
  <c r="AF9" i="151"/>
  <c r="AF36" i="151" s="1"/>
  <c r="AF9" i="149"/>
  <c r="AF36" i="149" s="1"/>
  <c r="AF9" i="147"/>
  <c r="AF9" i="148"/>
  <c r="AF36" i="148" s="1"/>
  <c r="BE11" i="119"/>
  <c r="BE38" i="119" s="1"/>
  <c r="BE11" i="138"/>
  <c r="BE38" i="138" s="1"/>
  <c r="BE11" i="137"/>
  <c r="BE38" i="137" s="1"/>
  <c r="BE11" i="118"/>
  <c r="BE38" i="118" s="1"/>
  <c r="BE11" i="95"/>
  <c r="BE11" i="135"/>
  <c r="BE11" i="136"/>
  <c r="BE11" i="94"/>
  <c r="AK11" i="150"/>
  <c r="AK38" i="150" s="1"/>
  <c r="AK11" i="151"/>
  <c r="AK38" i="151" s="1"/>
  <c r="AK11" i="149"/>
  <c r="AK38" i="149" s="1"/>
  <c r="AK11" i="147"/>
  <c r="AK11" i="148"/>
  <c r="AK38" i="148" s="1"/>
  <c r="AQ9" i="119"/>
  <c r="AQ36" i="119" s="1"/>
  <c r="AQ9" i="138"/>
  <c r="AQ36" i="138" s="1"/>
  <c r="AQ9" i="118"/>
  <c r="AQ36" i="118" s="1"/>
  <c r="AQ9" i="137"/>
  <c r="AQ36" i="137" s="1"/>
  <c r="AQ9" i="95"/>
  <c r="AQ9" i="135"/>
  <c r="AQ9" i="136"/>
  <c r="W9" i="151"/>
  <c r="W36" i="151" s="1"/>
  <c r="W9" i="149"/>
  <c r="W36" i="149" s="1"/>
  <c r="W9" i="150"/>
  <c r="W36" i="150" s="1"/>
  <c r="W9" i="148"/>
  <c r="W36" i="148" s="1"/>
  <c r="W9" i="147"/>
  <c r="AQ9" i="94"/>
  <c r="BG14" i="119"/>
  <c r="BG41" i="119" s="1"/>
  <c r="BG14" i="138"/>
  <c r="BG41" i="138" s="1"/>
  <c r="BG14" i="137"/>
  <c r="BG41" i="137" s="1"/>
  <c r="BG14" i="118"/>
  <c r="BG41" i="118" s="1"/>
  <c r="BG14" i="95"/>
  <c r="BG14" i="135"/>
  <c r="BG14" i="136"/>
  <c r="BG14" i="94"/>
  <c r="AM14" i="150"/>
  <c r="AM41" i="150" s="1"/>
  <c r="AM14" i="151"/>
  <c r="AM41" i="151" s="1"/>
  <c r="AM14" i="149"/>
  <c r="AM41" i="149" s="1"/>
  <c r="AM14" i="147"/>
  <c r="AM14" i="148"/>
  <c r="AM41" i="148" s="1"/>
  <c r="BG9" i="119"/>
  <c r="BG36" i="119" s="1"/>
  <c r="BG9" i="138"/>
  <c r="BG36" i="138" s="1"/>
  <c r="BG9" i="137"/>
  <c r="BG36" i="137" s="1"/>
  <c r="BG9" i="118"/>
  <c r="BG36" i="118" s="1"/>
  <c r="BG9" i="95"/>
  <c r="BG9" i="135"/>
  <c r="BG9" i="136"/>
  <c r="AM9" i="151"/>
  <c r="AM36" i="151" s="1"/>
  <c r="AM9" i="149"/>
  <c r="AM36" i="149" s="1"/>
  <c r="BG9" i="94"/>
  <c r="AM9" i="150"/>
  <c r="AM36" i="150" s="1"/>
  <c r="AM9" i="148"/>
  <c r="AM36" i="148" s="1"/>
  <c r="AM9" i="147"/>
  <c r="BA11" i="119"/>
  <c r="BA38" i="119" s="1"/>
  <c r="BA11" i="138"/>
  <c r="BA38" i="138" s="1"/>
  <c r="BA11" i="118"/>
  <c r="BA38" i="118" s="1"/>
  <c r="BA11" i="95"/>
  <c r="BA11" i="135"/>
  <c r="BA11" i="137"/>
  <c r="BA38" i="137" s="1"/>
  <c r="BA11" i="136"/>
  <c r="BA11" i="94"/>
  <c r="AG11" i="150"/>
  <c r="AG38" i="150" s="1"/>
  <c r="AG11" i="151"/>
  <c r="AG38" i="151" s="1"/>
  <c r="AG11" i="149"/>
  <c r="AG38" i="149" s="1"/>
  <c r="AG11" i="148"/>
  <c r="AG38" i="148" s="1"/>
  <c r="AG11" i="147"/>
  <c r="BF9" i="119"/>
  <c r="BF36" i="119" s="1"/>
  <c r="BF9" i="138"/>
  <c r="BF36" i="138" s="1"/>
  <c r="BF9" i="137"/>
  <c r="BF36" i="137" s="1"/>
  <c r="BF9" i="118"/>
  <c r="BF36" i="118" s="1"/>
  <c r="BF9" i="95"/>
  <c r="BF9" i="135"/>
  <c r="BF9" i="136"/>
  <c r="BF9" i="94"/>
  <c r="AL9" i="150"/>
  <c r="AL36" i="150" s="1"/>
  <c r="AL9" i="148"/>
  <c r="AL36" i="148" s="1"/>
  <c r="AL9" i="147"/>
  <c r="AL9" i="151"/>
  <c r="AL36" i="151" s="1"/>
  <c r="AL9" i="149"/>
  <c r="AL36" i="149" s="1"/>
  <c r="AW14" i="138"/>
  <c r="AW41" i="138" s="1"/>
  <c r="AW14" i="119"/>
  <c r="AW41" i="119" s="1"/>
  <c r="AW14" i="137"/>
  <c r="AW41" i="137" s="1"/>
  <c r="AW14" i="118"/>
  <c r="AW41" i="118" s="1"/>
  <c r="AW14" i="95"/>
  <c r="AW14" i="135"/>
  <c r="AW14" i="136"/>
  <c r="AW14" i="94"/>
  <c r="AC14" i="150"/>
  <c r="AC41" i="150" s="1"/>
  <c r="AC14" i="151"/>
  <c r="AC41" i="151" s="1"/>
  <c r="AC14" i="149"/>
  <c r="AC41" i="149" s="1"/>
  <c r="AC14" i="148"/>
  <c r="AC41" i="148" s="1"/>
  <c r="AC14" i="147"/>
  <c r="AZ11" i="119"/>
  <c r="AZ38" i="119" s="1"/>
  <c r="AZ11" i="138"/>
  <c r="AZ38" i="138" s="1"/>
  <c r="AZ11" i="137"/>
  <c r="AZ38" i="137" s="1"/>
  <c r="AZ11" i="118"/>
  <c r="AZ38" i="118" s="1"/>
  <c r="AZ11" i="95"/>
  <c r="AZ11" i="135"/>
  <c r="AZ11" i="136"/>
  <c r="AZ11" i="94"/>
  <c r="AF11" i="151"/>
  <c r="AF38" i="151" s="1"/>
  <c r="AF11" i="149"/>
  <c r="AF38" i="149" s="1"/>
  <c r="AF11" i="150"/>
  <c r="AF38" i="150" s="1"/>
  <c r="AF11" i="148"/>
  <c r="AF38" i="148" s="1"/>
  <c r="AF11" i="147"/>
  <c r="AL11" i="119"/>
  <c r="AL38" i="119" s="1"/>
  <c r="AL11" i="138"/>
  <c r="AL38" i="138" s="1"/>
  <c r="AL11" i="137"/>
  <c r="AL38" i="137" s="1"/>
  <c r="AL11" i="118"/>
  <c r="AL38" i="118" s="1"/>
  <c r="AL11" i="95"/>
  <c r="AL11" i="135"/>
  <c r="AL11" i="136"/>
  <c r="AL11" i="94"/>
  <c r="R11" i="150"/>
  <c r="R38" i="150" s="1"/>
  <c r="R11" i="151"/>
  <c r="R38" i="151" s="1"/>
  <c r="R11" i="149"/>
  <c r="R38" i="149" s="1"/>
  <c r="R11" i="148"/>
  <c r="R38" i="148" s="1"/>
  <c r="R11" i="147"/>
  <c r="BD14" i="119"/>
  <c r="BD41" i="119" s="1"/>
  <c r="BD14" i="138"/>
  <c r="BD41" i="138" s="1"/>
  <c r="BD14" i="137"/>
  <c r="BD41" i="137" s="1"/>
  <c r="BD14" i="95"/>
  <c r="BD14" i="135"/>
  <c r="BD14" i="118"/>
  <c r="BD41" i="118" s="1"/>
  <c r="BD14" i="94"/>
  <c r="AJ14" i="150"/>
  <c r="AJ41" i="150" s="1"/>
  <c r="BD14" i="136"/>
  <c r="AJ14" i="151"/>
  <c r="AJ41" i="151" s="1"/>
  <c r="AJ14" i="149"/>
  <c r="AJ41" i="149" s="1"/>
  <c r="AJ14" i="148"/>
  <c r="AJ41" i="148" s="1"/>
  <c r="AJ14" i="147"/>
  <c r="AR9" i="119"/>
  <c r="AR36" i="119" s="1"/>
  <c r="AR9" i="138"/>
  <c r="AR36" i="138" s="1"/>
  <c r="AR9" i="137"/>
  <c r="AR36" i="137" s="1"/>
  <c r="AR9" i="118"/>
  <c r="AR36" i="118" s="1"/>
  <c r="AR9" i="95"/>
  <c r="AR9" i="135"/>
  <c r="AR9" i="94"/>
  <c r="AR9" i="136"/>
  <c r="X9" i="150"/>
  <c r="X36" i="150" s="1"/>
  <c r="X9" i="151"/>
  <c r="X36" i="151" s="1"/>
  <c r="X9" i="149"/>
  <c r="X36" i="149" s="1"/>
  <c r="X9" i="148"/>
  <c r="X36" i="148" s="1"/>
  <c r="X9" i="147"/>
  <c r="BC9" i="119"/>
  <c r="BC36" i="119" s="1"/>
  <c r="BC9" i="138"/>
  <c r="BC36" i="138" s="1"/>
  <c r="BC9" i="137"/>
  <c r="BC36" i="137" s="1"/>
  <c r="BC9" i="118"/>
  <c r="BC36" i="118" s="1"/>
  <c r="BC9" i="136"/>
  <c r="AI9" i="151"/>
  <c r="AI36" i="151" s="1"/>
  <c r="AI9" i="149"/>
  <c r="AI36" i="149" s="1"/>
  <c r="BC9" i="95"/>
  <c r="BC9" i="135"/>
  <c r="BC9" i="94"/>
  <c r="AI9" i="148"/>
  <c r="AI36" i="148" s="1"/>
  <c r="AI9" i="147"/>
  <c r="AI9" i="150"/>
  <c r="AI36" i="150" s="1"/>
  <c r="BB9" i="138"/>
  <c r="BB36" i="138" s="1"/>
  <c r="BB9" i="119"/>
  <c r="BB36" i="119" s="1"/>
  <c r="BB9" i="137"/>
  <c r="BB36" i="137" s="1"/>
  <c r="BB9" i="118"/>
  <c r="BB36" i="118" s="1"/>
  <c r="BB9" i="95"/>
  <c r="BB9" i="135"/>
  <c r="BB9" i="136"/>
  <c r="BB9" i="94"/>
  <c r="AH9" i="150"/>
  <c r="AH36" i="150" s="1"/>
  <c r="AH9" i="151"/>
  <c r="AH36" i="151" s="1"/>
  <c r="AH9" i="149"/>
  <c r="AH36" i="149" s="1"/>
  <c r="AH9" i="148"/>
  <c r="AH36" i="148" s="1"/>
  <c r="AH9" i="147"/>
  <c r="AL14" i="119"/>
  <c r="AL41" i="119" s="1"/>
  <c r="AL14" i="138"/>
  <c r="AL41" i="138" s="1"/>
  <c r="AL14" i="137"/>
  <c r="AL41" i="137" s="1"/>
  <c r="AL14" i="118"/>
  <c r="AL41" i="118" s="1"/>
  <c r="AL14" i="136"/>
  <c r="AL14" i="94"/>
  <c r="AL14" i="135"/>
  <c r="R14" i="151"/>
  <c r="R41" i="151" s="1"/>
  <c r="R14" i="149"/>
  <c r="R41" i="149" s="1"/>
  <c r="R14" i="150"/>
  <c r="R41" i="150" s="1"/>
  <c r="AL14" i="95"/>
  <c r="R14" i="148"/>
  <c r="R41" i="148" s="1"/>
  <c r="R14" i="147"/>
  <c r="AN11" i="119"/>
  <c r="AN38" i="119" s="1"/>
  <c r="AN11" i="138"/>
  <c r="AN38" i="138" s="1"/>
  <c r="AN11" i="137"/>
  <c r="AN38" i="137" s="1"/>
  <c r="AN11" i="118"/>
  <c r="AN38" i="118" s="1"/>
  <c r="AN11" i="136"/>
  <c r="AN11" i="94"/>
  <c r="AN11" i="95"/>
  <c r="AN11" i="135"/>
  <c r="T11" i="151"/>
  <c r="T38" i="151" s="1"/>
  <c r="T11" i="149"/>
  <c r="T38" i="149" s="1"/>
  <c r="T11" i="150"/>
  <c r="T38" i="150" s="1"/>
  <c r="T11" i="148"/>
  <c r="T38" i="148" s="1"/>
  <c r="T11" i="147"/>
  <c r="AQ14" i="119"/>
  <c r="AQ41" i="119" s="1"/>
  <c r="AQ14" i="138"/>
  <c r="AQ41" i="138" s="1"/>
  <c r="AQ14" i="137"/>
  <c r="AQ41" i="137" s="1"/>
  <c r="AQ14" i="118"/>
  <c r="AQ41" i="118" s="1"/>
  <c r="AQ14" i="95"/>
  <c r="AQ14" i="135"/>
  <c r="AQ14" i="136"/>
  <c r="AQ14" i="94"/>
  <c r="W14" i="150"/>
  <c r="W41" i="150" s="1"/>
  <c r="W14" i="151"/>
  <c r="W41" i="151" s="1"/>
  <c r="W14" i="149"/>
  <c r="W41" i="149" s="1"/>
  <c r="W14" i="147"/>
  <c r="W14" i="148"/>
  <c r="W41" i="148" s="1"/>
  <c r="AS14" i="138"/>
  <c r="AS41" i="138" s="1"/>
  <c r="AS14" i="119"/>
  <c r="AS41" i="119" s="1"/>
  <c r="AS14" i="137"/>
  <c r="AS41" i="137" s="1"/>
  <c r="AS14" i="118"/>
  <c r="AS41" i="118" s="1"/>
  <c r="AS14" i="95"/>
  <c r="AS14" i="135"/>
  <c r="AS14" i="136"/>
  <c r="AS14" i="94"/>
  <c r="Y14" i="150"/>
  <c r="Y41" i="150" s="1"/>
  <c r="Y14" i="151"/>
  <c r="Y41" i="151" s="1"/>
  <c r="Y14" i="149"/>
  <c r="Y41" i="149" s="1"/>
  <c r="Y14" i="148"/>
  <c r="Y41" i="148" s="1"/>
  <c r="Y14" i="147"/>
  <c r="AU14" i="119"/>
  <c r="AU41" i="119" s="1"/>
  <c r="AU14" i="137"/>
  <c r="AU41" i="137" s="1"/>
  <c r="AU14" i="138"/>
  <c r="AU41" i="138" s="1"/>
  <c r="AU14" i="118"/>
  <c r="AU41" i="118" s="1"/>
  <c r="AU14" i="95"/>
  <c r="AU14" i="135"/>
  <c r="AU14" i="136"/>
  <c r="AU14" i="94"/>
  <c r="AA14" i="150"/>
  <c r="AA41" i="150" s="1"/>
  <c r="AA14" i="151"/>
  <c r="AA41" i="151" s="1"/>
  <c r="AA14" i="149"/>
  <c r="AA41" i="149" s="1"/>
  <c r="AA14" i="147"/>
  <c r="AA14" i="148"/>
  <c r="AA41" i="148" s="1"/>
  <c r="BH11" i="119"/>
  <c r="BH38" i="119" s="1"/>
  <c r="BH11" i="138"/>
  <c r="BH38" i="138" s="1"/>
  <c r="BH11" i="137"/>
  <c r="BH38" i="137" s="1"/>
  <c r="BH11" i="118"/>
  <c r="BH38" i="118" s="1"/>
  <c r="BH11" i="94"/>
  <c r="BH11" i="136"/>
  <c r="AN11" i="151"/>
  <c r="AN38" i="151" s="1"/>
  <c r="AN11" i="149"/>
  <c r="AN38" i="149" s="1"/>
  <c r="BH11" i="95"/>
  <c r="BH11" i="135"/>
  <c r="AN11" i="150"/>
  <c r="AN38" i="150" s="1"/>
  <c r="AN11" i="148"/>
  <c r="AN38" i="148" s="1"/>
  <c r="AN11" i="147"/>
  <c r="AW9" i="119"/>
  <c r="AW36" i="119" s="1"/>
  <c r="AW9" i="138"/>
  <c r="AW36" i="138" s="1"/>
  <c r="AW9" i="137"/>
  <c r="AW36" i="137" s="1"/>
  <c r="AW9" i="118"/>
  <c r="AW36" i="118" s="1"/>
  <c r="AW9" i="95"/>
  <c r="AW9" i="135"/>
  <c r="AW9" i="94"/>
  <c r="AW9" i="136"/>
  <c r="AC9" i="150"/>
  <c r="AC36" i="150" s="1"/>
  <c r="AC9" i="151"/>
  <c r="AC36" i="151" s="1"/>
  <c r="AC9" i="149"/>
  <c r="AC36" i="149" s="1"/>
  <c r="AC9" i="148"/>
  <c r="AC36" i="148" s="1"/>
  <c r="AC9" i="147"/>
  <c r="AG9" i="119"/>
  <c r="AG36" i="119" s="1"/>
  <c r="AG9" i="138"/>
  <c r="AG36" i="138" s="1"/>
  <c r="AG9" i="137"/>
  <c r="AG36" i="137" s="1"/>
  <c r="AG9" i="118"/>
  <c r="AG36" i="118" s="1"/>
  <c r="AG9" i="95"/>
  <c r="AG9" i="135"/>
  <c r="AG9" i="94"/>
  <c r="AG9" i="136"/>
  <c r="M9" i="150"/>
  <c r="M36" i="150" s="1"/>
  <c r="M9" i="151"/>
  <c r="M36" i="151" s="1"/>
  <c r="M9" i="149"/>
  <c r="M36" i="149" s="1"/>
  <c r="M9" i="148"/>
  <c r="M36" i="148" s="1"/>
  <c r="M9" i="147"/>
  <c r="AN9" i="119"/>
  <c r="AN36" i="119" s="1"/>
  <c r="AN9" i="138"/>
  <c r="AN36" i="138" s="1"/>
  <c r="AN9" i="137"/>
  <c r="AN36" i="137" s="1"/>
  <c r="AN9" i="118"/>
  <c r="AN36" i="118" s="1"/>
  <c r="AN9" i="95"/>
  <c r="AN9" i="135"/>
  <c r="AN9" i="94"/>
  <c r="AN9" i="136"/>
  <c r="T9" i="150"/>
  <c r="T36" i="150" s="1"/>
  <c r="T9" i="151"/>
  <c r="T36" i="151" s="1"/>
  <c r="T9" i="149"/>
  <c r="T36" i="149" s="1"/>
  <c r="T9" i="148"/>
  <c r="T36" i="148" s="1"/>
  <c r="T9" i="147"/>
  <c r="BD9" i="119"/>
  <c r="BD36" i="119" s="1"/>
  <c r="BD9" i="138"/>
  <c r="BD36" i="138" s="1"/>
  <c r="BD9" i="137"/>
  <c r="BD36" i="137" s="1"/>
  <c r="BD9" i="118"/>
  <c r="BD36" i="118" s="1"/>
  <c r="BD9" i="95"/>
  <c r="BD9" i="135"/>
  <c r="BD9" i="94"/>
  <c r="BD9" i="136"/>
  <c r="AJ9" i="150"/>
  <c r="AJ36" i="150" s="1"/>
  <c r="AJ9" i="151"/>
  <c r="AJ36" i="151" s="1"/>
  <c r="AJ9" i="149"/>
  <c r="AJ36" i="149" s="1"/>
  <c r="AJ9" i="148"/>
  <c r="AJ36" i="148" s="1"/>
  <c r="AJ9" i="147"/>
  <c r="BA14" i="138"/>
  <c r="BA41" i="138" s="1"/>
  <c r="BA14" i="119"/>
  <c r="BA41" i="119" s="1"/>
  <c r="BA14" i="137"/>
  <c r="BA41" i="137" s="1"/>
  <c r="BA14" i="118"/>
  <c r="BA41" i="118" s="1"/>
  <c r="BA14" i="95"/>
  <c r="BA14" i="135"/>
  <c r="BA14" i="136"/>
  <c r="BA14" i="94"/>
  <c r="AG14" i="150"/>
  <c r="AG41" i="150" s="1"/>
  <c r="AG14" i="148"/>
  <c r="AG41" i="148" s="1"/>
  <c r="AG14" i="147"/>
  <c r="AG14" i="151"/>
  <c r="AG41" i="151" s="1"/>
  <c r="AG14" i="149"/>
  <c r="AG41" i="149" s="1"/>
  <c r="BB14" i="119"/>
  <c r="BB41" i="119" s="1"/>
  <c r="BB14" i="138"/>
  <c r="BB41" i="138" s="1"/>
  <c r="BB14" i="137"/>
  <c r="BB41" i="137" s="1"/>
  <c r="BB14" i="118"/>
  <c r="BB41" i="118" s="1"/>
  <c r="BB14" i="136"/>
  <c r="BB14" i="94"/>
  <c r="BB14" i="95"/>
  <c r="AH14" i="151"/>
  <c r="AH41" i="151" s="1"/>
  <c r="AH14" i="149"/>
  <c r="AH41" i="149" s="1"/>
  <c r="BB14" i="135"/>
  <c r="AH14" i="150"/>
  <c r="AH41" i="150" s="1"/>
  <c r="AH14" i="148"/>
  <c r="AH41" i="148" s="1"/>
  <c r="AH14" i="147"/>
  <c r="AY9" i="119"/>
  <c r="AY36" i="119" s="1"/>
  <c r="AY9" i="138"/>
  <c r="AY36" i="138" s="1"/>
  <c r="AY9" i="137"/>
  <c r="AY36" i="137" s="1"/>
  <c r="AY9" i="118"/>
  <c r="AY36" i="118" s="1"/>
  <c r="AY9" i="136"/>
  <c r="AY9" i="95"/>
  <c r="AY9" i="135"/>
  <c r="AE9" i="151"/>
  <c r="AE36" i="151" s="1"/>
  <c r="AE9" i="149"/>
  <c r="AE36" i="149" s="1"/>
  <c r="AY9" i="94"/>
  <c r="AE9" i="150"/>
  <c r="AE36" i="150" s="1"/>
  <c r="AE9" i="148"/>
  <c r="AE36" i="148" s="1"/>
  <c r="AE9" i="147"/>
  <c r="AY14" i="119"/>
  <c r="AY41" i="119" s="1"/>
  <c r="AY14" i="138"/>
  <c r="AY41" i="138" s="1"/>
  <c r="AY14" i="137"/>
  <c r="AY41" i="137" s="1"/>
  <c r="AY14" i="118"/>
  <c r="AY41" i="118" s="1"/>
  <c r="AY14" i="95"/>
  <c r="AY14" i="135"/>
  <c r="AY14" i="136"/>
  <c r="AY14" i="94"/>
  <c r="AE14" i="150"/>
  <c r="AE41" i="150" s="1"/>
  <c r="AE14" i="151"/>
  <c r="AE41" i="151" s="1"/>
  <c r="AE14" i="149"/>
  <c r="AE41" i="149" s="1"/>
  <c r="AE14" i="148"/>
  <c r="AE41" i="148" s="1"/>
  <c r="AE14" i="147"/>
  <c r="BA9" i="119"/>
  <c r="BA36" i="119" s="1"/>
  <c r="BA9" i="138"/>
  <c r="BA36" i="138" s="1"/>
  <c r="BA9" i="137"/>
  <c r="BA36" i="137" s="1"/>
  <c r="BA9" i="118"/>
  <c r="BA36" i="118" s="1"/>
  <c r="BA9" i="95"/>
  <c r="BA9" i="135"/>
  <c r="BA9" i="94"/>
  <c r="BA9" i="136"/>
  <c r="AG9" i="150"/>
  <c r="AG36" i="150" s="1"/>
  <c r="AG9" i="151"/>
  <c r="AG36" i="151" s="1"/>
  <c r="AG9" i="149"/>
  <c r="AG36" i="149" s="1"/>
  <c r="AG9" i="148"/>
  <c r="AG36" i="148" s="1"/>
  <c r="AG9" i="147"/>
  <c r="AZ14" i="119"/>
  <c r="AZ41" i="119" s="1"/>
  <c r="AZ14" i="138"/>
  <c r="AZ41" i="138" s="1"/>
  <c r="AZ14" i="137"/>
  <c r="AZ41" i="137" s="1"/>
  <c r="AZ14" i="118"/>
  <c r="AZ41" i="118" s="1"/>
  <c r="AZ14" i="95"/>
  <c r="AZ14" i="135"/>
  <c r="AZ14" i="94"/>
  <c r="AZ14" i="136"/>
  <c r="AF14" i="150"/>
  <c r="AF41" i="150" s="1"/>
  <c r="AF14" i="151"/>
  <c r="AF41" i="151" s="1"/>
  <c r="AF14" i="149"/>
  <c r="AF41" i="149" s="1"/>
  <c r="AF14" i="148"/>
  <c r="AF41" i="148" s="1"/>
  <c r="AF14" i="147"/>
  <c r="BI14" i="138"/>
  <c r="BI41" i="138" s="1"/>
  <c r="BI14" i="119"/>
  <c r="BI41" i="119" s="1"/>
  <c r="BI14" i="137"/>
  <c r="BI41" i="137" s="1"/>
  <c r="BI14" i="118"/>
  <c r="BI41" i="118" s="1"/>
  <c r="BI14" i="95"/>
  <c r="BI14" i="135"/>
  <c r="BI14" i="136"/>
  <c r="BI14" i="94"/>
  <c r="AO14" i="150"/>
  <c r="AO41" i="150" s="1"/>
  <c r="AO14" i="151"/>
  <c r="AO41" i="151" s="1"/>
  <c r="AO14" i="149"/>
  <c r="AO41" i="149" s="1"/>
  <c r="AO14" i="148"/>
  <c r="AO41" i="148" s="1"/>
  <c r="AO14" i="147"/>
  <c r="AX9" i="138"/>
  <c r="AX36" i="138" s="1"/>
  <c r="AX9" i="119"/>
  <c r="AX36" i="119" s="1"/>
  <c r="AX9" i="137"/>
  <c r="AX36" i="137" s="1"/>
  <c r="AX9" i="118"/>
  <c r="AX36" i="118" s="1"/>
  <c r="AX9" i="95"/>
  <c r="AX9" i="135"/>
  <c r="AX9" i="136"/>
  <c r="AX9" i="94"/>
  <c r="AD9" i="150"/>
  <c r="AD36" i="150" s="1"/>
  <c r="AD9" i="151"/>
  <c r="AD36" i="151" s="1"/>
  <c r="AD9" i="149"/>
  <c r="AD36" i="149" s="1"/>
  <c r="AD9" i="148"/>
  <c r="AD36" i="148" s="1"/>
  <c r="AD9" i="147"/>
  <c r="AM14" i="134"/>
  <c r="AM41" i="134" s="1"/>
  <c r="AM14" i="133"/>
  <c r="AM41" i="133" s="1"/>
  <c r="AM14" i="139"/>
  <c r="AM41" i="139" s="1"/>
  <c r="AM14" i="140"/>
  <c r="AM41" i="140" s="1"/>
  <c r="AM14" i="127"/>
  <c r="AS11" i="134"/>
  <c r="AS38" i="134" s="1"/>
  <c r="AS11" i="133"/>
  <c r="AS38" i="133" s="1"/>
  <c r="AS11" i="139"/>
  <c r="AS38" i="139" s="1"/>
  <c r="AS11" i="140"/>
  <c r="AS38" i="140" s="1"/>
  <c r="AS11" i="127"/>
  <c r="AO9" i="134"/>
  <c r="AO36" i="134" s="1"/>
  <c r="AO9" i="133"/>
  <c r="AO36" i="133" s="1"/>
  <c r="AO9" i="140"/>
  <c r="AO36" i="140" s="1"/>
  <c r="AO9" i="139"/>
  <c r="AO36" i="139" s="1"/>
  <c r="AO9" i="127"/>
  <c r="AY9" i="134"/>
  <c r="AY36" i="134" s="1"/>
  <c r="AY9" i="133"/>
  <c r="AY36" i="133" s="1"/>
  <c r="AY9" i="139"/>
  <c r="AY36" i="139" s="1"/>
  <c r="AY9" i="127"/>
  <c r="AY9" i="140"/>
  <c r="AY36" i="140" s="1"/>
  <c r="BD11" i="134"/>
  <c r="BD38" i="134" s="1"/>
  <c r="BD11" i="133"/>
  <c r="BD38" i="133" s="1"/>
  <c r="BD11" i="139"/>
  <c r="BD38" i="139" s="1"/>
  <c r="BD11" i="127"/>
  <c r="BD11" i="140"/>
  <c r="BD38" i="140" s="1"/>
  <c r="BF14" i="134"/>
  <c r="BF41" i="134" s="1"/>
  <c r="BF14" i="133"/>
  <c r="BF41" i="133" s="1"/>
  <c r="BF14" i="139"/>
  <c r="BF41" i="139" s="1"/>
  <c r="BF14" i="140"/>
  <c r="BF41" i="140" s="1"/>
  <c r="BF14" i="127"/>
  <c r="AY14" i="134"/>
  <c r="AY41" i="134" s="1"/>
  <c r="AY14" i="133"/>
  <c r="AY41" i="133" s="1"/>
  <c r="AY14" i="139"/>
  <c r="AY41" i="139" s="1"/>
  <c r="AY14" i="127"/>
  <c r="AY14" i="140"/>
  <c r="AY41" i="140" s="1"/>
  <c r="BA9" i="134"/>
  <c r="BA36" i="134" s="1"/>
  <c r="BA9" i="133"/>
  <c r="BA36" i="133" s="1"/>
  <c r="BA9" i="139"/>
  <c r="BA36" i="139" s="1"/>
  <c r="BA9" i="140"/>
  <c r="BA36" i="140" s="1"/>
  <c r="BA9" i="127"/>
  <c r="AN11" i="134"/>
  <c r="AN38" i="134" s="1"/>
  <c r="AN11" i="133"/>
  <c r="AN38" i="133" s="1"/>
  <c r="AN11" i="127"/>
  <c r="AN11" i="140"/>
  <c r="AN38" i="140" s="1"/>
  <c r="AN11" i="139"/>
  <c r="AN38" i="139" s="1"/>
  <c r="AP14" i="134"/>
  <c r="AP41" i="134" s="1"/>
  <c r="AP14" i="133"/>
  <c r="AP41" i="133" s="1"/>
  <c r="AP14" i="140"/>
  <c r="AP41" i="140" s="1"/>
  <c r="AP14" i="139"/>
  <c r="AP41" i="139" s="1"/>
  <c r="AP14" i="127"/>
  <c r="AT14" i="134"/>
  <c r="AT41" i="134" s="1"/>
  <c r="AT14" i="133"/>
  <c r="AT41" i="133" s="1"/>
  <c r="AT14" i="139"/>
  <c r="AT41" i="139" s="1"/>
  <c r="AT14" i="140"/>
  <c r="AT41" i="140" s="1"/>
  <c r="AT14" i="127"/>
  <c r="AI9" i="134"/>
  <c r="AI36" i="134" s="1"/>
  <c r="AI9" i="133"/>
  <c r="AI36" i="133" s="1"/>
  <c r="AI9" i="139"/>
  <c r="AI36" i="139" s="1"/>
  <c r="AI9" i="127"/>
  <c r="AI9" i="140"/>
  <c r="AI36" i="140" s="1"/>
  <c r="BC9" i="134"/>
  <c r="BC36" i="134" s="1"/>
  <c r="BC9" i="133"/>
  <c r="BC36" i="133" s="1"/>
  <c r="BC9" i="139"/>
  <c r="BC36" i="139" s="1"/>
  <c r="BC9" i="140"/>
  <c r="BC36" i="140" s="1"/>
  <c r="BC9" i="127"/>
  <c r="BA14" i="134"/>
  <c r="BA41" i="134" s="1"/>
  <c r="BA14" i="133"/>
  <c r="BA41" i="133" s="1"/>
  <c r="BA14" i="139"/>
  <c r="BA41" i="139" s="1"/>
  <c r="BA14" i="140"/>
  <c r="BA41" i="140" s="1"/>
  <c r="BA14" i="127"/>
  <c r="AX9" i="134"/>
  <c r="AX36" i="134" s="1"/>
  <c r="AX9" i="133"/>
  <c r="AX36" i="133" s="1"/>
  <c r="AX9" i="139"/>
  <c r="AX36" i="139" s="1"/>
  <c r="AX9" i="140"/>
  <c r="AX36" i="140" s="1"/>
  <c r="AX9" i="127"/>
  <c r="AZ9" i="134"/>
  <c r="AZ36" i="134" s="1"/>
  <c r="AZ9" i="133"/>
  <c r="AZ36" i="133" s="1"/>
  <c r="AZ9" i="139"/>
  <c r="AZ36" i="139" s="1"/>
  <c r="AZ9" i="140"/>
  <c r="AZ36" i="140" s="1"/>
  <c r="AZ9" i="127"/>
  <c r="AV11" i="134"/>
  <c r="AV38" i="134" s="1"/>
  <c r="AV11" i="133"/>
  <c r="AV38" i="133" s="1"/>
  <c r="AV11" i="139"/>
  <c r="AV38" i="139" s="1"/>
  <c r="AV11" i="127"/>
  <c r="AV11" i="140"/>
  <c r="AV38" i="140" s="1"/>
  <c r="BA11" i="134"/>
  <c r="BA38" i="134" s="1"/>
  <c r="BA11" i="133"/>
  <c r="BA38" i="133" s="1"/>
  <c r="BA11" i="139"/>
  <c r="BA38" i="139" s="1"/>
  <c r="BA11" i="140"/>
  <c r="BA38" i="140" s="1"/>
  <c r="BA11" i="127"/>
  <c r="AI14" i="134"/>
  <c r="AI41" i="134" s="1"/>
  <c r="AI14" i="133"/>
  <c r="AI41" i="133" s="1"/>
  <c r="AI14" i="139"/>
  <c r="AI41" i="139" s="1"/>
  <c r="AI14" i="140"/>
  <c r="AI41" i="140" s="1"/>
  <c r="AI14" i="127"/>
  <c r="AO14" i="134"/>
  <c r="AO41" i="134" s="1"/>
  <c r="AO14" i="133"/>
  <c r="AO41" i="133" s="1"/>
  <c r="AO14" i="139"/>
  <c r="AO41" i="139" s="1"/>
  <c r="AO14" i="140"/>
  <c r="AO41" i="140" s="1"/>
  <c r="AO14" i="127"/>
  <c r="AQ14" i="134"/>
  <c r="AQ41" i="134" s="1"/>
  <c r="AQ14" i="133"/>
  <c r="AQ41" i="133" s="1"/>
  <c r="AQ14" i="140"/>
  <c r="AQ41" i="140" s="1"/>
  <c r="AQ14" i="139"/>
  <c r="AQ41" i="139" s="1"/>
  <c r="AQ14" i="127"/>
  <c r="BC11" i="134"/>
  <c r="BC38" i="134" s="1"/>
  <c r="BC11" i="133"/>
  <c r="BC38" i="133" s="1"/>
  <c r="BC11" i="139"/>
  <c r="BC38" i="139" s="1"/>
  <c r="BC11" i="140"/>
  <c r="BC38" i="140" s="1"/>
  <c r="BC11" i="127"/>
  <c r="BE11" i="134"/>
  <c r="BE38" i="134" s="1"/>
  <c r="BE11" i="133"/>
  <c r="BE38" i="133" s="1"/>
  <c r="BE11" i="139"/>
  <c r="BE38" i="139" s="1"/>
  <c r="BE11" i="140"/>
  <c r="BE38" i="140" s="1"/>
  <c r="BE11" i="127"/>
  <c r="AR9" i="134"/>
  <c r="AR36" i="134" s="1"/>
  <c r="AR9" i="133"/>
  <c r="AR36" i="133" s="1"/>
  <c r="AR9" i="139"/>
  <c r="AR36" i="139" s="1"/>
  <c r="AR9" i="140"/>
  <c r="AR36" i="140" s="1"/>
  <c r="AR9" i="127"/>
  <c r="AP9" i="134"/>
  <c r="AP36" i="134" s="1"/>
  <c r="AP9" i="133"/>
  <c r="AP36" i="133" s="1"/>
  <c r="AP9" i="139"/>
  <c r="AP36" i="139" s="1"/>
  <c r="AP9" i="140"/>
  <c r="AP36" i="140" s="1"/>
  <c r="AP9" i="127"/>
  <c r="BF9" i="134"/>
  <c r="BF36" i="134" s="1"/>
  <c r="BF9" i="133"/>
  <c r="BF36" i="133" s="1"/>
  <c r="BF9" i="139"/>
  <c r="BF36" i="139" s="1"/>
  <c r="BF9" i="140"/>
  <c r="BF36" i="140" s="1"/>
  <c r="BF9" i="127"/>
  <c r="AZ11" i="134"/>
  <c r="AZ38" i="134" s="1"/>
  <c r="AZ11" i="133"/>
  <c r="AZ38" i="133" s="1"/>
  <c r="AZ11" i="140"/>
  <c r="AZ38" i="140" s="1"/>
  <c r="AZ11" i="127"/>
  <c r="AZ11" i="139"/>
  <c r="AZ38" i="139" s="1"/>
  <c r="AL14" i="133"/>
  <c r="AL41" i="133" s="1"/>
  <c r="AL14" i="134"/>
  <c r="AL41" i="134" s="1"/>
  <c r="AL14" i="139"/>
  <c r="AL41" i="139" s="1"/>
  <c r="AL14" i="140"/>
  <c r="AL41" i="140" s="1"/>
  <c r="AL14" i="127"/>
  <c r="AR14" i="134"/>
  <c r="AR41" i="134" s="1"/>
  <c r="AR14" i="133"/>
  <c r="AR41" i="133" s="1"/>
  <c r="AR14" i="139"/>
  <c r="AR41" i="139" s="1"/>
  <c r="AR14" i="140"/>
  <c r="AR41" i="140" s="1"/>
  <c r="AR14" i="127"/>
  <c r="BG11" i="134"/>
  <c r="BG38" i="134" s="1"/>
  <c r="BG11" i="133"/>
  <c r="BG38" i="133" s="1"/>
  <c r="BG11" i="139"/>
  <c r="BG38" i="139" s="1"/>
  <c r="BG11" i="140"/>
  <c r="BG38" i="140" s="1"/>
  <c r="BG11" i="127"/>
  <c r="AV9" i="134"/>
  <c r="AV36" i="134" s="1"/>
  <c r="AV9" i="133"/>
  <c r="AV36" i="133" s="1"/>
  <c r="AV9" i="139"/>
  <c r="AV36" i="139" s="1"/>
  <c r="AV9" i="140"/>
  <c r="AV36" i="140" s="1"/>
  <c r="AV9" i="127"/>
  <c r="AN9" i="134"/>
  <c r="AN36" i="134" s="1"/>
  <c r="AN9" i="133"/>
  <c r="AN36" i="133" s="1"/>
  <c r="AN9" i="139"/>
  <c r="AN36" i="139" s="1"/>
  <c r="AN9" i="127"/>
  <c r="AN9" i="140"/>
  <c r="AN36" i="140" s="1"/>
  <c r="AZ14" i="134"/>
  <c r="AZ41" i="134" s="1"/>
  <c r="AZ14" i="133"/>
  <c r="AZ41" i="133" s="1"/>
  <c r="AZ14" i="140"/>
  <c r="AZ41" i="140" s="1"/>
  <c r="AZ14" i="127"/>
  <c r="AZ14" i="139"/>
  <c r="AZ41" i="139" s="1"/>
  <c r="AX14" i="134"/>
  <c r="AX41" i="134" s="1"/>
  <c r="AX14" i="133"/>
  <c r="AX41" i="133" s="1"/>
  <c r="AX14" i="139"/>
  <c r="AX41" i="139" s="1"/>
  <c r="AX14" i="140"/>
  <c r="AX41" i="140" s="1"/>
  <c r="AX14" i="127"/>
  <c r="BE9" i="134"/>
  <c r="BE36" i="134" s="1"/>
  <c r="BE9" i="133"/>
  <c r="BE36" i="133" s="1"/>
  <c r="BE9" i="140"/>
  <c r="BE36" i="140" s="1"/>
  <c r="BE9" i="127"/>
  <c r="BE9" i="139"/>
  <c r="BE36" i="139" s="1"/>
  <c r="AV14" i="134"/>
  <c r="AV41" i="134" s="1"/>
  <c r="AV14" i="133"/>
  <c r="AV41" i="133" s="1"/>
  <c r="AV14" i="139"/>
  <c r="AV41" i="139" s="1"/>
  <c r="AV14" i="140"/>
  <c r="AV41" i="140" s="1"/>
  <c r="AV14" i="127"/>
  <c r="AL11" i="134"/>
  <c r="AL38" i="134" s="1"/>
  <c r="AL11" i="133"/>
  <c r="AL38" i="133" s="1"/>
  <c r="AL11" i="139"/>
  <c r="AL38" i="139" s="1"/>
  <c r="AL11" i="140"/>
  <c r="AL38" i="140" s="1"/>
  <c r="AL11" i="127"/>
  <c r="AN14" i="134"/>
  <c r="AN41" i="134" s="1"/>
  <c r="AN14" i="133"/>
  <c r="AN41" i="133" s="1"/>
  <c r="AN14" i="139"/>
  <c r="AN41" i="139" s="1"/>
  <c r="AN14" i="127"/>
  <c r="AN14" i="140"/>
  <c r="AN41" i="140" s="1"/>
  <c r="AP11" i="134"/>
  <c r="AP38" i="134" s="1"/>
  <c r="AP11" i="133"/>
  <c r="AP38" i="133" s="1"/>
  <c r="AP11" i="140"/>
  <c r="AP38" i="140" s="1"/>
  <c r="AP11" i="127"/>
  <c r="AP11" i="139"/>
  <c r="AP38" i="139" s="1"/>
  <c r="AR11" i="134"/>
  <c r="AR38" i="134" s="1"/>
  <c r="AR11" i="133"/>
  <c r="AR38" i="133" s="1"/>
  <c r="AR11" i="139"/>
  <c r="AR38" i="139" s="1"/>
  <c r="AR11" i="140"/>
  <c r="AR38" i="140" s="1"/>
  <c r="AR11" i="127"/>
  <c r="AT11" i="134"/>
  <c r="AT38" i="134" s="1"/>
  <c r="AT11" i="133"/>
  <c r="AT38" i="133" s="1"/>
  <c r="AT11" i="139"/>
  <c r="AT38" i="139" s="1"/>
  <c r="AT11" i="140"/>
  <c r="AT38" i="140" s="1"/>
  <c r="AT11" i="127"/>
  <c r="BC14" i="134"/>
  <c r="BC41" i="134" s="1"/>
  <c r="BC14" i="133"/>
  <c r="BC41" i="133" s="1"/>
  <c r="BC14" i="139"/>
  <c r="BC41" i="139" s="1"/>
  <c r="BC14" i="127"/>
  <c r="BC14" i="140"/>
  <c r="BC41" i="140" s="1"/>
  <c r="BH11" i="134"/>
  <c r="BH38" i="134" s="1"/>
  <c r="BH11" i="133"/>
  <c r="BH38" i="133" s="1"/>
  <c r="BH11" i="139"/>
  <c r="BH38" i="139" s="1"/>
  <c r="BH11" i="127"/>
  <c r="BH11" i="140"/>
  <c r="BH38" i="140" s="1"/>
  <c r="AT9" i="134"/>
  <c r="AT36" i="134" s="1"/>
  <c r="AT9" i="133"/>
  <c r="AT36" i="133" s="1"/>
  <c r="AT9" i="140"/>
  <c r="AT36" i="140" s="1"/>
  <c r="AT9" i="127"/>
  <c r="AT9" i="139"/>
  <c r="AT36" i="139" s="1"/>
  <c r="AL9" i="134"/>
  <c r="AL36" i="134" s="1"/>
  <c r="AL9" i="133"/>
  <c r="AL36" i="133" s="1"/>
  <c r="AL9" i="139"/>
  <c r="AL36" i="139" s="1"/>
  <c r="AL9" i="140"/>
  <c r="AL36" i="140" s="1"/>
  <c r="AL9" i="127"/>
  <c r="BG9" i="134"/>
  <c r="BG36" i="134" s="1"/>
  <c r="BG9" i="133"/>
  <c r="BG36" i="133" s="1"/>
  <c r="BG9" i="139"/>
  <c r="BG36" i="139" s="1"/>
  <c r="BG9" i="127"/>
  <c r="BG9" i="140"/>
  <c r="BG36" i="140" s="1"/>
  <c r="AQ9" i="134"/>
  <c r="AQ36" i="134" s="1"/>
  <c r="AQ9" i="139"/>
  <c r="AQ36" i="139" s="1"/>
  <c r="AQ9" i="133"/>
  <c r="AQ36" i="133" s="1"/>
  <c r="AQ9" i="140"/>
  <c r="AQ36" i="140" s="1"/>
  <c r="AQ9" i="127"/>
  <c r="AW14" i="134"/>
  <c r="AW41" i="134" s="1"/>
  <c r="AW14" i="133"/>
  <c r="AW41" i="133" s="1"/>
  <c r="AW14" i="139"/>
  <c r="AW41" i="139" s="1"/>
  <c r="AW14" i="140"/>
  <c r="AW41" i="140" s="1"/>
  <c r="AW14" i="127"/>
  <c r="AX11" i="134"/>
  <c r="AX38" i="134" s="1"/>
  <c r="AX11" i="133"/>
  <c r="AX38" i="133" s="1"/>
  <c r="AX11" i="139"/>
  <c r="AX38" i="139" s="1"/>
  <c r="AX11" i="140"/>
  <c r="AX38" i="140" s="1"/>
  <c r="AX11" i="127"/>
  <c r="BB9" i="134"/>
  <c r="BB36" i="134" s="1"/>
  <c r="BB9" i="133"/>
  <c r="BB36" i="133" s="1"/>
  <c r="BB9" i="139"/>
  <c r="BB36" i="139" s="1"/>
  <c r="BB9" i="140"/>
  <c r="BB36" i="140" s="1"/>
  <c r="BB9" i="127"/>
  <c r="BD14" i="134"/>
  <c r="BD41" i="134" s="1"/>
  <c r="BD14" i="133"/>
  <c r="BD41" i="133" s="1"/>
  <c r="BD14" i="139"/>
  <c r="BD41" i="139" s="1"/>
  <c r="BD14" i="140"/>
  <c r="BD41" i="140" s="1"/>
  <c r="BD14" i="127"/>
  <c r="BH14" i="134"/>
  <c r="BH41" i="134" s="1"/>
  <c r="BH14" i="133"/>
  <c r="BH41" i="133" s="1"/>
  <c r="BH14" i="139"/>
  <c r="BH41" i="139" s="1"/>
  <c r="BH14" i="140"/>
  <c r="BH41" i="140" s="1"/>
  <c r="BH14" i="127"/>
  <c r="AY11" i="134"/>
  <c r="AY38" i="134" s="1"/>
  <c r="AY11" i="133"/>
  <c r="AY38" i="133" s="1"/>
  <c r="AY11" i="139"/>
  <c r="AY38" i="139" s="1"/>
  <c r="AY11" i="140"/>
  <c r="AY38" i="140" s="1"/>
  <c r="AY11" i="127"/>
  <c r="AU11" i="134"/>
  <c r="AU38" i="134" s="1"/>
  <c r="AU11" i="133"/>
  <c r="AU38" i="133" s="1"/>
  <c r="AU11" i="139"/>
  <c r="AU38" i="139" s="1"/>
  <c r="AU11" i="127"/>
  <c r="AU11" i="140"/>
  <c r="AU38" i="140" s="1"/>
  <c r="AI11" i="134"/>
  <c r="AI38" i="134" s="1"/>
  <c r="AI11" i="133"/>
  <c r="AI38" i="133" s="1"/>
  <c r="AI11" i="139"/>
  <c r="AI38" i="139" s="1"/>
  <c r="AI11" i="140"/>
  <c r="AI38" i="140" s="1"/>
  <c r="AI11" i="127"/>
  <c r="AM11" i="134"/>
  <c r="AM38" i="134" s="1"/>
  <c r="AM11" i="133"/>
  <c r="AM38" i="133" s="1"/>
  <c r="AM11" i="139"/>
  <c r="AM38" i="139" s="1"/>
  <c r="AM11" i="127"/>
  <c r="AM11" i="140"/>
  <c r="AM38" i="140" s="1"/>
  <c r="AO11" i="133"/>
  <c r="AO38" i="133" s="1"/>
  <c r="AO11" i="134"/>
  <c r="AO38" i="134" s="1"/>
  <c r="AO11" i="139"/>
  <c r="AO38" i="139" s="1"/>
  <c r="AO11" i="140"/>
  <c r="AO38" i="140" s="1"/>
  <c r="AO11" i="127"/>
  <c r="AQ11" i="134"/>
  <c r="AQ38" i="134" s="1"/>
  <c r="AQ11" i="133"/>
  <c r="AQ38" i="133" s="1"/>
  <c r="AQ11" i="139"/>
  <c r="AQ38" i="139" s="1"/>
  <c r="AQ11" i="140"/>
  <c r="AQ38" i="140" s="1"/>
  <c r="AQ11" i="127"/>
  <c r="AS14" i="134"/>
  <c r="AS41" i="134" s="1"/>
  <c r="AS14" i="139"/>
  <c r="AS41" i="139" s="1"/>
  <c r="AS14" i="140"/>
  <c r="AS41" i="140" s="1"/>
  <c r="AS14" i="133"/>
  <c r="AS41" i="133" s="1"/>
  <c r="AS14" i="127"/>
  <c r="BE14" i="134"/>
  <c r="BE41" i="134" s="1"/>
  <c r="BE14" i="133"/>
  <c r="BE41" i="133" s="1"/>
  <c r="BE14" i="139"/>
  <c r="BE41" i="139" s="1"/>
  <c r="BE14" i="140"/>
  <c r="BE41" i="140" s="1"/>
  <c r="BE14" i="127"/>
  <c r="BG14" i="134"/>
  <c r="BG41" i="134" s="1"/>
  <c r="BG14" i="133"/>
  <c r="BG41" i="133" s="1"/>
  <c r="BG14" i="139"/>
  <c r="BG41" i="139" s="1"/>
  <c r="BG14" i="140"/>
  <c r="BG41" i="140" s="1"/>
  <c r="BG14" i="127"/>
  <c r="AS9" i="134"/>
  <c r="AS36" i="134" s="1"/>
  <c r="AS9" i="133"/>
  <c r="AS36" i="133" s="1"/>
  <c r="AS9" i="140"/>
  <c r="AS36" i="140" s="1"/>
  <c r="AS9" i="139"/>
  <c r="AS36" i="139" s="1"/>
  <c r="AS9" i="127"/>
  <c r="BH9" i="133"/>
  <c r="BH36" i="133" s="1"/>
  <c r="BH9" i="134"/>
  <c r="BH36" i="134" s="1"/>
  <c r="BH9" i="139"/>
  <c r="BH36" i="139" s="1"/>
  <c r="BH9" i="140"/>
  <c r="BH36" i="140" s="1"/>
  <c r="BH9" i="127"/>
  <c r="AU9" i="134"/>
  <c r="AU36" i="134" s="1"/>
  <c r="AU9" i="133"/>
  <c r="AU36" i="133" s="1"/>
  <c r="AU9" i="139"/>
  <c r="AU36" i="139" s="1"/>
  <c r="AU9" i="140"/>
  <c r="AU36" i="140" s="1"/>
  <c r="AU9" i="127"/>
  <c r="BD9" i="134"/>
  <c r="BD36" i="134" s="1"/>
  <c r="BD9" i="133"/>
  <c r="BD36" i="133" s="1"/>
  <c r="BD9" i="127"/>
  <c r="BD9" i="140"/>
  <c r="BD36" i="140" s="1"/>
  <c r="BD9" i="139"/>
  <c r="BD36" i="139" s="1"/>
  <c r="AM9" i="134"/>
  <c r="AM36" i="134" s="1"/>
  <c r="AM9" i="133"/>
  <c r="AM36" i="133" s="1"/>
  <c r="AM9" i="139"/>
  <c r="AM36" i="139" s="1"/>
  <c r="AM9" i="140"/>
  <c r="AM36" i="140" s="1"/>
  <c r="AM9" i="127"/>
  <c r="BB14" i="134"/>
  <c r="BB41" i="134" s="1"/>
  <c r="BB14" i="133"/>
  <c r="BB41" i="133" s="1"/>
  <c r="BB14" i="140"/>
  <c r="BB41" i="140" s="1"/>
  <c r="BB14" i="127"/>
  <c r="BB14" i="139"/>
  <c r="BB41" i="139" s="1"/>
  <c r="BB11" i="134"/>
  <c r="BB38" i="134" s="1"/>
  <c r="BB11" i="133"/>
  <c r="BB38" i="133" s="1"/>
  <c r="BB11" i="139"/>
  <c r="BB38" i="139" s="1"/>
  <c r="BB11" i="140"/>
  <c r="BB38" i="140" s="1"/>
  <c r="BB11" i="127"/>
  <c r="BF11" i="134"/>
  <c r="BF38" i="134" s="1"/>
  <c r="BF11" i="133"/>
  <c r="BF38" i="133" s="1"/>
  <c r="BF11" i="139"/>
  <c r="BF38" i="139" s="1"/>
  <c r="BF11" i="140"/>
  <c r="BF38" i="140" s="1"/>
  <c r="BF11" i="127"/>
  <c r="AW11" i="134"/>
  <c r="AW38" i="134" s="1"/>
  <c r="AW11" i="139"/>
  <c r="AW38" i="139" s="1"/>
  <c r="AW11" i="140"/>
  <c r="AW38" i="140" s="1"/>
  <c r="AW11" i="133"/>
  <c r="AW38" i="133" s="1"/>
  <c r="AW11" i="127"/>
  <c r="AU14" i="134"/>
  <c r="AU41" i="134" s="1"/>
  <c r="AU14" i="133"/>
  <c r="AU41" i="133" s="1"/>
  <c r="AU14" i="139"/>
  <c r="AU41" i="139" s="1"/>
  <c r="AU14" i="140"/>
  <c r="AU41" i="140" s="1"/>
  <c r="AU14" i="127"/>
  <c r="AW9" i="134"/>
  <c r="AW36" i="134" s="1"/>
  <c r="AW9" i="133"/>
  <c r="AW36" i="133" s="1"/>
  <c r="AW9" i="139"/>
  <c r="AW36" i="139" s="1"/>
  <c r="AW9" i="140"/>
  <c r="AW36" i="140" s="1"/>
  <c r="AW9" i="127"/>
  <c r="AV16" i="54"/>
  <c r="AV11" i="54"/>
  <c r="AQ28" i="54"/>
  <c r="BA11" i="54"/>
  <c r="AZ11" i="54"/>
  <c r="AX28" i="54"/>
  <c r="AX26" i="54"/>
  <c r="AT28" i="54"/>
  <c r="AX22" i="54"/>
  <c r="AL24" i="54"/>
  <c r="BH24" i="54"/>
  <c r="AN22" i="54"/>
  <c r="BI14" i="54"/>
  <c r="AO28" i="54"/>
  <c r="AV22" i="54"/>
  <c r="BD22" i="54"/>
  <c r="BA22" i="54"/>
  <c r="AS22" i="54"/>
  <c r="AZ26" i="54"/>
  <c r="AR28" i="54"/>
  <c r="AX24" i="54"/>
  <c r="BG22" i="54"/>
  <c r="BC24" i="54"/>
  <c r="AZ19" i="54"/>
  <c r="BB28" i="54"/>
  <c r="BE19" i="54"/>
  <c r="AV19" i="54"/>
  <c r="AV14" i="54"/>
  <c r="AZ14" i="54"/>
  <c r="BF26" i="54"/>
  <c r="BB24" i="54"/>
  <c r="BB26" i="54"/>
  <c r="BB22" i="54"/>
  <c r="AL22" i="54"/>
  <c r="AX14" i="54"/>
  <c r="AW14" i="54"/>
  <c r="BC28" i="54"/>
  <c r="BE16" i="54"/>
  <c r="AO26" i="54"/>
  <c r="BH28" i="54"/>
  <c r="BA26" i="54"/>
  <c r="BG28" i="54"/>
  <c r="BA28" i="54"/>
  <c r="BF22" i="54"/>
  <c r="AW19" i="54"/>
  <c r="BA24" i="54"/>
  <c r="BI16" i="54"/>
  <c r="BF28" i="54"/>
  <c r="AW16" i="54"/>
  <c r="AW11" i="54"/>
  <c r="AR24" i="54"/>
  <c r="BI19" i="54"/>
  <c r="BG16" i="54"/>
  <c r="AG28" i="54"/>
  <c r="AM22" i="54"/>
  <c r="BC11" i="54"/>
  <c r="AZ16" i="54"/>
  <c r="AO22" i="54"/>
  <c r="AR26" i="54"/>
  <c r="AU22" i="54"/>
  <c r="AZ28" i="54"/>
  <c r="BH22" i="54"/>
  <c r="BE14" i="54"/>
  <c r="AY16" i="54"/>
  <c r="AY14" i="54"/>
  <c r="BG11" i="54"/>
  <c r="AX11" i="54"/>
  <c r="BF24" i="54"/>
  <c r="BB11" i="54"/>
  <c r="AT24" i="54"/>
  <c r="AN28" i="54"/>
  <c r="BC14" i="54"/>
  <c r="AM26" i="54"/>
  <c r="AO24" i="54"/>
  <c r="AR22" i="54"/>
  <c r="BC22" i="54"/>
  <c r="AY11" i="54"/>
  <c r="AL28" i="54"/>
  <c r="AQ24" i="54"/>
  <c r="AY19" i="54"/>
  <c r="BC26" i="54"/>
  <c r="AQ26" i="54"/>
  <c r="AZ24" i="54"/>
  <c r="AQ22" i="54"/>
  <c r="AN26" i="54"/>
  <c r="AU24" i="54"/>
  <c r="BG26" i="54"/>
  <c r="BG24" i="54"/>
  <c r="BG14" i="54"/>
  <c r="BG19" i="54"/>
  <c r="BB16" i="54"/>
  <c r="BB19" i="54"/>
  <c r="BB14" i="54"/>
  <c r="AX16" i="54"/>
  <c r="AX19" i="54"/>
  <c r="BC16" i="54"/>
  <c r="BC19" i="54"/>
  <c r="AY26" i="54"/>
  <c r="AY22" i="54"/>
  <c r="AY28" i="54"/>
  <c r="AY24" i="54"/>
  <c r="AL26" i="54"/>
  <c r="AM24" i="54"/>
  <c r="AN24" i="54"/>
  <c r="AZ22" i="54"/>
  <c r="BH26" i="54"/>
  <c r="AM28" i="54"/>
  <c r="AT22" i="54"/>
  <c r="BI11" i="54"/>
  <c r="BE22" i="54"/>
  <c r="BE24" i="54"/>
  <c r="BE26" i="54"/>
  <c r="BE28" i="54"/>
  <c r="BA16" i="54"/>
  <c r="BA19" i="54"/>
  <c r="BA14" i="54"/>
  <c r="AG24" i="54"/>
  <c r="AN11" i="54"/>
  <c r="AS26" i="54"/>
  <c r="AV28" i="54"/>
  <c r="BD28" i="54"/>
  <c r="BF11" i="54"/>
  <c r="AG22" i="54"/>
  <c r="AL11" i="54"/>
  <c r="AQ11" i="54"/>
  <c r="AS11" i="54"/>
  <c r="AS28" i="54"/>
  <c r="AU11" i="54"/>
  <c r="AU28" i="54"/>
  <c r="AV24" i="54"/>
  <c r="BD24" i="54"/>
  <c r="AW24" i="54"/>
  <c r="AW22" i="54"/>
  <c r="AW28" i="54"/>
  <c r="AW26" i="54"/>
  <c r="AT11" i="54"/>
  <c r="BH11" i="54"/>
  <c r="BI26" i="54"/>
  <c r="BI24" i="54"/>
  <c r="BI28" i="54"/>
  <c r="BI22" i="54"/>
  <c r="AG11" i="54"/>
  <c r="AG26" i="54"/>
  <c r="AM11" i="54"/>
  <c r="AO11" i="54"/>
  <c r="AR11" i="54"/>
  <c r="AS24" i="54"/>
  <c r="AT26" i="54"/>
  <c r="AU26" i="54"/>
  <c r="BD11" i="54"/>
  <c r="AV26" i="54"/>
  <c r="BD26" i="54"/>
  <c r="BE11" i="54"/>
  <c r="BD14" i="54"/>
  <c r="BD16" i="54"/>
  <c r="BD19" i="54"/>
  <c r="BF16" i="54"/>
  <c r="BF19" i="54"/>
  <c r="BF14" i="54"/>
  <c r="BH14" i="54"/>
  <c r="BH16" i="54"/>
  <c r="BH19" i="54"/>
  <c r="AU14" i="54"/>
  <c r="AU16" i="54"/>
  <c r="AU19" i="54"/>
  <c r="AT14" i="54"/>
  <c r="AT16" i="54"/>
  <c r="AT19" i="54"/>
  <c r="AS14" i="54"/>
  <c r="AS16" i="54"/>
  <c r="AS19" i="54"/>
  <c r="AR14" i="54"/>
  <c r="AR16" i="54"/>
  <c r="AR19" i="54"/>
  <c r="AQ14" i="54"/>
  <c r="AQ16" i="54"/>
  <c r="AQ19" i="54"/>
  <c r="AO14" i="54"/>
  <c r="AO16" i="54"/>
  <c r="AO19" i="54"/>
  <c r="AN14" i="54"/>
  <c r="AN19" i="54"/>
  <c r="AN16" i="54"/>
  <c r="AM14" i="54"/>
  <c r="AM19" i="54"/>
  <c r="AM16" i="54"/>
  <c r="AL14" i="54"/>
  <c r="AL16" i="54"/>
  <c r="AL19" i="54"/>
  <c r="AG14" i="54"/>
  <c r="AG16" i="54"/>
  <c r="AG19" i="54"/>
  <c r="AO20" i="138" l="1"/>
  <c r="AO47" i="138" s="1"/>
  <c r="AO20" i="119"/>
  <c r="AO47" i="119" s="1"/>
  <c r="AO20" i="137"/>
  <c r="AO47" i="137" s="1"/>
  <c r="AO20" i="118"/>
  <c r="AO47" i="118" s="1"/>
  <c r="AO20" i="95"/>
  <c r="AO20" i="135"/>
  <c r="AO20" i="136"/>
  <c r="AO20" i="94"/>
  <c r="U20" i="150"/>
  <c r="U47" i="150" s="1"/>
  <c r="U20" i="148"/>
  <c r="U47" i="148" s="1"/>
  <c r="U20" i="147"/>
  <c r="U20" i="151"/>
  <c r="U47" i="151" s="1"/>
  <c r="U20" i="149"/>
  <c r="U47" i="149" s="1"/>
  <c r="BD27" i="119"/>
  <c r="BD54" i="119" s="1"/>
  <c r="BD27" i="138"/>
  <c r="BD54" i="138" s="1"/>
  <c r="BD27" i="137"/>
  <c r="BD54" i="137" s="1"/>
  <c r="BD27" i="118"/>
  <c r="BD54" i="118" s="1"/>
  <c r="BD27" i="95"/>
  <c r="BD27" i="135"/>
  <c r="BD27" i="136"/>
  <c r="AJ27" i="150"/>
  <c r="AJ54" i="150" s="1"/>
  <c r="AJ27" i="151"/>
  <c r="AJ54" i="151" s="1"/>
  <c r="AJ27" i="149"/>
  <c r="AJ54" i="149" s="1"/>
  <c r="AJ27" i="148"/>
  <c r="AJ54" i="148" s="1"/>
  <c r="AJ27" i="147"/>
  <c r="BD27" i="94"/>
  <c r="AU12" i="119"/>
  <c r="AU39" i="119" s="1"/>
  <c r="AU12" i="138"/>
  <c r="AU39" i="138" s="1"/>
  <c r="AU12" i="137"/>
  <c r="AU39" i="137" s="1"/>
  <c r="AU12" i="118"/>
  <c r="AU39" i="118" s="1"/>
  <c r="AU12" i="95"/>
  <c r="AU12" i="135"/>
  <c r="AU12" i="94"/>
  <c r="AU12" i="136"/>
  <c r="AA12" i="150"/>
  <c r="AA39" i="150" s="1"/>
  <c r="AA12" i="151"/>
  <c r="AA39" i="151" s="1"/>
  <c r="AA12" i="149"/>
  <c r="AA39" i="149" s="1"/>
  <c r="AA12" i="148"/>
  <c r="AA39" i="148" s="1"/>
  <c r="AA12" i="147"/>
  <c r="AN25" i="119"/>
  <c r="AN52" i="119" s="1"/>
  <c r="AN25" i="138"/>
  <c r="AN52" i="138" s="1"/>
  <c r="AN25" i="137"/>
  <c r="AN52" i="137" s="1"/>
  <c r="AN25" i="118"/>
  <c r="AN52" i="118" s="1"/>
  <c r="AN25" i="95"/>
  <c r="AN25" i="135"/>
  <c r="AN25" i="136"/>
  <c r="AN25" i="94"/>
  <c r="T25" i="150"/>
  <c r="T52" i="150" s="1"/>
  <c r="T25" i="148"/>
  <c r="T52" i="148" s="1"/>
  <c r="T25" i="147"/>
  <c r="T25" i="151"/>
  <c r="T52" i="151" s="1"/>
  <c r="T25" i="149"/>
  <c r="T52" i="149" s="1"/>
  <c r="AQ23" i="119"/>
  <c r="AQ50" i="119" s="1"/>
  <c r="AQ23" i="137"/>
  <c r="AQ50" i="137" s="1"/>
  <c r="AQ23" i="138"/>
  <c r="AQ50" i="138" s="1"/>
  <c r="AQ23" i="118"/>
  <c r="AQ50" i="118" s="1"/>
  <c r="AQ23" i="95"/>
  <c r="AQ23" i="135"/>
  <c r="AQ23" i="136"/>
  <c r="AQ23" i="94"/>
  <c r="W23" i="150"/>
  <c r="W50" i="150" s="1"/>
  <c r="W23" i="148"/>
  <c r="W50" i="148" s="1"/>
  <c r="W23" i="147"/>
  <c r="W23" i="151"/>
  <c r="W50" i="151" s="1"/>
  <c r="W23" i="149"/>
  <c r="W50" i="149" s="1"/>
  <c r="BC15" i="119"/>
  <c r="BC42" i="119" s="1"/>
  <c r="BC15" i="138"/>
  <c r="BC42" i="138" s="1"/>
  <c r="BC15" i="137"/>
  <c r="BC42" i="137" s="1"/>
  <c r="BC15" i="118"/>
  <c r="BC42" i="118" s="1"/>
  <c r="BC15" i="136"/>
  <c r="BC15" i="95"/>
  <c r="BC15" i="135"/>
  <c r="AI15" i="151"/>
  <c r="AI42" i="151" s="1"/>
  <c r="AI15" i="149"/>
  <c r="AI42" i="149" s="1"/>
  <c r="BC15" i="94"/>
  <c r="AI15" i="150"/>
  <c r="AI42" i="150" s="1"/>
  <c r="AI15" i="148"/>
  <c r="AI42" i="148" s="1"/>
  <c r="AI15" i="147"/>
  <c r="BI20" i="119"/>
  <c r="BI47" i="119" s="1"/>
  <c r="BI20" i="138"/>
  <c r="BI47" i="138" s="1"/>
  <c r="BI20" i="137"/>
  <c r="BI47" i="137" s="1"/>
  <c r="BI20" i="118"/>
  <c r="BI47" i="118" s="1"/>
  <c r="BI20" i="95"/>
  <c r="BI20" i="135"/>
  <c r="BI20" i="136"/>
  <c r="BI20" i="94"/>
  <c r="AO20" i="150"/>
  <c r="AO47" i="150" s="1"/>
  <c r="AO20" i="148"/>
  <c r="AO47" i="148" s="1"/>
  <c r="AO20" i="147"/>
  <c r="AO20" i="151"/>
  <c r="AO47" i="151" s="1"/>
  <c r="AO20" i="149"/>
  <c r="AO47" i="149" s="1"/>
  <c r="AW15" i="119"/>
  <c r="AW42" i="119" s="1"/>
  <c r="AW15" i="138"/>
  <c r="AW42" i="138" s="1"/>
  <c r="AW15" i="137"/>
  <c r="AW42" i="137" s="1"/>
  <c r="AW15" i="95"/>
  <c r="AW15" i="135"/>
  <c r="AW15" i="94"/>
  <c r="AW15" i="118"/>
  <c r="AW42" i="118" s="1"/>
  <c r="AC15" i="150"/>
  <c r="AC42" i="150" s="1"/>
  <c r="AC15" i="151"/>
  <c r="AC42" i="151" s="1"/>
  <c r="AC15" i="149"/>
  <c r="AC42" i="149" s="1"/>
  <c r="AC15" i="148"/>
  <c r="AC42" i="148" s="1"/>
  <c r="AC15" i="147"/>
  <c r="AW15" i="136"/>
  <c r="AR29" i="119"/>
  <c r="AR56" i="119" s="1"/>
  <c r="AR29" i="138"/>
  <c r="AR56" i="138" s="1"/>
  <c r="AR29" i="118"/>
  <c r="AR56" i="118" s="1"/>
  <c r="AR29" i="137"/>
  <c r="AR56" i="137" s="1"/>
  <c r="AR29" i="95"/>
  <c r="AR29" i="94"/>
  <c r="AR29" i="135"/>
  <c r="AR29" i="136"/>
  <c r="X29" i="150"/>
  <c r="X56" i="150" s="1"/>
  <c r="X29" i="151"/>
  <c r="X56" i="151" s="1"/>
  <c r="X29" i="149"/>
  <c r="X56" i="149" s="1"/>
  <c r="X29" i="147"/>
  <c r="X29" i="148"/>
  <c r="X56" i="148" s="1"/>
  <c r="AT29" i="119"/>
  <c r="AT56" i="119" s="1"/>
  <c r="AT29" i="138"/>
  <c r="AT56" i="138" s="1"/>
  <c r="AT29" i="137"/>
  <c r="AT56" i="137" s="1"/>
  <c r="AT29" i="118"/>
  <c r="AT56" i="118" s="1"/>
  <c r="AT29" i="95"/>
  <c r="AT29" i="135"/>
  <c r="AT29" i="136"/>
  <c r="AT29" i="94"/>
  <c r="Z29" i="150"/>
  <c r="Z56" i="150" s="1"/>
  <c r="Z29" i="151"/>
  <c r="Z56" i="151" s="1"/>
  <c r="Z29" i="149"/>
  <c r="Z56" i="149" s="1"/>
  <c r="Z29" i="148"/>
  <c r="Z56" i="148" s="1"/>
  <c r="Z29" i="147"/>
  <c r="AG17" i="119"/>
  <c r="AG44" i="119" s="1"/>
  <c r="AG17" i="138"/>
  <c r="AG44" i="138" s="1"/>
  <c r="AG17" i="137"/>
  <c r="AG44" i="137" s="1"/>
  <c r="AG17" i="118"/>
  <c r="AG44" i="118" s="1"/>
  <c r="AG17" i="95"/>
  <c r="AG17" i="135"/>
  <c r="AG17" i="136"/>
  <c r="AG17" i="94"/>
  <c r="M17" i="150"/>
  <c r="M44" i="150" s="1"/>
  <c r="M17" i="151"/>
  <c r="M44" i="151" s="1"/>
  <c r="M17" i="149"/>
  <c r="M44" i="149" s="1"/>
  <c r="M17" i="147"/>
  <c r="M17" i="148"/>
  <c r="M44" i="148" s="1"/>
  <c r="AW27" i="119"/>
  <c r="AW54" i="119" s="1"/>
  <c r="AW27" i="138"/>
  <c r="AW54" i="138" s="1"/>
  <c r="AW27" i="137"/>
  <c r="AW54" i="137" s="1"/>
  <c r="AW27" i="95"/>
  <c r="AW27" i="135"/>
  <c r="AW27" i="136"/>
  <c r="AW27" i="94"/>
  <c r="AW27" i="118"/>
  <c r="AW54" i="118" s="1"/>
  <c r="AC27" i="150"/>
  <c r="AC54" i="150" s="1"/>
  <c r="AC27" i="148"/>
  <c r="AC54" i="148" s="1"/>
  <c r="AC27" i="147"/>
  <c r="AC27" i="151"/>
  <c r="AC54" i="151" s="1"/>
  <c r="AC27" i="149"/>
  <c r="AC54" i="149" s="1"/>
  <c r="AX20" i="119"/>
  <c r="AX47" i="119" s="1"/>
  <c r="AX20" i="138"/>
  <c r="AX47" i="138" s="1"/>
  <c r="AX20" i="137"/>
  <c r="AX47" i="137" s="1"/>
  <c r="AX20" i="118"/>
  <c r="AX47" i="118" s="1"/>
  <c r="AX20" i="95"/>
  <c r="AX20" i="135"/>
  <c r="AX20" i="136"/>
  <c r="AX20" i="94"/>
  <c r="AD20" i="151"/>
  <c r="AD47" i="151" s="1"/>
  <c r="AD20" i="149"/>
  <c r="AD47" i="149" s="1"/>
  <c r="AD20" i="150"/>
  <c r="AD47" i="150" s="1"/>
  <c r="AD20" i="148"/>
  <c r="AD47" i="148" s="1"/>
  <c r="AD20" i="147"/>
  <c r="AX12" i="119"/>
  <c r="AX39" i="119" s="1"/>
  <c r="AX12" i="138"/>
  <c r="AX39" i="138" s="1"/>
  <c r="AX12" i="137"/>
  <c r="AX39" i="137" s="1"/>
  <c r="AX12" i="118"/>
  <c r="AX39" i="118" s="1"/>
  <c r="AX12" i="95"/>
  <c r="AX12" i="135"/>
  <c r="AX12" i="94"/>
  <c r="AX12" i="136"/>
  <c r="AD12" i="150"/>
  <c r="AD39" i="150" s="1"/>
  <c r="AD12" i="151"/>
  <c r="AD39" i="151" s="1"/>
  <c r="AD12" i="149"/>
  <c r="AD39" i="149" s="1"/>
  <c r="AD12" i="147"/>
  <c r="AD12" i="148"/>
  <c r="AD39" i="148" s="1"/>
  <c r="AO27" i="119"/>
  <c r="AO54" i="119" s="1"/>
  <c r="AO27" i="138"/>
  <c r="AO54" i="138" s="1"/>
  <c r="AO27" i="137"/>
  <c r="AO54" i="137" s="1"/>
  <c r="AO27" i="118"/>
  <c r="AO54" i="118" s="1"/>
  <c r="AO27" i="95"/>
  <c r="AO27" i="135"/>
  <c r="AO27" i="136"/>
  <c r="AO27" i="94"/>
  <c r="U27" i="150"/>
  <c r="U54" i="150" s="1"/>
  <c r="U27" i="151"/>
  <c r="U54" i="151" s="1"/>
  <c r="U27" i="149"/>
  <c r="U54" i="149" s="1"/>
  <c r="U27" i="148"/>
  <c r="U54" i="148" s="1"/>
  <c r="U27" i="147"/>
  <c r="BC25" i="119"/>
  <c r="BC52" i="119" s="1"/>
  <c r="BC25" i="138"/>
  <c r="BC52" i="138" s="1"/>
  <c r="BC25" i="95"/>
  <c r="BC25" i="135"/>
  <c r="BC25" i="118"/>
  <c r="BC52" i="118" s="1"/>
  <c r="BC25" i="94"/>
  <c r="BC25" i="136"/>
  <c r="AI25" i="150"/>
  <c r="AI52" i="150" s="1"/>
  <c r="AI25" i="151"/>
  <c r="AI52" i="151" s="1"/>
  <c r="AI25" i="149"/>
  <c r="AI52" i="149" s="1"/>
  <c r="BC25" i="137"/>
  <c r="BC52" i="137" s="1"/>
  <c r="AI25" i="148"/>
  <c r="AI52" i="148" s="1"/>
  <c r="AI25" i="147"/>
  <c r="AV23" i="119"/>
  <c r="AV50" i="119" s="1"/>
  <c r="AV23" i="137"/>
  <c r="AV50" i="137" s="1"/>
  <c r="AV23" i="138"/>
  <c r="AV50" i="138" s="1"/>
  <c r="AV23" i="118"/>
  <c r="AV50" i="118" s="1"/>
  <c r="AV23" i="135"/>
  <c r="AV23" i="136"/>
  <c r="AV23" i="94"/>
  <c r="AV23" i="95"/>
  <c r="AB23" i="151"/>
  <c r="AB50" i="151" s="1"/>
  <c r="AB23" i="149"/>
  <c r="AB50" i="149" s="1"/>
  <c r="AB23" i="150"/>
  <c r="AB50" i="150" s="1"/>
  <c r="AB23" i="148"/>
  <c r="AB50" i="148" s="1"/>
  <c r="AB23" i="147"/>
  <c r="AX27" i="119"/>
  <c r="AX54" i="119" s="1"/>
  <c r="AX27" i="138"/>
  <c r="AX54" i="138" s="1"/>
  <c r="AX27" i="137"/>
  <c r="AX54" i="137" s="1"/>
  <c r="AX27" i="118"/>
  <c r="AX54" i="118" s="1"/>
  <c r="AX27" i="95"/>
  <c r="AX27" i="135"/>
  <c r="AX27" i="136"/>
  <c r="AX27" i="94"/>
  <c r="AD27" i="151"/>
  <c r="AD54" i="151" s="1"/>
  <c r="AD27" i="149"/>
  <c r="AD54" i="149" s="1"/>
  <c r="AD27" i="150"/>
  <c r="AD54" i="150" s="1"/>
  <c r="AD27" i="148"/>
  <c r="AD54" i="148" s="1"/>
  <c r="AD27" i="147"/>
  <c r="AQ29" i="119"/>
  <c r="AQ56" i="119" s="1"/>
  <c r="AQ29" i="138"/>
  <c r="AQ56" i="138" s="1"/>
  <c r="AQ29" i="137"/>
  <c r="AQ56" i="137" s="1"/>
  <c r="AQ29" i="118"/>
  <c r="AQ56" i="118" s="1"/>
  <c r="AQ29" i="95"/>
  <c r="AQ29" i="135"/>
  <c r="AQ29" i="136"/>
  <c r="W29" i="151"/>
  <c r="W56" i="151" s="1"/>
  <c r="W29" i="149"/>
  <c r="W56" i="149" s="1"/>
  <c r="AQ29" i="94"/>
  <c r="W29" i="150"/>
  <c r="W56" i="150" s="1"/>
  <c r="W29" i="148"/>
  <c r="W56" i="148" s="1"/>
  <c r="W29" i="147"/>
  <c r="AG20" i="138"/>
  <c r="AG47" i="138" s="1"/>
  <c r="AG20" i="119"/>
  <c r="AG47" i="119" s="1"/>
  <c r="AG20" i="137"/>
  <c r="AG47" i="137" s="1"/>
  <c r="AG20" i="118"/>
  <c r="AG47" i="118" s="1"/>
  <c r="AG20" i="95"/>
  <c r="AG20" i="135"/>
  <c r="AG20" i="136"/>
  <c r="AG20" i="94"/>
  <c r="M20" i="150"/>
  <c r="M47" i="150" s="1"/>
  <c r="M20" i="151"/>
  <c r="M47" i="151" s="1"/>
  <c r="M20" i="149"/>
  <c r="M47" i="149" s="1"/>
  <c r="M20" i="148"/>
  <c r="M47" i="148" s="1"/>
  <c r="M20" i="147"/>
  <c r="AM15" i="119"/>
  <c r="AM42" i="119" s="1"/>
  <c r="AM15" i="138"/>
  <c r="AM42" i="138" s="1"/>
  <c r="AM15" i="137"/>
  <c r="AM42" i="137" s="1"/>
  <c r="AM15" i="118"/>
  <c r="AM42" i="118" s="1"/>
  <c r="AM15" i="136"/>
  <c r="AM15" i="95"/>
  <c r="AM15" i="135"/>
  <c r="S15" i="151"/>
  <c r="S42" i="151" s="1"/>
  <c r="S15" i="149"/>
  <c r="S42" i="149" s="1"/>
  <c r="AM15" i="94"/>
  <c r="S15" i="150"/>
  <c r="S42" i="150" s="1"/>
  <c r="S15" i="148"/>
  <c r="S42" i="148" s="1"/>
  <c r="S15" i="147"/>
  <c r="AR15" i="119"/>
  <c r="AR42" i="119" s="1"/>
  <c r="AR15" i="137"/>
  <c r="AR42" i="137" s="1"/>
  <c r="AR15" i="138"/>
  <c r="AR42" i="138" s="1"/>
  <c r="AR15" i="118"/>
  <c r="AR42" i="118" s="1"/>
  <c r="AR15" i="95"/>
  <c r="AR15" i="135"/>
  <c r="AR15" i="94"/>
  <c r="AR15" i="136"/>
  <c r="X15" i="150"/>
  <c r="X42" i="150" s="1"/>
  <c r="X15" i="151"/>
  <c r="X42" i="151" s="1"/>
  <c r="X15" i="149"/>
  <c r="X42" i="149" s="1"/>
  <c r="X15" i="148"/>
  <c r="X42" i="148" s="1"/>
  <c r="X15" i="147"/>
  <c r="AU17" i="138"/>
  <c r="AU44" i="138" s="1"/>
  <c r="AU17" i="119"/>
  <c r="AU44" i="119" s="1"/>
  <c r="AU17" i="137"/>
  <c r="AU44" i="137" s="1"/>
  <c r="AU17" i="118"/>
  <c r="AU44" i="118" s="1"/>
  <c r="AU17" i="95"/>
  <c r="AU17" i="135"/>
  <c r="AU17" i="136"/>
  <c r="AU17" i="94"/>
  <c r="AA17" i="150"/>
  <c r="AA44" i="150" s="1"/>
  <c r="AA17" i="151"/>
  <c r="AA44" i="151" s="1"/>
  <c r="AA17" i="149"/>
  <c r="AA44" i="149" s="1"/>
  <c r="AA17" i="148"/>
  <c r="AA44" i="148" s="1"/>
  <c r="AA17" i="147"/>
  <c r="BD20" i="119"/>
  <c r="BD47" i="119" s="1"/>
  <c r="BD20" i="138"/>
  <c r="BD47" i="138" s="1"/>
  <c r="BD20" i="137"/>
  <c r="BD47" i="137" s="1"/>
  <c r="BD20" i="118"/>
  <c r="BD47" i="118" s="1"/>
  <c r="BD20" i="95"/>
  <c r="BD20" i="135"/>
  <c r="BD20" i="136"/>
  <c r="AJ20" i="150"/>
  <c r="AJ47" i="150" s="1"/>
  <c r="BD20" i="94"/>
  <c r="AJ20" i="151"/>
  <c r="AJ47" i="151" s="1"/>
  <c r="AJ20" i="149"/>
  <c r="AJ47" i="149" s="1"/>
  <c r="AJ20" i="148"/>
  <c r="AJ47" i="148" s="1"/>
  <c r="AJ20" i="147"/>
  <c r="AM12" i="119"/>
  <c r="AM39" i="119" s="1"/>
  <c r="AM12" i="138"/>
  <c r="AM39" i="138" s="1"/>
  <c r="AM12" i="137"/>
  <c r="AM39" i="137" s="1"/>
  <c r="AM12" i="95"/>
  <c r="AM12" i="135"/>
  <c r="AM12" i="94"/>
  <c r="AM12" i="118"/>
  <c r="AM39" i="118" s="1"/>
  <c r="S12" i="150"/>
  <c r="S39" i="150" s="1"/>
  <c r="S12" i="151"/>
  <c r="S39" i="151" s="1"/>
  <c r="S12" i="149"/>
  <c r="S39" i="149" s="1"/>
  <c r="S12" i="148"/>
  <c r="S39" i="148" s="1"/>
  <c r="S12" i="147"/>
  <c r="AM12" i="136"/>
  <c r="BI29" i="119"/>
  <c r="BI56" i="119" s="1"/>
  <c r="BI29" i="138"/>
  <c r="BI56" i="138" s="1"/>
  <c r="BI29" i="137"/>
  <c r="BI56" i="137" s="1"/>
  <c r="BI29" i="118"/>
  <c r="BI56" i="118" s="1"/>
  <c r="BI29" i="95"/>
  <c r="BI29" i="136"/>
  <c r="AO29" i="150"/>
  <c r="AO56" i="150" s="1"/>
  <c r="BI29" i="94"/>
  <c r="AO29" i="151"/>
  <c r="AO56" i="151" s="1"/>
  <c r="AO29" i="149"/>
  <c r="AO56" i="149" s="1"/>
  <c r="AO29" i="148"/>
  <c r="AO56" i="148" s="1"/>
  <c r="AO29" i="147"/>
  <c r="BI29" i="135"/>
  <c r="AW25" i="119"/>
  <c r="AW52" i="119" s="1"/>
  <c r="AW25" i="138"/>
  <c r="AW52" i="138" s="1"/>
  <c r="AW25" i="137"/>
  <c r="AW52" i="137" s="1"/>
  <c r="AW25" i="118"/>
  <c r="AW52" i="118" s="1"/>
  <c r="AW25" i="95"/>
  <c r="AW25" i="136"/>
  <c r="AW25" i="135"/>
  <c r="AC25" i="151"/>
  <c r="AC52" i="151" s="1"/>
  <c r="AC25" i="149"/>
  <c r="AC52" i="149" s="1"/>
  <c r="AC25" i="148"/>
  <c r="AC52" i="148" s="1"/>
  <c r="AC25" i="147"/>
  <c r="AW25" i="94"/>
  <c r="AC25" i="150"/>
  <c r="AC52" i="150" s="1"/>
  <c r="AV29" i="119"/>
  <c r="AV56" i="119" s="1"/>
  <c r="AV29" i="138"/>
  <c r="AV56" i="138" s="1"/>
  <c r="AV29" i="137"/>
  <c r="AV56" i="137" s="1"/>
  <c r="AV29" i="118"/>
  <c r="AV56" i="118" s="1"/>
  <c r="AV29" i="95"/>
  <c r="AV29" i="94"/>
  <c r="AV29" i="135"/>
  <c r="AV29" i="136"/>
  <c r="AB29" i="150"/>
  <c r="AB56" i="150" s="1"/>
  <c r="AB29" i="151"/>
  <c r="AB56" i="151" s="1"/>
  <c r="AB29" i="149"/>
  <c r="AB56" i="149" s="1"/>
  <c r="AB29" i="147"/>
  <c r="AB29" i="148"/>
  <c r="AB56" i="148" s="1"/>
  <c r="BE27" i="119"/>
  <c r="BE54" i="119" s="1"/>
  <c r="BE27" i="138"/>
  <c r="BE54" i="138" s="1"/>
  <c r="BE27" i="137"/>
  <c r="BE54" i="137" s="1"/>
  <c r="BE27" i="118"/>
  <c r="BE54" i="118" s="1"/>
  <c r="BE27" i="95"/>
  <c r="BE27" i="135"/>
  <c r="BE27" i="136"/>
  <c r="BE27" i="94"/>
  <c r="AK27" i="150"/>
  <c r="AK54" i="150" s="1"/>
  <c r="AK27" i="151"/>
  <c r="AK54" i="151" s="1"/>
  <c r="AK27" i="149"/>
  <c r="AK54" i="149" s="1"/>
  <c r="AK27" i="148"/>
  <c r="AK54" i="148" s="1"/>
  <c r="AK27" i="147"/>
  <c r="AY29" i="119"/>
  <c r="AY56" i="119" s="1"/>
  <c r="AY29" i="138"/>
  <c r="AY56" i="138" s="1"/>
  <c r="AY29" i="137"/>
  <c r="AY56" i="137" s="1"/>
  <c r="AY29" i="118"/>
  <c r="AY56" i="118" s="1"/>
  <c r="AY29" i="135"/>
  <c r="AY29" i="136"/>
  <c r="AY29" i="94"/>
  <c r="AE29" i="151"/>
  <c r="AE56" i="151" s="1"/>
  <c r="AE29" i="149"/>
  <c r="AE56" i="149" s="1"/>
  <c r="AY29" i="95"/>
  <c r="AE29" i="148"/>
  <c r="AE56" i="148" s="1"/>
  <c r="AE29" i="147"/>
  <c r="AE29" i="150"/>
  <c r="AE56" i="150" s="1"/>
  <c r="BB20" i="119"/>
  <c r="BB47" i="119" s="1"/>
  <c r="BB20" i="138"/>
  <c r="BB47" i="138" s="1"/>
  <c r="BB20" i="137"/>
  <c r="BB47" i="137" s="1"/>
  <c r="BB20" i="118"/>
  <c r="BB47" i="118" s="1"/>
  <c r="BB20" i="136"/>
  <c r="BB20" i="94"/>
  <c r="BB20" i="95"/>
  <c r="BB20" i="135"/>
  <c r="AH20" i="151"/>
  <c r="AH47" i="151" s="1"/>
  <c r="AH20" i="149"/>
  <c r="AH47" i="149" s="1"/>
  <c r="AH20" i="148"/>
  <c r="AH47" i="148" s="1"/>
  <c r="AH20" i="147"/>
  <c r="AH20" i="150"/>
  <c r="AH47" i="150" s="1"/>
  <c r="AY20" i="119"/>
  <c r="AY47" i="119" s="1"/>
  <c r="AY20" i="138"/>
  <c r="AY47" i="138" s="1"/>
  <c r="AY20" i="137"/>
  <c r="AY47" i="137" s="1"/>
  <c r="AY20" i="118"/>
  <c r="AY47" i="118" s="1"/>
  <c r="AY20" i="95"/>
  <c r="AY20" i="135"/>
  <c r="AY20" i="136"/>
  <c r="AY20" i="94"/>
  <c r="AE20" i="150"/>
  <c r="AE47" i="150" s="1"/>
  <c r="AE20" i="151"/>
  <c r="AE47" i="151" s="1"/>
  <c r="AE20" i="149"/>
  <c r="AE47" i="149" s="1"/>
  <c r="AE20" i="147"/>
  <c r="AE20" i="148"/>
  <c r="AE47" i="148" s="1"/>
  <c r="BF25" i="119"/>
  <c r="BF52" i="119" s="1"/>
  <c r="BF25" i="137"/>
  <c r="BF52" i="137" s="1"/>
  <c r="BF25" i="118"/>
  <c r="BF52" i="118" s="1"/>
  <c r="BF25" i="138"/>
  <c r="BF52" i="138" s="1"/>
  <c r="BF25" i="95"/>
  <c r="BF25" i="94"/>
  <c r="BF25" i="136"/>
  <c r="AL25" i="150"/>
  <c r="AL52" i="150" s="1"/>
  <c r="AL25" i="151"/>
  <c r="AL52" i="151" s="1"/>
  <c r="AL25" i="149"/>
  <c r="AL52" i="149" s="1"/>
  <c r="BF25" i="135"/>
  <c r="AL25" i="147"/>
  <c r="AL25" i="148"/>
  <c r="AL52" i="148" s="1"/>
  <c r="AY17" i="119"/>
  <c r="AY44" i="119" s="1"/>
  <c r="AY17" i="138"/>
  <c r="AY44" i="138" s="1"/>
  <c r="AY17" i="137"/>
  <c r="AY44" i="137" s="1"/>
  <c r="AY17" i="118"/>
  <c r="AY44" i="118" s="1"/>
  <c r="AY17" i="95"/>
  <c r="AY17" i="135"/>
  <c r="AY17" i="136"/>
  <c r="AY17" i="94"/>
  <c r="AE17" i="150"/>
  <c r="AE44" i="150" s="1"/>
  <c r="AE17" i="151"/>
  <c r="AE44" i="151" s="1"/>
  <c r="AE17" i="149"/>
  <c r="AE44" i="149" s="1"/>
  <c r="AE17" i="148"/>
  <c r="AE44" i="148" s="1"/>
  <c r="AE17" i="147"/>
  <c r="BC12" i="119"/>
  <c r="BC39" i="119" s="1"/>
  <c r="BC12" i="138"/>
  <c r="BC39" i="138" s="1"/>
  <c r="BC12" i="137"/>
  <c r="BC39" i="137" s="1"/>
  <c r="BC12" i="95"/>
  <c r="BC12" i="135"/>
  <c r="BC12" i="94"/>
  <c r="AI12" i="150"/>
  <c r="AI39" i="150" s="1"/>
  <c r="AI12" i="151"/>
  <c r="AI39" i="151" s="1"/>
  <c r="AI12" i="149"/>
  <c r="AI39" i="149" s="1"/>
  <c r="AI12" i="148"/>
  <c r="AI39" i="148" s="1"/>
  <c r="AI12" i="147"/>
  <c r="BC12" i="118"/>
  <c r="BC39" i="118" s="1"/>
  <c r="BC12" i="136"/>
  <c r="BF23" i="119"/>
  <c r="BF50" i="119" s="1"/>
  <c r="BF23" i="138"/>
  <c r="BF50" i="138" s="1"/>
  <c r="BF23" i="137"/>
  <c r="BF50" i="137" s="1"/>
  <c r="BF23" i="118"/>
  <c r="BF50" i="118" s="1"/>
  <c r="BF23" i="95"/>
  <c r="BF23" i="135"/>
  <c r="AL23" i="150"/>
  <c r="AL50" i="150" s="1"/>
  <c r="AL23" i="151"/>
  <c r="AL50" i="151" s="1"/>
  <c r="AL23" i="149"/>
  <c r="AL50" i="149" s="1"/>
  <c r="BF23" i="94"/>
  <c r="AL23" i="148"/>
  <c r="AL50" i="148" s="1"/>
  <c r="AL23" i="147"/>
  <c r="BF23" i="136"/>
  <c r="BB27" i="119"/>
  <c r="BB54" i="119" s="1"/>
  <c r="BB27" i="138"/>
  <c r="BB54" i="138" s="1"/>
  <c r="BB27" i="137"/>
  <c r="BB54" i="137" s="1"/>
  <c r="BB27" i="118"/>
  <c r="BB54" i="118" s="1"/>
  <c r="BB27" i="95"/>
  <c r="BB27" i="136"/>
  <c r="BB27" i="94"/>
  <c r="BB27" i="135"/>
  <c r="AH27" i="151"/>
  <c r="AH54" i="151" s="1"/>
  <c r="AH27" i="149"/>
  <c r="AH54" i="149" s="1"/>
  <c r="AH27" i="150"/>
  <c r="AH54" i="150" s="1"/>
  <c r="AH27" i="148"/>
  <c r="AH54" i="148" s="1"/>
  <c r="AH27" i="147"/>
  <c r="AZ20" i="119"/>
  <c r="AZ47" i="119" s="1"/>
  <c r="AZ20" i="137"/>
  <c r="AZ47" i="137" s="1"/>
  <c r="AZ20" i="138"/>
  <c r="AZ47" i="138" s="1"/>
  <c r="AZ20" i="118"/>
  <c r="AZ47" i="118" s="1"/>
  <c r="AZ20" i="95"/>
  <c r="AZ20" i="135"/>
  <c r="AZ20" i="136"/>
  <c r="AZ20" i="94"/>
  <c r="AF20" i="150"/>
  <c r="AF47" i="150" s="1"/>
  <c r="AF20" i="151"/>
  <c r="AF47" i="151" s="1"/>
  <c r="AF20" i="149"/>
  <c r="AF47" i="149" s="1"/>
  <c r="AF20" i="148"/>
  <c r="AF47" i="148" s="1"/>
  <c r="AF20" i="147"/>
  <c r="BD23" i="119"/>
  <c r="BD50" i="119" s="1"/>
  <c r="BD23" i="138"/>
  <c r="BD50" i="138" s="1"/>
  <c r="BD23" i="137"/>
  <c r="BD50" i="137" s="1"/>
  <c r="BD23" i="118"/>
  <c r="BD50" i="118" s="1"/>
  <c r="BD23" i="95"/>
  <c r="BD23" i="135"/>
  <c r="BD23" i="136"/>
  <c r="BD23" i="94"/>
  <c r="AJ23" i="151"/>
  <c r="AJ50" i="151" s="1"/>
  <c r="AJ23" i="149"/>
  <c r="AJ50" i="149" s="1"/>
  <c r="AJ23" i="148"/>
  <c r="AJ50" i="148" s="1"/>
  <c r="AJ23" i="147"/>
  <c r="AJ23" i="150"/>
  <c r="AJ50" i="150" s="1"/>
  <c r="BA12" i="119"/>
  <c r="BA39" i="119" s="1"/>
  <c r="BA12" i="138"/>
  <c r="BA39" i="138" s="1"/>
  <c r="BA12" i="118"/>
  <c r="BA39" i="118" s="1"/>
  <c r="BA12" i="137"/>
  <c r="BA39" i="137" s="1"/>
  <c r="BA12" i="95"/>
  <c r="BA12" i="135"/>
  <c r="BA12" i="136"/>
  <c r="AG12" i="151"/>
  <c r="AG39" i="151" s="1"/>
  <c r="AG12" i="149"/>
  <c r="AG39" i="149" s="1"/>
  <c r="BA12" i="94"/>
  <c r="AG12" i="150"/>
  <c r="AG39" i="150" s="1"/>
  <c r="AG12" i="148"/>
  <c r="AG39" i="148" s="1"/>
  <c r="AG12" i="147"/>
  <c r="AO17" i="119"/>
  <c r="AO44" i="119" s="1"/>
  <c r="AO17" i="138"/>
  <c r="AO44" i="138" s="1"/>
  <c r="AO17" i="137"/>
  <c r="AO44" i="137" s="1"/>
  <c r="AO17" i="118"/>
  <c r="AO44" i="118" s="1"/>
  <c r="AO17" i="95"/>
  <c r="AO17" i="135"/>
  <c r="AO17" i="136"/>
  <c r="AO17" i="94"/>
  <c r="U17" i="150"/>
  <c r="U44" i="150" s="1"/>
  <c r="U17" i="151"/>
  <c r="U44" i="151" s="1"/>
  <c r="U17" i="149"/>
  <c r="U44" i="149" s="1"/>
  <c r="U17" i="148"/>
  <c r="U44" i="148" s="1"/>
  <c r="U17" i="147"/>
  <c r="AS20" i="119"/>
  <c r="AS47" i="119" s="1"/>
  <c r="AS20" i="138"/>
  <c r="AS47" i="138" s="1"/>
  <c r="AS20" i="137"/>
  <c r="AS47" i="137" s="1"/>
  <c r="AS20" i="118"/>
  <c r="AS47" i="118" s="1"/>
  <c r="AS20" i="95"/>
  <c r="AS20" i="135"/>
  <c r="AS20" i="136"/>
  <c r="AS20" i="94"/>
  <c r="Y20" i="150"/>
  <c r="Y47" i="150" s="1"/>
  <c r="Y20" i="148"/>
  <c r="Y47" i="148" s="1"/>
  <c r="Y20" i="147"/>
  <c r="Y20" i="151"/>
  <c r="Y47" i="151" s="1"/>
  <c r="Y20" i="149"/>
  <c r="Y47" i="149" s="1"/>
  <c r="AU15" i="119"/>
  <c r="AU42" i="119" s="1"/>
  <c r="AU15" i="138"/>
  <c r="AU42" i="138" s="1"/>
  <c r="AU15" i="118"/>
  <c r="AU42" i="118" s="1"/>
  <c r="AU15" i="137"/>
  <c r="AU42" i="137" s="1"/>
  <c r="AU15" i="95"/>
  <c r="AU15" i="135"/>
  <c r="AU15" i="136"/>
  <c r="AA15" i="151"/>
  <c r="AA42" i="151" s="1"/>
  <c r="AA15" i="149"/>
  <c r="AA42" i="149" s="1"/>
  <c r="AU15" i="94"/>
  <c r="AA15" i="150"/>
  <c r="AA42" i="150" s="1"/>
  <c r="AA15" i="148"/>
  <c r="AA42" i="148" s="1"/>
  <c r="AA15" i="147"/>
  <c r="BD17" i="119"/>
  <c r="BD44" i="119" s="1"/>
  <c r="BD17" i="138"/>
  <c r="BD44" i="138" s="1"/>
  <c r="BD17" i="137"/>
  <c r="BD44" i="137" s="1"/>
  <c r="BD17" i="118"/>
  <c r="BD44" i="118" s="1"/>
  <c r="BD17" i="95"/>
  <c r="BD17" i="135"/>
  <c r="BD17" i="136"/>
  <c r="BD17" i="94"/>
  <c r="AJ17" i="151"/>
  <c r="AJ44" i="151" s="1"/>
  <c r="AJ17" i="149"/>
  <c r="AJ44" i="149" s="1"/>
  <c r="AJ17" i="150"/>
  <c r="AJ44" i="150" s="1"/>
  <c r="AJ17" i="148"/>
  <c r="AJ44" i="148" s="1"/>
  <c r="AJ17" i="147"/>
  <c r="AS25" i="119"/>
  <c r="AS52" i="119" s="1"/>
  <c r="AS25" i="138"/>
  <c r="AS52" i="138" s="1"/>
  <c r="AS25" i="137"/>
  <c r="AS52" i="137" s="1"/>
  <c r="AS25" i="118"/>
  <c r="AS52" i="118" s="1"/>
  <c r="AS25" i="95"/>
  <c r="AS25" i="135"/>
  <c r="AS25" i="136"/>
  <c r="Y25" i="151"/>
  <c r="Y52" i="151" s="1"/>
  <c r="Y25" i="149"/>
  <c r="Y52" i="149" s="1"/>
  <c r="AS25" i="94"/>
  <c r="Y25" i="150"/>
  <c r="Y52" i="150" s="1"/>
  <c r="Y25" i="148"/>
  <c r="Y52" i="148" s="1"/>
  <c r="Y25" i="147"/>
  <c r="BI25" i="119"/>
  <c r="BI52" i="119" s="1"/>
  <c r="BI25" i="138"/>
  <c r="BI52" i="138" s="1"/>
  <c r="BI25" i="137"/>
  <c r="BI52" i="137" s="1"/>
  <c r="BI25" i="118"/>
  <c r="BI52" i="118" s="1"/>
  <c r="BI25" i="95"/>
  <c r="BI25" i="135"/>
  <c r="BI25" i="136"/>
  <c r="BI25" i="94"/>
  <c r="AO25" i="151"/>
  <c r="AO52" i="151" s="1"/>
  <c r="AO25" i="149"/>
  <c r="AO52" i="149" s="1"/>
  <c r="AO25" i="150"/>
  <c r="AO52" i="150" s="1"/>
  <c r="AO25" i="148"/>
  <c r="AO52" i="148" s="1"/>
  <c r="AO25" i="147"/>
  <c r="BD25" i="119"/>
  <c r="BD52" i="119" s="1"/>
  <c r="BD25" i="138"/>
  <c r="BD52" i="138" s="1"/>
  <c r="BD25" i="137"/>
  <c r="BD52" i="137" s="1"/>
  <c r="BD25" i="118"/>
  <c r="BD52" i="118" s="1"/>
  <c r="BD25" i="95"/>
  <c r="BD25" i="135"/>
  <c r="BD25" i="136"/>
  <c r="BD25" i="94"/>
  <c r="AJ25" i="150"/>
  <c r="AJ52" i="150" s="1"/>
  <c r="AJ25" i="148"/>
  <c r="AJ52" i="148" s="1"/>
  <c r="AJ25" i="147"/>
  <c r="AJ25" i="151"/>
  <c r="AJ52" i="151" s="1"/>
  <c r="AJ25" i="149"/>
  <c r="AJ52" i="149" s="1"/>
  <c r="AS27" i="119"/>
  <c r="AS54" i="119" s="1"/>
  <c r="AS27" i="138"/>
  <c r="AS54" i="138" s="1"/>
  <c r="AS27" i="137"/>
  <c r="AS54" i="137" s="1"/>
  <c r="AS27" i="118"/>
  <c r="AS54" i="118" s="1"/>
  <c r="AS27" i="95"/>
  <c r="AS27" i="135"/>
  <c r="AS27" i="136"/>
  <c r="AS27" i="94"/>
  <c r="Y27" i="150"/>
  <c r="Y54" i="150" s="1"/>
  <c r="Y27" i="148"/>
  <c r="Y54" i="148" s="1"/>
  <c r="Y27" i="147"/>
  <c r="Y27" i="151"/>
  <c r="Y54" i="151" s="1"/>
  <c r="Y27" i="149"/>
  <c r="Y54" i="149" s="1"/>
  <c r="BE25" i="119"/>
  <c r="BE52" i="119" s="1"/>
  <c r="BE25" i="138"/>
  <c r="BE52" i="138" s="1"/>
  <c r="BE25" i="137"/>
  <c r="BE52" i="137" s="1"/>
  <c r="BE25" i="118"/>
  <c r="BE52" i="118" s="1"/>
  <c r="BE25" i="136"/>
  <c r="BE25" i="135"/>
  <c r="AK25" i="151"/>
  <c r="AK52" i="151" s="1"/>
  <c r="AK25" i="149"/>
  <c r="AK52" i="149" s="1"/>
  <c r="BE25" i="94"/>
  <c r="BE25" i="95"/>
  <c r="AK25" i="150"/>
  <c r="AK52" i="150" s="1"/>
  <c r="AK25" i="148"/>
  <c r="AK52" i="148" s="1"/>
  <c r="AK25" i="147"/>
  <c r="AM29" i="119"/>
  <c r="AM56" i="119" s="1"/>
  <c r="AM29" i="138"/>
  <c r="AM56" i="138" s="1"/>
  <c r="AM29" i="137"/>
  <c r="AM56" i="137" s="1"/>
  <c r="AM29" i="118"/>
  <c r="AM56" i="118" s="1"/>
  <c r="AM29" i="95"/>
  <c r="AM29" i="135"/>
  <c r="AM29" i="136"/>
  <c r="S29" i="151"/>
  <c r="S56" i="151" s="1"/>
  <c r="S29" i="149"/>
  <c r="S56" i="149" s="1"/>
  <c r="AM29" i="94"/>
  <c r="S29" i="150"/>
  <c r="S56" i="150" s="1"/>
  <c r="S29" i="148"/>
  <c r="S56" i="148" s="1"/>
  <c r="S29" i="147"/>
  <c r="AY23" i="119"/>
  <c r="AY50" i="119" s="1"/>
  <c r="AY23" i="138"/>
  <c r="AY50" i="138" s="1"/>
  <c r="AY23" i="137"/>
  <c r="AY50" i="137" s="1"/>
  <c r="AY23" i="118"/>
  <c r="AY50" i="118" s="1"/>
  <c r="AY23" i="95"/>
  <c r="AY23" i="135"/>
  <c r="AY23" i="136"/>
  <c r="AY23" i="94"/>
  <c r="AE23" i="150"/>
  <c r="AE50" i="150" s="1"/>
  <c r="AE23" i="151"/>
  <c r="AE50" i="151" s="1"/>
  <c r="AE23" i="149"/>
  <c r="AE50" i="149" s="1"/>
  <c r="AE23" i="148"/>
  <c r="AE50" i="148" s="1"/>
  <c r="AE23" i="147"/>
  <c r="BG27" i="119"/>
  <c r="BG54" i="119" s="1"/>
  <c r="BG27" i="138"/>
  <c r="BG54" i="138" s="1"/>
  <c r="BG27" i="137"/>
  <c r="BG54" i="137" s="1"/>
  <c r="BG27" i="118"/>
  <c r="BG54" i="118" s="1"/>
  <c r="BG27" i="95"/>
  <c r="BG27" i="135"/>
  <c r="BG27" i="136"/>
  <c r="BG27" i="94"/>
  <c r="AM27" i="150"/>
  <c r="AM54" i="150" s="1"/>
  <c r="AM27" i="151"/>
  <c r="AM54" i="151" s="1"/>
  <c r="AM27" i="149"/>
  <c r="AM54" i="149" s="1"/>
  <c r="AM27" i="148"/>
  <c r="AM54" i="148" s="1"/>
  <c r="AM27" i="147"/>
  <c r="AQ25" i="119"/>
  <c r="AQ52" i="119" s="1"/>
  <c r="AQ25" i="138"/>
  <c r="AQ52" i="138" s="1"/>
  <c r="AQ25" i="137"/>
  <c r="AQ52" i="137" s="1"/>
  <c r="AQ25" i="95"/>
  <c r="AQ25" i="135"/>
  <c r="AQ25" i="118"/>
  <c r="AQ52" i="118" s="1"/>
  <c r="AQ25" i="94"/>
  <c r="W25" i="150"/>
  <c r="W52" i="150" s="1"/>
  <c r="AQ25" i="136"/>
  <c r="W25" i="151"/>
  <c r="W52" i="151" s="1"/>
  <c r="W25" i="149"/>
  <c r="W52" i="149" s="1"/>
  <c r="W25" i="148"/>
  <c r="W52" i="148" s="1"/>
  <c r="W25" i="147"/>
  <c r="AR23" i="119"/>
  <c r="AR50" i="119" s="1"/>
  <c r="AR23" i="138"/>
  <c r="AR50" i="138" s="1"/>
  <c r="AR23" i="137"/>
  <c r="AR50" i="137" s="1"/>
  <c r="AR23" i="118"/>
  <c r="AR50" i="118" s="1"/>
  <c r="AR23" i="95"/>
  <c r="AR23" i="136"/>
  <c r="AR23" i="94"/>
  <c r="AR23" i="135"/>
  <c r="X23" i="151"/>
  <c r="X50" i="151" s="1"/>
  <c r="X23" i="149"/>
  <c r="X50" i="149" s="1"/>
  <c r="X23" i="150"/>
  <c r="X50" i="150" s="1"/>
  <c r="X23" i="148"/>
  <c r="X50" i="148" s="1"/>
  <c r="X23" i="147"/>
  <c r="AR27" i="119"/>
  <c r="AR54" i="119" s="1"/>
  <c r="AR27" i="138"/>
  <c r="AR54" i="138" s="1"/>
  <c r="AR27" i="137"/>
  <c r="AR54" i="137" s="1"/>
  <c r="AR27" i="95"/>
  <c r="AR27" i="135"/>
  <c r="AR27" i="118"/>
  <c r="AR54" i="118" s="1"/>
  <c r="AR27" i="94"/>
  <c r="AR27" i="136"/>
  <c r="X27" i="150"/>
  <c r="X54" i="150" s="1"/>
  <c r="X27" i="151"/>
  <c r="X54" i="151" s="1"/>
  <c r="X27" i="149"/>
  <c r="X54" i="149" s="1"/>
  <c r="X27" i="148"/>
  <c r="X54" i="148" s="1"/>
  <c r="X27" i="147"/>
  <c r="AR25" i="119"/>
  <c r="AR52" i="119" s="1"/>
  <c r="AR25" i="138"/>
  <c r="AR52" i="138" s="1"/>
  <c r="AR25" i="137"/>
  <c r="AR52" i="137" s="1"/>
  <c r="AR25" i="95"/>
  <c r="AR25" i="135"/>
  <c r="AR25" i="136"/>
  <c r="AR25" i="94"/>
  <c r="AR25" i="118"/>
  <c r="AR52" i="118" s="1"/>
  <c r="X25" i="150"/>
  <c r="X52" i="150" s="1"/>
  <c r="X25" i="151"/>
  <c r="X52" i="151" s="1"/>
  <c r="X25" i="149"/>
  <c r="X52" i="149" s="1"/>
  <c r="X25" i="148"/>
  <c r="X52" i="148" s="1"/>
  <c r="X25" i="147"/>
  <c r="BA29" i="119"/>
  <c r="BA56" i="119" s="1"/>
  <c r="BA29" i="138"/>
  <c r="BA56" i="138" s="1"/>
  <c r="BA29" i="137"/>
  <c r="BA56" i="137" s="1"/>
  <c r="BA29" i="95"/>
  <c r="BA29" i="118"/>
  <c r="BA56" i="118" s="1"/>
  <c r="BA29" i="94"/>
  <c r="BA29" i="135"/>
  <c r="AG29" i="150"/>
  <c r="AG56" i="150" s="1"/>
  <c r="BA29" i="136"/>
  <c r="AG29" i="151"/>
  <c r="AG56" i="151" s="1"/>
  <c r="AG29" i="149"/>
  <c r="AG56" i="149" s="1"/>
  <c r="AG29" i="148"/>
  <c r="AG56" i="148" s="1"/>
  <c r="AG29" i="147"/>
  <c r="BB25" i="119"/>
  <c r="BB52" i="119" s="1"/>
  <c r="BB25" i="138"/>
  <c r="BB52" i="138" s="1"/>
  <c r="BB25" i="137"/>
  <c r="BB52" i="137" s="1"/>
  <c r="BB25" i="118"/>
  <c r="BB52" i="118" s="1"/>
  <c r="BB25" i="95"/>
  <c r="BB25" i="94"/>
  <c r="BB25" i="135"/>
  <c r="BB25" i="136"/>
  <c r="AH25" i="150"/>
  <c r="AH52" i="150" s="1"/>
  <c r="AH25" i="151"/>
  <c r="AH52" i="151" s="1"/>
  <c r="AH25" i="149"/>
  <c r="AH52" i="149" s="1"/>
  <c r="AH25" i="148"/>
  <c r="AH52" i="148" s="1"/>
  <c r="AH25" i="147"/>
  <c r="BH25" i="119"/>
  <c r="BH52" i="119" s="1"/>
  <c r="BH25" i="138"/>
  <c r="BH52" i="138" s="1"/>
  <c r="BH25" i="137"/>
  <c r="BH52" i="137" s="1"/>
  <c r="BH25" i="95"/>
  <c r="BH25" i="135"/>
  <c r="BH25" i="136"/>
  <c r="BH25" i="94"/>
  <c r="BH25" i="118"/>
  <c r="BH52" i="118" s="1"/>
  <c r="AN25" i="150"/>
  <c r="AN52" i="150" s="1"/>
  <c r="AN25" i="151"/>
  <c r="AN52" i="151" s="1"/>
  <c r="AN25" i="149"/>
  <c r="AN52" i="149" s="1"/>
  <c r="AN25" i="148"/>
  <c r="AN52" i="148" s="1"/>
  <c r="AN25" i="147"/>
  <c r="AM17" i="138"/>
  <c r="AM44" i="138" s="1"/>
  <c r="AM17" i="119"/>
  <c r="AM44" i="119" s="1"/>
  <c r="AM17" i="137"/>
  <c r="AM44" i="137" s="1"/>
  <c r="AM17" i="118"/>
  <c r="AM44" i="118" s="1"/>
  <c r="AM17" i="95"/>
  <c r="AM17" i="135"/>
  <c r="AM17" i="136"/>
  <c r="AM17" i="94"/>
  <c r="S17" i="150"/>
  <c r="S44" i="150" s="1"/>
  <c r="S17" i="148"/>
  <c r="S44" i="148" s="1"/>
  <c r="S17" i="147"/>
  <c r="S17" i="151"/>
  <c r="S44" i="151" s="1"/>
  <c r="S17" i="149"/>
  <c r="S44" i="149" s="1"/>
  <c r="AN20" i="119"/>
  <c r="AN47" i="119" s="1"/>
  <c r="AN20" i="138"/>
  <c r="AN47" i="138" s="1"/>
  <c r="AN20" i="118"/>
  <c r="AN47" i="118" s="1"/>
  <c r="AN20" i="95"/>
  <c r="AN20" i="135"/>
  <c r="AN20" i="137"/>
  <c r="AN47" i="137" s="1"/>
  <c r="AN20" i="136"/>
  <c r="T20" i="150"/>
  <c r="T47" i="150" s="1"/>
  <c r="AN20" i="94"/>
  <c r="T20" i="151"/>
  <c r="T47" i="151" s="1"/>
  <c r="T20" i="149"/>
  <c r="T47" i="149" s="1"/>
  <c r="T20" i="148"/>
  <c r="T47" i="148" s="1"/>
  <c r="T20" i="147"/>
  <c r="AO15" i="119"/>
  <c r="AO42" i="119" s="1"/>
  <c r="AO15" i="138"/>
  <c r="AO42" i="138" s="1"/>
  <c r="AO15" i="137"/>
  <c r="AO42" i="137" s="1"/>
  <c r="AO15" i="118"/>
  <c r="AO42" i="118" s="1"/>
  <c r="AO15" i="95"/>
  <c r="AO15" i="135"/>
  <c r="AO15" i="94"/>
  <c r="AO15" i="136"/>
  <c r="U15" i="150"/>
  <c r="U42" i="150" s="1"/>
  <c r="U15" i="151"/>
  <c r="U42" i="151" s="1"/>
  <c r="U15" i="149"/>
  <c r="U42" i="149" s="1"/>
  <c r="U15" i="148"/>
  <c r="U42" i="148" s="1"/>
  <c r="U15" i="147"/>
  <c r="AR20" i="119"/>
  <c r="AR47" i="119" s="1"/>
  <c r="AR20" i="138"/>
  <c r="AR47" i="138" s="1"/>
  <c r="AR20" i="137"/>
  <c r="AR47" i="137" s="1"/>
  <c r="AR20" i="95"/>
  <c r="AR20" i="135"/>
  <c r="AR20" i="118"/>
  <c r="AR47" i="118" s="1"/>
  <c r="X20" i="150"/>
  <c r="X47" i="150" s="1"/>
  <c r="AR20" i="136"/>
  <c r="X20" i="151"/>
  <c r="X47" i="151" s="1"/>
  <c r="X20" i="149"/>
  <c r="X47" i="149" s="1"/>
  <c r="AR20" i="94"/>
  <c r="X20" i="148"/>
  <c r="X47" i="148" s="1"/>
  <c r="X20" i="147"/>
  <c r="AS17" i="119"/>
  <c r="AS44" i="119" s="1"/>
  <c r="AS17" i="138"/>
  <c r="AS44" i="138" s="1"/>
  <c r="AS17" i="137"/>
  <c r="AS44" i="137" s="1"/>
  <c r="AS17" i="118"/>
  <c r="AS44" i="118" s="1"/>
  <c r="AS17" i="95"/>
  <c r="AS17" i="135"/>
  <c r="AS17" i="136"/>
  <c r="AS17" i="94"/>
  <c r="Y17" i="150"/>
  <c r="Y44" i="150" s="1"/>
  <c r="Y17" i="151"/>
  <c r="Y44" i="151" s="1"/>
  <c r="Y17" i="149"/>
  <c r="Y44" i="149" s="1"/>
  <c r="Y17" i="147"/>
  <c r="Y17" i="148"/>
  <c r="Y44" i="148" s="1"/>
  <c r="AT15" i="119"/>
  <c r="AT42" i="119" s="1"/>
  <c r="AT15" i="138"/>
  <c r="AT42" i="138" s="1"/>
  <c r="AT15" i="137"/>
  <c r="AT42" i="137" s="1"/>
  <c r="AT15" i="118"/>
  <c r="AT42" i="118" s="1"/>
  <c r="AT15" i="95"/>
  <c r="AT15" i="135"/>
  <c r="AT15" i="136"/>
  <c r="AT15" i="94"/>
  <c r="Z15" i="150"/>
  <c r="Z42" i="150" s="1"/>
  <c r="Z15" i="148"/>
  <c r="Z42" i="148" s="1"/>
  <c r="Z15" i="147"/>
  <c r="Z15" i="151"/>
  <c r="Z42" i="151" s="1"/>
  <c r="Z15" i="149"/>
  <c r="Z42" i="149" s="1"/>
  <c r="BH20" i="119"/>
  <c r="BH47" i="119" s="1"/>
  <c r="BH20" i="138"/>
  <c r="BH47" i="138" s="1"/>
  <c r="BH20" i="137"/>
  <c r="BH47" i="137" s="1"/>
  <c r="BH20" i="95"/>
  <c r="BH20" i="135"/>
  <c r="BH20" i="118"/>
  <c r="BH47" i="118" s="1"/>
  <c r="BH20" i="94"/>
  <c r="AN20" i="150"/>
  <c r="AN47" i="150" s="1"/>
  <c r="BH20" i="136"/>
  <c r="AN20" i="151"/>
  <c r="AN47" i="151" s="1"/>
  <c r="AN20" i="149"/>
  <c r="AN47" i="149" s="1"/>
  <c r="AN20" i="148"/>
  <c r="AN47" i="148" s="1"/>
  <c r="AN20" i="147"/>
  <c r="BF20" i="119"/>
  <c r="BF47" i="119" s="1"/>
  <c r="BF20" i="138"/>
  <c r="BF47" i="138" s="1"/>
  <c r="BF20" i="137"/>
  <c r="BF47" i="137" s="1"/>
  <c r="BF20" i="118"/>
  <c r="BF47" i="118" s="1"/>
  <c r="BF20" i="136"/>
  <c r="BF20" i="94"/>
  <c r="BF20" i="135"/>
  <c r="AL20" i="151"/>
  <c r="AL47" i="151" s="1"/>
  <c r="AL20" i="149"/>
  <c r="AL47" i="149" s="1"/>
  <c r="AL20" i="150"/>
  <c r="AL47" i="150" s="1"/>
  <c r="BF20" i="95"/>
  <c r="AL20" i="148"/>
  <c r="AL47" i="148" s="1"/>
  <c r="AL20" i="147"/>
  <c r="BD15" i="119"/>
  <c r="BD42" i="119" s="1"/>
  <c r="BD15" i="138"/>
  <c r="BD42" i="138" s="1"/>
  <c r="BD15" i="137"/>
  <c r="BD42" i="137" s="1"/>
  <c r="BD15" i="118"/>
  <c r="BD42" i="118" s="1"/>
  <c r="BD15" i="95"/>
  <c r="BD15" i="135"/>
  <c r="BD15" i="94"/>
  <c r="BD15" i="136"/>
  <c r="AJ15" i="150"/>
  <c r="AJ42" i="150" s="1"/>
  <c r="AJ15" i="151"/>
  <c r="AJ42" i="151" s="1"/>
  <c r="AJ15" i="149"/>
  <c r="AJ42" i="149" s="1"/>
  <c r="AJ15" i="147"/>
  <c r="AJ15" i="148"/>
  <c r="AJ42" i="148" s="1"/>
  <c r="BD12" i="138"/>
  <c r="BD39" i="138" s="1"/>
  <c r="BD12" i="119"/>
  <c r="BD39" i="119" s="1"/>
  <c r="BD12" i="137"/>
  <c r="BD39" i="137" s="1"/>
  <c r="BD12" i="118"/>
  <c r="BD39" i="118" s="1"/>
  <c r="BD12" i="95"/>
  <c r="BD12" i="135"/>
  <c r="BD12" i="136"/>
  <c r="BD12" i="94"/>
  <c r="AJ12" i="150"/>
  <c r="AJ39" i="150" s="1"/>
  <c r="AJ12" i="151"/>
  <c r="AJ39" i="151" s="1"/>
  <c r="AJ12" i="149"/>
  <c r="AJ39" i="149" s="1"/>
  <c r="AJ12" i="148"/>
  <c r="AJ39" i="148" s="1"/>
  <c r="AJ12" i="147"/>
  <c r="AR12" i="138"/>
  <c r="AR39" i="138" s="1"/>
  <c r="AR12" i="119"/>
  <c r="AR39" i="119" s="1"/>
  <c r="AR12" i="137"/>
  <c r="AR39" i="137" s="1"/>
  <c r="AR12" i="118"/>
  <c r="AR39" i="118" s="1"/>
  <c r="AR12" i="95"/>
  <c r="AR12" i="135"/>
  <c r="AR12" i="136"/>
  <c r="AR12" i="94"/>
  <c r="X12" i="150"/>
  <c r="X39" i="150" s="1"/>
  <c r="X12" i="148"/>
  <c r="X39" i="148" s="1"/>
  <c r="X12" i="147"/>
  <c r="X12" i="151"/>
  <c r="X39" i="151" s="1"/>
  <c r="X12" i="149"/>
  <c r="X39" i="149" s="1"/>
  <c r="AG12" i="119"/>
  <c r="AG39" i="119" s="1"/>
  <c r="AG12" i="138"/>
  <c r="AG39" i="138" s="1"/>
  <c r="AG12" i="137"/>
  <c r="AG39" i="137" s="1"/>
  <c r="AG12" i="118"/>
  <c r="AG39" i="118" s="1"/>
  <c r="AG12" i="136"/>
  <c r="AG12" i="135"/>
  <c r="M12" i="151"/>
  <c r="M39" i="151" s="1"/>
  <c r="M12" i="149"/>
  <c r="M39" i="149" s="1"/>
  <c r="AG12" i="94"/>
  <c r="AG12" i="95"/>
  <c r="M12" i="150"/>
  <c r="M39" i="150" s="1"/>
  <c r="M12" i="148"/>
  <c r="M39" i="148" s="1"/>
  <c r="M12" i="147"/>
  <c r="BI27" i="119"/>
  <c r="BI54" i="119" s="1"/>
  <c r="BI27" i="138"/>
  <c r="BI54" i="138" s="1"/>
  <c r="BI27" i="137"/>
  <c r="BI54" i="137" s="1"/>
  <c r="BI27" i="118"/>
  <c r="BI54" i="118" s="1"/>
  <c r="BI27" i="95"/>
  <c r="BI27" i="135"/>
  <c r="BI27" i="136"/>
  <c r="BI27" i="94"/>
  <c r="AO27" i="150"/>
  <c r="AO54" i="150" s="1"/>
  <c r="AO27" i="148"/>
  <c r="AO54" i="148" s="1"/>
  <c r="AO27" i="147"/>
  <c r="AO27" i="151"/>
  <c r="AO54" i="151" s="1"/>
  <c r="AO27" i="149"/>
  <c r="AO54" i="149" s="1"/>
  <c r="AW29" i="119"/>
  <c r="AW56" i="119" s="1"/>
  <c r="AW29" i="138"/>
  <c r="AW56" i="138" s="1"/>
  <c r="AW29" i="137"/>
  <c r="AW56" i="137" s="1"/>
  <c r="AW29" i="95"/>
  <c r="AW29" i="94"/>
  <c r="AW29" i="118"/>
  <c r="AW56" i="118" s="1"/>
  <c r="AW29" i="135"/>
  <c r="AW29" i="136"/>
  <c r="AC29" i="150"/>
  <c r="AC56" i="150" s="1"/>
  <c r="AC29" i="151"/>
  <c r="AC56" i="151" s="1"/>
  <c r="AC29" i="149"/>
  <c r="AC56" i="149" s="1"/>
  <c r="AC29" i="148"/>
  <c r="AC56" i="148" s="1"/>
  <c r="AC29" i="147"/>
  <c r="AV25" i="119"/>
  <c r="AV52" i="119" s="1"/>
  <c r="AV25" i="137"/>
  <c r="AV52" i="137" s="1"/>
  <c r="AV25" i="138"/>
  <c r="AV52" i="138" s="1"/>
  <c r="AV25" i="118"/>
  <c r="AV52" i="118" s="1"/>
  <c r="AV25" i="95"/>
  <c r="AV25" i="135"/>
  <c r="AV25" i="136"/>
  <c r="AV25" i="94"/>
  <c r="AB25" i="150"/>
  <c r="AB52" i="150" s="1"/>
  <c r="AB25" i="151"/>
  <c r="AB52" i="151" s="1"/>
  <c r="AB25" i="149"/>
  <c r="AB52" i="149" s="1"/>
  <c r="AB25" i="148"/>
  <c r="AB52" i="148" s="1"/>
  <c r="AB25" i="147"/>
  <c r="AS12" i="119"/>
  <c r="AS39" i="119" s="1"/>
  <c r="AS12" i="138"/>
  <c r="AS39" i="138" s="1"/>
  <c r="AS12" i="137"/>
  <c r="AS39" i="137" s="1"/>
  <c r="AS12" i="118"/>
  <c r="AS39" i="118" s="1"/>
  <c r="AS12" i="136"/>
  <c r="AS12" i="95"/>
  <c r="AS12" i="135"/>
  <c r="AS12" i="94"/>
  <c r="Y12" i="151"/>
  <c r="Y39" i="151" s="1"/>
  <c r="Y12" i="149"/>
  <c r="Y39" i="149" s="1"/>
  <c r="Y12" i="150"/>
  <c r="Y39" i="150" s="1"/>
  <c r="Y12" i="148"/>
  <c r="Y39" i="148" s="1"/>
  <c r="Y12" i="147"/>
  <c r="BF12" i="119"/>
  <c r="BF39" i="119" s="1"/>
  <c r="BF12" i="138"/>
  <c r="BF39" i="138" s="1"/>
  <c r="BF12" i="118"/>
  <c r="BF39" i="118" s="1"/>
  <c r="BF12" i="95"/>
  <c r="BF12" i="135"/>
  <c r="BF12" i="137"/>
  <c r="BF39" i="137" s="1"/>
  <c r="BF12" i="94"/>
  <c r="BF12" i="136"/>
  <c r="AL12" i="150"/>
  <c r="AL39" i="150" s="1"/>
  <c r="AL12" i="151"/>
  <c r="AL39" i="151" s="1"/>
  <c r="AL12" i="149"/>
  <c r="AL39" i="149" s="1"/>
  <c r="AL12" i="148"/>
  <c r="AL39" i="148" s="1"/>
  <c r="AL12" i="147"/>
  <c r="AN12" i="138"/>
  <c r="AN39" i="138" s="1"/>
  <c r="AN12" i="119"/>
  <c r="AN39" i="119" s="1"/>
  <c r="AN12" i="137"/>
  <c r="AN39" i="137" s="1"/>
  <c r="AN12" i="118"/>
  <c r="AN39" i="118" s="1"/>
  <c r="AN12" i="95"/>
  <c r="AN12" i="135"/>
  <c r="AN12" i="136"/>
  <c r="AN12" i="94"/>
  <c r="T12" i="150"/>
  <c r="T39" i="150" s="1"/>
  <c r="T12" i="151"/>
  <c r="T39" i="151" s="1"/>
  <c r="T12" i="149"/>
  <c r="T39" i="149" s="1"/>
  <c r="T12" i="148"/>
  <c r="T39" i="148" s="1"/>
  <c r="T12" i="147"/>
  <c r="BA17" i="119"/>
  <c r="BA44" i="119" s="1"/>
  <c r="BA17" i="138"/>
  <c r="BA44" i="138" s="1"/>
  <c r="BA17" i="137"/>
  <c r="BA44" i="137" s="1"/>
  <c r="BA17" i="118"/>
  <c r="BA44" i="118" s="1"/>
  <c r="BA17" i="95"/>
  <c r="BA17" i="135"/>
  <c r="BA17" i="136"/>
  <c r="BA17" i="94"/>
  <c r="AG17" i="150"/>
  <c r="AG44" i="150" s="1"/>
  <c r="AG17" i="151"/>
  <c r="AG44" i="151" s="1"/>
  <c r="AG17" i="149"/>
  <c r="AG44" i="149" s="1"/>
  <c r="AG17" i="148"/>
  <c r="AG44" i="148" s="1"/>
  <c r="AG17" i="147"/>
  <c r="BE23" i="119"/>
  <c r="BE50" i="119" s="1"/>
  <c r="BE23" i="138"/>
  <c r="BE50" i="138" s="1"/>
  <c r="BE23" i="137"/>
  <c r="BE50" i="137" s="1"/>
  <c r="BE23" i="118"/>
  <c r="BE50" i="118" s="1"/>
  <c r="BE23" i="95"/>
  <c r="BE23" i="135"/>
  <c r="BE23" i="136"/>
  <c r="BE23" i="94"/>
  <c r="AK23" i="150"/>
  <c r="AK50" i="150" s="1"/>
  <c r="AK23" i="151"/>
  <c r="AK50" i="151" s="1"/>
  <c r="AK23" i="149"/>
  <c r="AK50" i="149" s="1"/>
  <c r="AK23" i="148"/>
  <c r="AK50" i="148" s="1"/>
  <c r="AK23" i="147"/>
  <c r="BH27" i="119"/>
  <c r="BH54" i="119" s="1"/>
  <c r="BH27" i="138"/>
  <c r="BH54" i="138" s="1"/>
  <c r="BH27" i="95"/>
  <c r="BH27" i="135"/>
  <c r="BH27" i="137"/>
  <c r="BH54" i="137" s="1"/>
  <c r="BH27" i="118"/>
  <c r="BH54" i="118" s="1"/>
  <c r="BH27" i="94"/>
  <c r="BH27" i="136"/>
  <c r="AN27" i="150"/>
  <c r="AN54" i="150" s="1"/>
  <c r="AN27" i="151"/>
  <c r="AN54" i="151" s="1"/>
  <c r="AN27" i="149"/>
  <c r="AN54" i="149" s="1"/>
  <c r="AN27" i="148"/>
  <c r="AN54" i="148" s="1"/>
  <c r="AN27" i="147"/>
  <c r="AL27" i="119"/>
  <c r="AL54" i="119" s="1"/>
  <c r="AL27" i="138"/>
  <c r="AL54" i="138" s="1"/>
  <c r="AL27" i="137"/>
  <c r="AL54" i="137" s="1"/>
  <c r="AL27" i="118"/>
  <c r="AL54" i="118" s="1"/>
  <c r="AL27" i="95"/>
  <c r="AL27" i="136"/>
  <c r="AL27" i="94"/>
  <c r="AL27" i="135"/>
  <c r="R27" i="151"/>
  <c r="R54" i="151" s="1"/>
  <c r="R27" i="149"/>
  <c r="R54" i="149" s="1"/>
  <c r="R27" i="150"/>
  <c r="R54" i="150" s="1"/>
  <c r="R27" i="148"/>
  <c r="R54" i="148" s="1"/>
  <c r="R27" i="147"/>
  <c r="AY27" i="119"/>
  <c r="AY54" i="119" s="1"/>
  <c r="AY27" i="138"/>
  <c r="AY54" i="138" s="1"/>
  <c r="AY27" i="137"/>
  <c r="AY54" i="137" s="1"/>
  <c r="AY27" i="118"/>
  <c r="AY54" i="118" s="1"/>
  <c r="AY27" i="95"/>
  <c r="AY27" i="135"/>
  <c r="AY27" i="136"/>
  <c r="AY27" i="94"/>
  <c r="AE27" i="150"/>
  <c r="AE54" i="150" s="1"/>
  <c r="AE27" i="151"/>
  <c r="AE54" i="151" s="1"/>
  <c r="AE27" i="149"/>
  <c r="AE54" i="149" s="1"/>
  <c r="AE27" i="147"/>
  <c r="AE27" i="148"/>
  <c r="AE54" i="148" s="1"/>
  <c r="AX17" i="119"/>
  <c r="AX44" i="119" s="1"/>
  <c r="AX17" i="138"/>
  <c r="AX44" i="138" s="1"/>
  <c r="AX17" i="137"/>
  <c r="AX44" i="137" s="1"/>
  <c r="AX17" i="95"/>
  <c r="AX17" i="135"/>
  <c r="AX17" i="118"/>
  <c r="AX44" i="118" s="1"/>
  <c r="AX17" i="94"/>
  <c r="AD17" i="150"/>
  <c r="AD44" i="150" s="1"/>
  <c r="AX17" i="136"/>
  <c r="AD17" i="151"/>
  <c r="AD44" i="151" s="1"/>
  <c r="AD17" i="149"/>
  <c r="AD44" i="149" s="1"/>
  <c r="AD17" i="148"/>
  <c r="AD44" i="148" s="1"/>
  <c r="AD17" i="147"/>
  <c r="BG20" i="119"/>
  <c r="BG47" i="119" s="1"/>
  <c r="BG20" i="137"/>
  <c r="BG47" i="137" s="1"/>
  <c r="BG20" i="138"/>
  <c r="BG47" i="138" s="1"/>
  <c r="BG20" i="118"/>
  <c r="BG47" i="118" s="1"/>
  <c r="BG20" i="95"/>
  <c r="BG20" i="135"/>
  <c r="BG20" i="136"/>
  <c r="BG20" i="94"/>
  <c r="AM20" i="150"/>
  <c r="AM47" i="150" s="1"/>
  <c r="AM20" i="151"/>
  <c r="AM47" i="151" s="1"/>
  <c r="AM20" i="149"/>
  <c r="AM47" i="149" s="1"/>
  <c r="AM20" i="148"/>
  <c r="AM47" i="148" s="1"/>
  <c r="AM20" i="147"/>
  <c r="AU25" i="119"/>
  <c r="AU52" i="119" s="1"/>
  <c r="AU25" i="138"/>
  <c r="AU52" i="138" s="1"/>
  <c r="AU25" i="137"/>
  <c r="AU52" i="137" s="1"/>
  <c r="AU25" i="118"/>
  <c r="AU52" i="118" s="1"/>
  <c r="AU25" i="95"/>
  <c r="AU25" i="135"/>
  <c r="AU25" i="94"/>
  <c r="AA25" i="150"/>
  <c r="AA52" i="150" s="1"/>
  <c r="AA25" i="151"/>
  <c r="AA52" i="151" s="1"/>
  <c r="AA25" i="149"/>
  <c r="AA52" i="149" s="1"/>
  <c r="AU25" i="136"/>
  <c r="AA25" i="148"/>
  <c r="AA52" i="148" s="1"/>
  <c r="AA25" i="147"/>
  <c r="AQ27" i="119"/>
  <c r="AQ54" i="119" s="1"/>
  <c r="AQ27" i="138"/>
  <c r="AQ54" i="138" s="1"/>
  <c r="AQ27" i="137"/>
  <c r="AQ54" i="137" s="1"/>
  <c r="AQ27" i="118"/>
  <c r="AQ54" i="118" s="1"/>
  <c r="AQ27" i="95"/>
  <c r="AQ27" i="135"/>
  <c r="AQ27" i="136"/>
  <c r="AQ27" i="94"/>
  <c r="W27" i="150"/>
  <c r="W54" i="150" s="1"/>
  <c r="W27" i="151"/>
  <c r="W54" i="151" s="1"/>
  <c r="W27" i="149"/>
  <c r="W54" i="149" s="1"/>
  <c r="W27" i="148"/>
  <c r="W54" i="148" s="1"/>
  <c r="W27" i="147"/>
  <c r="AL29" i="119"/>
  <c r="AL56" i="119" s="1"/>
  <c r="AL29" i="138"/>
  <c r="AL56" i="138" s="1"/>
  <c r="AL29" i="137"/>
  <c r="AL56" i="137" s="1"/>
  <c r="AL29" i="95"/>
  <c r="AL29" i="118"/>
  <c r="AL56" i="118" s="1"/>
  <c r="AL29" i="135"/>
  <c r="AL29" i="136"/>
  <c r="AL29" i="94"/>
  <c r="R29" i="150"/>
  <c r="R56" i="150" s="1"/>
  <c r="R29" i="148"/>
  <c r="R56" i="148" s="1"/>
  <c r="R29" i="147"/>
  <c r="R29" i="151"/>
  <c r="R56" i="151" s="1"/>
  <c r="R29" i="149"/>
  <c r="R56" i="149" s="1"/>
  <c r="AO25" i="119"/>
  <c r="AO52" i="119" s="1"/>
  <c r="AO25" i="138"/>
  <c r="AO52" i="138" s="1"/>
  <c r="AO25" i="137"/>
  <c r="AO52" i="137" s="1"/>
  <c r="AO25" i="118"/>
  <c r="AO52" i="118" s="1"/>
  <c r="AO25" i="136"/>
  <c r="AO25" i="135"/>
  <c r="U25" i="151"/>
  <c r="U52" i="151" s="1"/>
  <c r="U25" i="149"/>
  <c r="U52" i="149" s="1"/>
  <c r="AO25" i="95"/>
  <c r="AO25" i="94"/>
  <c r="U25" i="150"/>
  <c r="U52" i="150" s="1"/>
  <c r="U25" i="148"/>
  <c r="U52" i="148" s="1"/>
  <c r="U25" i="147"/>
  <c r="AT25" i="119"/>
  <c r="AT52" i="119" s="1"/>
  <c r="AT25" i="138"/>
  <c r="AT52" i="138" s="1"/>
  <c r="AT25" i="137"/>
  <c r="AT52" i="137" s="1"/>
  <c r="AT25" i="118"/>
  <c r="AT52" i="118" s="1"/>
  <c r="AT25" i="95"/>
  <c r="AT25" i="94"/>
  <c r="AT25" i="135"/>
  <c r="AT25" i="136"/>
  <c r="Z25" i="150"/>
  <c r="Z52" i="150" s="1"/>
  <c r="Z25" i="151"/>
  <c r="Z52" i="151" s="1"/>
  <c r="Z25" i="149"/>
  <c r="Z52" i="149" s="1"/>
  <c r="Z25" i="147"/>
  <c r="Z25" i="148"/>
  <c r="Z52" i="148" s="1"/>
  <c r="BG12" i="119"/>
  <c r="BG39" i="119" s="1"/>
  <c r="BG12" i="138"/>
  <c r="BG39" i="138" s="1"/>
  <c r="BG12" i="137"/>
  <c r="BG39" i="137" s="1"/>
  <c r="BG12" i="118"/>
  <c r="BG39" i="118" s="1"/>
  <c r="BG12" i="95"/>
  <c r="BG12" i="135"/>
  <c r="BG12" i="94"/>
  <c r="BG12" i="136"/>
  <c r="AM12" i="150"/>
  <c r="AM39" i="150" s="1"/>
  <c r="AM12" i="151"/>
  <c r="AM39" i="151" s="1"/>
  <c r="AM12" i="149"/>
  <c r="AM39" i="149" s="1"/>
  <c r="AM12" i="148"/>
  <c r="AM39" i="148" s="1"/>
  <c r="AM12" i="147"/>
  <c r="BH23" i="119"/>
  <c r="BH50" i="119" s="1"/>
  <c r="BH23" i="138"/>
  <c r="BH50" i="138" s="1"/>
  <c r="BH23" i="137"/>
  <c r="BH50" i="137" s="1"/>
  <c r="BH23" i="94"/>
  <c r="BH23" i="95"/>
  <c r="BH23" i="136"/>
  <c r="BH23" i="135"/>
  <c r="AN23" i="151"/>
  <c r="AN50" i="151" s="1"/>
  <c r="AN23" i="149"/>
  <c r="AN50" i="149" s="1"/>
  <c r="AN23" i="150"/>
  <c r="AN50" i="150" s="1"/>
  <c r="BH23" i="118"/>
  <c r="BH50" i="118" s="1"/>
  <c r="AN23" i="148"/>
  <c r="AN50" i="148" s="1"/>
  <c r="AN23" i="147"/>
  <c r="AO23" i="119"/>
  <c r="AO50" i="119" s="1"/>
  <c r="AO23" i="138"/>
  <c r="AO50" i="138" s="1"/>
  <c r="AO23" i="137"/>
  <c r="AO50" i="137" s="1"/>
  <c r="AO23" i="118"/>
  <c r="AO50" i="118" s="1"/>
  <c r="AO23" i="95"/>
  <c r="AO23" i="135"/>
  <c r="AO23" i="136"/>
  <c r="AO23" i="94"/>
  <c r="U23" i="150"/>
  <c r="U50" i="150" s="1"/>
  <c r="U23" i="151"/>
  <c r="U50" i="151" s="1"/>
  <c r="U23" i="149"/>
  <c r="U50" i="149" s="1"/>
  <c r="U23" i="148"/>
  <c r="U50" i="148" s="1"/>
  <c r="U23" i="147"/>
  <c r="AG29" i="119"/>
  <c r="AG56" i="119" s="1"/>
  <c r="AG29" i="138"/>
  <c r="AG56" i="138" s="1"/>
  <c r="AG29" i="137"/>
  <c r="AG56" i="137" s="1"/>
  <c r="AG29" i="95"/>
  <c r="AG29" i="94"/>
  <c r="AG29" i="135"/>
  <c r="AG29" i="136"/>
  <c r="M29" i="150"/>
  <c r="M56" i="150" s="1"/>
  <c r="AG29" i="118"/>
  <c r="AG56" i="118" s="1"/>
  <c r="M29" i="151"/>
  <c r="M56" i="151" s="1"/>
  <c r="M29" i="149"/>
  <c r="M56" i="149" s="1"/>
  <c r="M29" i="148"/>
  <c r="M56" i="148" s="1"/>
  <c r="M29" i="147"/>
  <c r="AW12" i="119"/>
  <c r="AW39" i="119" s="1"/>
  <c r="AW12" i="137"/>
  <c r="AW39" i="137" s="1"/>
  <c r="AW12" i="138"/>
  <c r="AW39" i="138" s="1"/>
  <c r="AW12" i="118"/>
  <c r="AW39" i="118" s="1"/>
  <c r="AW12" i="136"/>
  <c r="AW12" i="95"/>
  <c r="AC12" i="151"/>
  <c r="AC39" i="151" s="1"/>
  <c r="AC12" i="149"/>
  <c r="AC39" i="149" s="1"/>
  <c r="AW12" i="135"/>
  <c r="AW12" i="94"/>
  <c r="AC12" i="150"/>
  <c r="AC39" i="150" s="1"/>
  <c r="AC12" i="148"/>
  <c r="AC39" i="148" s="1"/>
  <c r="AC12" i="147"/>
  <c r="BA25" i="119"/>
  <c r="BA52" i="119" s="1"/>
  <c r="BA25" i="137"/>
  <c r="BA52" i="137" s="1"/>
  <c r="BA25" i="138"/>
  <c r="BA52" i="138" s="1"/>
  <c r="BA25" i="118"/>
  <c r="BA52" i="118" s="1"/>
  <c r="BA25" i="135"/>
  <c r="BA25" i="136"/>
  <c r="BA25" i="95"/>
  <c r="BA25" i="94"/>
  <c r="AG25" i="151"/>
  <c r="AG52" i="151" s="1"/>
  <c r="AG25" i="149"/>
  <c r="AG52" i="149" s="1"/>
  <c r="AG25" i="150"/>
  <c r="AG52" i="150" s="1"/>
  <c r="AG25" i="148"/>
  <c r="AG52" i="148" s="1"/>
  <c r="AG25" i="147"/>
  <c r="BG29" i="119"/>
  <c r="BG56" i="119" s="1"/>
  <c r="BG29" i="138"/>
  <c r="BG56" i="138" s="1"/>
  <c r="BG29" i="137"/>
  <c r="BG56" i="137" s="1"/>
  <c r="BG29" i="118"/>
  <c r="BG56" i="118" s="1"/>
  <c r="BG29" i="95"/>
  <c r="BG29" i="135"/>
  <c r="BG29" i="136"/>
  <c r="AM29" i="151"/>
  <c r="AM56" i="151" s="1"/>
  <c r="AM29" i="149"/>
  <c r="AM56" i="149" s="1"/>
  <c r="BG29" i="94"/>
  <c r="AM29" i="150"/>
  <c r="AM56" i="150" s="1"/>
  <c r="AM29" i="148"/>
  <c r="AM56" i="148" s="1"/>
  <c r="AM29" i="147"/>
  <c r="BE17" i="119"/>
  <c r="BE44" i="119" s="1"/>
  <c r="BE17" i="138"/>
  <c r="BE44" i="138" s="1"/>
  <c r="BE17" i="137"/>
  <c r="BE44" i="137" s="1"/>
  <c r="BE17" i="118"/>
  <c r="BE44" i="118" s="1"/>
  <c r="BE17" i="95"/>
  <c r="BE17" i="135"/>
  <c r="BE17" i="136"/>
  <c r="BE17" i="94"/>
  <c r="AK17" i="150"/>
  <c r="AK44" i="150" s="1"/>
  <c r="AK17" i="151"/>
  <c r="AK44" i="151" s="1"/>
  <c r="AK17" i="149"/>
  <c r="AK44" i="149" s="1"/>
  <c r="AK17" i="147"/>
  <c r="AK17" i="148"/>
  <c r="AK44" i="148" s="1"/>
  <c r="AL23" i="119"/>
  <c r="AL50" i="119" s="1"/>
  <c r="AL23" i="138"/>
  <c r="AL50" i="138" s="1"/>
  <c r="AL23" i="137"/>
  <c r="AL50" i="137" s="1"/>
  <c r="AL23" i="95"/>
  <c r="AL23" i="135"/>
  <c r="AL23" i="118"/>
  <c r="AL50" i="118" s="1"/>
  <c r="R23" i="150"/>
  <c r="R50" i="150" s="1"/>
  <c r="AL23" i="136"/>
  <c r="AL23" i="94"/>
  <c r="R23" i="151"/>
  <c r="R50" i="151" s="1"/>
  <c r="R23" i="149"/>
  <c r="R50" i="149" s="1"/>
  <c r="R23" i="148"/>
  <c r="R50" i="148" s="1"/>
  <c r="R23" i="147"/>
  <c r="BF27" i="119"/>
  <c r="BF54" i="119" s="1"/>
  <c r="BF27" i="137"/>
  <c r="BF54" i="137" s="1"/>
  <c r="BF27" i="138"/>
  <c r="BF54" i="138" s="1"/>
  <c r="BF27" i="118"/>
  <c r="BF54" i="118" s="1"/>
  <c r="BF27" i="135"/>
  <c r="BF27" i="136"/>
  <c r="BF27" i="94"/>
  <c r="BF27" i="95"/>
  <c r="AL27" i="151"/>
  <c r="AL54" i="151" s="1"/>
  <c r="AL27" i="149"/>
  <c r="AL54" i="149" s="1"/>
  <c r="AL27" i="148"/>
  <c r="AL54" i="148" s="1"/>
  <c r="AL27" i="147"/>
  <c r="AL27" i="150"/>
  <c r="AL54" i="150" s="1"/>
  <c r="BE20" i="138"/>
  <c r="BE47" i="138" s="1"/>
  <c r="BE20" i="119"/>
  <c r="BE47" i="119" s="1"/>
  <c r="BE20" i="137"/>
  <c r="BE47" i="137" s="1"/>
  <c r="BE20" i="118"/>
  <c r="BE47" i="118" s="1"/>
  <c r="BE20" i="95"/>
  <c r="BE20" i="135"/>
  <c r="BE20" i="136"/>
  <c r="BE20" i="94"/>
  <c r="AK20" i="150"/>
  <c r="AK47" i="150" s="1"/>
  <c r="AK20" i="148"/>
  <c r="AK47" i="148" s="1"/>
  <c r="AK20" i="147"/>
  <c r="AK20" i="151"/>
  <c r="AK47" i="151" s="1"/>
  <c r="AK20" i="149"/>
  <c r="AK47" i="149" s="1"/>
  <c r="BG23" i="119"/>
  <c r="BG50" i="119" s="1"/>
  <c r="BG23" i="137"/>
  <c r="BG50" i="137" s="1"/>
  <c r="BG23" i="138"/>
  <c r="BG50" i="138" s="1"/>
  <c r="BG23" i="118"/>
  <c r="BG50" i="118" s="1"/>
  <c r="BG23" i="95"/>
  <c r="BG23" i="135"/>
  <c r="BG23" i="136"/>
  <c r="BG23" i="94"/>
  <c r="AM23" i="150"/>
  <c r="AM50" i="150" s="1"/>
  <c r="AM23" i="148"/>
  <c r="AM50" i="148" s="1"/>
  <c r="AM23" i="147"/>
  <c r="AM23" i="151"/>
  <c r="AM50" i="151" s="1"/>
  <c r="AM23" i="149"/>
  <c r="AM50" i="149" s="1"/>
  <c r="AS23" i="119"/>
  <c r="AS50" i="119" s="1"/>
  <c r="AS23" i="138"/>
  <c r="AS50" i="138" s="1"/>
  <c r="AS23" i="137"/>
  <c r="AS50" i="137" s="1"/>
  <c r="AS23" i="118"/>
  <c r="AS50" i="118" s="1"/>
  <c r="AS23" i="95"/>
  <c r="AS23" i="136"/>
  <c r="AS23" i="94"/>
  <c r="Y23" i="150"/>
  <c r="Y50" i="150" s="1"/>
  <c r="AS23" i="135"/>
  <c r="Y23" i="151"/>
  <c r="Y50" i="151" s="1"/>
  <c r="Y23" i="149"/>
  <c r="Y50" i="149" s="1"/>
  <c r="Y23" i="148"/>
  <c r="Y50" i="148" s="1"/>
  <c r="Y23" i="147"/>
  <c r="AO29" i="119"/>
  <c r="AO56" i="119" s="1"/>
  <c r="AO29" i="138"/>
  <c r="AO56" i="138" s="1"/>
  <c r="AO29" i="137"/>
  <c r="AO56" i="137" s="1"/>
  <c r="AO29" i="118"/>
  <c r="AO56" i="118" s="1"/>
  <c r="AO29" i="95"/>
  <c r="AO29" i="94"/>
  <c r="U29" i="150"/>
  <c r="U56" i="150" s="1"/>
  <c r="AO29" i="135"/>
  <c r="U29" i="151"/>
  <c r="U56" i="151" s="1"/>
  <c r="U29" i="149"/>
  <c r="U56" i="149" s="1"/>
  <c r="U29" i="148"/>
  <c r="U56" i="148" s="1"/>
  <c r="U29" i="147"/>
  <c r="AO29" i="136"/>
  <c r="AL25" i="119"/>
  <c r="AL52" i="119" s="1"/>
  <c r="AL25" i="138"/>
  <c r="AL52" i="138" s="1"/>
  <c r="AL25" i="137"/>
  <c r="AL52" i="137" s="1"/>
  <c r="AL25" i="118"/>
  <c r="AL52" i="118" s="1"/>
  <c r="AL25" i="95"/>
  <c r="AL25" i="94"/>
  <c r="AL25" i="135"/>
  <c r="AL25" i="136"/>
  <c r="R25" i="150"/>
  <c r="R52" i="150" s="1"/>
  <c r="R25" i="151"/>
  <c r="R52" i="151" s="1"/>
  <c r="R25" i="149"/>
  <c r="R52" i="149" s="1"/>
  <c r="R25" i="147"/>
  <c r="R25" i="148"/>
  <c r="R52" i="148" s="1"/>
  <c r="AX29" i="119"/>
  <c r="AX56" i="119" s="1"/>
  <c r="AX29" i="138"/>
  <c r="AX56" i="138" s="1"/>
  <c r="AX29" i="137"/>
  <c r="AX56" i="137" s="1"/>
  <c r="AX29" i="118"/>
  <c r="AX56" i="118" s="1"/>
  <c r="AX29" i="95"/>
  <c r="AX29" i="135"/>
  <c r="AX29" i="136"/>
  <c r="AX29" i="94"/>
  <c r="AD29" i="150"/>
  <c r="AD56" i="150" s="1"/>
  <c r="AD29" i="151"/>
  <c r="AD56" i="151" s="1"/>
  <c r="AD29" i="149"/>
  <c r="AD56" i="149" s="1"/>
  <c r="AD29" i="148"/>
  <c r="AD56" i="148" s="1"/>
  <c r="AD29" i="147"/>
  <c r="AV12" i="138"/>
  <c r="AV39" i="138" s="1"/>
  <c r="AV12" i="119"/>
  <c r="AV39" i="119" s="1"/>
  <c r="AV12" i="137"/>
  <c r="AV39" i="137" s="1"/>
  <c r="AV12" i="118"/>
  <c r="AV39" i="118" s="1"/>
  <c r="AV12" i="95"/>
  <c r="AV12" i="135"/>
  <c r="AV12" i="136"/>
  <c r="AV12" i="94"/>
  <c r="AB12" i="150"/>
  <c r="AB39" i="150" s="1"/>
  <c r="AB12" i="148"/>
  <c r="AB39" i="148" s="1"/>
  <c r="AB12" i="147"/>
  <c r="AB12" i="151"/>
  <c r="AB39" i="151" s="1"/>
  <c r="AB12" i="149"/>
  <c r="AB39" i="149" s="1"/>
  <c r="AL17" i="119"/>
  <c r="AL44" i="119" s="1"/>
  <c r="AL17" i="138"/>
  <c r="AL44" i="138" s="1"/>
  <c r="AL17" i="137"/>
  <c r="AL44" i="137" s="1"/>
  <c r="AL17" i="95"/>
  <c r="AL17" i="135"/>
  <c r="AL17" i="118"/>
  <c r="AL44" i="118" s="1"/>
  <c r="AL17" i="94"/>
  <c r="R17" i="150"/>
  <c r="R44" i="150" s="1"/>
  <c r="R17" i="151"/>
  <c r="R44" i="151" s="1"/>
  <c r="R17" i="149"/>
  <c r="R44" i="149" s="1"/>
  <c r="R17" i="148"/>
  <c r="R44" i="148" s="1"/>
  <c r="R17" i="147"/>
  <c r="AL17" i="136"/>
  <c r="AQ17" i="138"/>
  <c r="AQ44" i="138" s="1"/>
  <c r="AQ17" i="119"/>
  <c r="AQ44" i="119" s="1"/>
  <c r="AQ17" i="137"/>
  <c r="AQ44" i="137" s="1"/>
  <c r="AQ17" i="118"/>
  <c r="AQ44" i="118" s="1"/>
  <c r="AQ17" i="95"/>
  <c r="AQ17" i="135"/>
  <c r="AQ17" i="136"/>
  <c r="AQ17" i="94"/>
  <c r="W17" i="150"/>
  <c r="W44" i="150" s="1"/>
  <c r="W17" i="148"/>
  <c r="W44" i="148" s="1"/>
  <c r="W17" i="147"/>
  <c r="W17" i="151"/>
  <c r="W44" i="151" s="1"/>
  <c r="W17" i="149"/>
  <c r="W44" i="149" s="1"/>
  <c r="AT20" i="119"/>
  <c r="AT47" i="119" s="1"/>
  <c r="AT20" i="138"/>
  <c r="AT47" i="138" s="1"/>
  <c r="AT20" i="137"/>
  <c r="AT47" i="137" s="1"/>
  <c r="AT20" i="118"/>
  <c r="AT47" i="118" s="1"/>
  <c r="AT20" i="95"/>
  <c r="AT20" i="135"/>
  <c r="AT20" i="136"/>
  <c r="AT20" i="94"/>
  <c r="Z20" i="151"/>
  <c r="Z47" i="151" s="1"/>
  <c r="Z20" i="149"/>
  <c r="Z47" i="149" s="1"/>
  <c r="Z20" i="150"/>
  <c r="Z47" i="150" s="1"/>
  <c r="Z20" i="148"/>
  <c r="Z47" i="148" s="1"/>
  <c r="Z20" i="147"/>
  <c r="BH15" i="119"/>
  <c r="BH42" i="119" s="1"/>
  <c r="BH15" i="138"/>
  <c r="BH42" i="138" s="1"/>
  <c r="BH15" i="137"/>
  <c r="BH42" i="137" s="1"/>
  <c r="BH15" i="118"/>
  <c r="BH42" i="118" s="1"/>
  <c r="BH15" i="95"/>
  <c r="BH15" i="135"/>
  <c r="BH15" i="136"/>
  <c r="AN15" i="150"/>
  <c r="AN42" i="150" s="1"/>
  <c r="AN15" i="151"/>
  <c r="AN42" i="151" s="1"/>
  <c r="AN15" i="149"/>
  <c r="AN42" i="149" s="1"/>
  <c r="BH15" i="94"/>
  <c r="AN15" i="148"/>
  <c r="AN42" i="148" s="1"/>
  <c r="AN15" i="147"/>
  <c r="AT27" i="119"/>
  <c r="AT54" i="119" s="1"/>
  <c r="AT27" i="138"/>
  <c r="AT54" i="138" s="1"/>
  <c r="AT27" i="137"/>
  <c r="AT54" i="137" s="1"/>
  <c r="AT27" i="118"/>
  <c r="AT54" i="118" s="1"/>
  <c r="AT27" i="136"/>
  <c r="AT27" i="94"/>
  <c r="AT27" i="135"/>
  <c r="Z27" i="151"/>
  <c r="Z54" i="151" s="1"/>
  <c r="Z27" i="149"/>
  <c r="Z54" i="149" s="1"/>
  <c r="AT27" i="95"/>
  <c r="Z27" i="150"/>
  <c r="Z54" i="150" s="1"/>
  <c r="Z27" i="148"/>
  <c r="Z54" i="148" s="1"/>
  <c r="Z27" i="147"/>
  <c r="AT12" i="119"/>
  <c r="AT39" i="119" s="1"/>
  <c r="AT12" i="138"/>
  <c r="AT39" i="138" s="1"/>
  <c r="AT12" i="137"/>
  <c r="AT39" i="137" s="1"/>
  <c r="AT12" i="118"/>
  <c r="AT39" i="118" s="1"/>
  <c r="AT12" i="95"/>
  <c r="AT12" i="135"/>
  <c r="AT12" i="94"/>
  <c r="AT12" i="136"/>
  <c r="Z12" i="150"/>
  <c r="Z39" i="150" s="1"/>
  <c r="Z12" i="151"/>
  <c r="Z39" i="151" s="1"/>
  <c r="Z12" i="149"/>
  <c r="Z39" i="149" s="1"/>
  <c r="Z12" i="147"/>
  <c r="Z12" i="148"/>
  <c r="Z39" i="148" s="1"/>
  <c r="AL12" i="119"/>
  <c r="AL39" i="119" s="1"/>
  <c r="AL12" i="138"/>
  <c r="AL39" i="138" s="1"/>
  <c r="AL12" i="137"/>
  <c r="AL39" i="137" s="1"/>
  <c r="AL12" i="118"/>
  <c r="AL39" i="118" s="1"/>
  <c r="AL12" i="95"/>
  <c r="AL12" i="135"/>
  <c r="AL12" i="94"/>
  <c r="AL12" i="136"/>
  <c r="R12" i="150"/>
  <c r="R39" i="150" s="1"/>
  <c r="R12" i="151"/>
  <c r="R39" i="151" s="1"/>
  <c r="R12" i="149"/>
  <c r="R39" i="149" s="1"/>
  <c r="R12" i="147"/>
  <c r="R12" i="148"/>
  <c r="R39" i="148" s="1"/>
  <c r="BA15" i="119"/>
  <c r="BA42" i="119" s="1"/>
  <c r="BA15" i="138"/>
  <c r="BA42" i="138" s="1"/>
  <c r="BA15" i="137"/>
  <c r="BA42" i="137" s="1"/>
  <c r="BA15" i="118"/>
  <c r="BA42" i="118" s="1"/>
  <c r="BA15" i="95"/>
  <c r="BA15" i="135"/>
  <c r="BA15" i="94"/>
  <c r="BA15" i="136"/>
  <c r="AG15" i="150"/>
  <c r="AG42" i="150" s="1"/>
  <c r="AG15" i="151"/>
  <c r="AG42" i="151" s="1"/>
  <c r="AG15" i="149"/>
  <c r="AG42" i="149" s="1"/>
  <c r="AG15" i="148"/>
  <c r="AG42" i="148" s="1"/>
  <c r="AG15" i="147"/>
  <c r="AT23" i="119"/>
  <c r="AT50" i="119" s="1"/>
  <c r="AT23" i="138"/>
  <c r="AT50" i="138" s="1"/>
  <c r="AT23" i="137"/>
  <c r="AT50" i="137" s="1"/>
  <c r="AT23" i="118"/>
  <c r="AT50" i="118" s="1"/>
  <c r="AT23" i="95"/>
  <c r="AT23" i="135"/>
  <c r="AT23" i="136"/>
  <c r="AT23" i="94"/>
  <c r="Z23" i="150"/>
  <c r="Z50" i="150" s="1"/>
  <c r="Z23" i="151"/>
  <c r="Z50" i="151" s="1"/>
  <c r="Z23" i="149"/>
  <c r="Z50" i="149" s="1"/>
  <c r="Z23" i="148"/>
  <c r="Z50" i="148" s="1"/>
  <c r="Z23" i="147"/>
  <c r="BC17" i="138"/>
  <c r="BC44" i="138" s="1"/>
  <c r="BC17" i="119"/>
  <c r="BC44" i="119" s="1"/>
  <c r="BC17" i="137"/>
  <c r="BC44" i="137" s="1"/>
  <c r="BC17" i="118"/>
  <c r="BC44" i="118" s="1"/>
  <c r="BC17" i="95"/>
  <c r="BC17" i="135"/>
  <c r="BC17" i="136"/>
  <c r="BC17" i="94"/>
  <c r="AI17" i="150"/>
  <c r="AI44" i="150" s="1"/>
  <c r="AI17" i="148"/>
  <c r="AI44" i="148" s="1"/>
  <c r="AI17" i="147"/>
  <c r="AI17" i="151"/>
  <c r="AI44" i="151" s="1"/>
  <c r="AI17" i="149"/>
  <c r="AI44" i="149" s="1"/>
  <c r="BG25" i="119"/>
  <c r="BG52" i="119" s="1"/>
  <c r="BG25" i="138"/>
  <c r="BG52" i="138" s="1"/>
  <c r="BG25" i="137"/>
  <c r="BG52" i="137" s="1"/>
  <c r="BG25" i="95"/>
  <c r="BG25" i="135"/>
  <c r="BG25" i="118"/>
  <c r="BG52" i="118" s="1"/>
  <c r="BG25" i="94"/>
  <c r="AM25" i="150"/>
  <c r="AM52" i="150" s="1"/>
  <c r="BG25" i="136"/>
  <c r="AM25" i="151"/>
  <c r="AM52" i="151" s="1"/>
  <c r="AM25" i="149"/>
  <c r="AM52" i="149" s="1"/>
  <c r="AM25" i="148"/>
  <c r="AM52" i="148" s="1"/>
  <c r="AM25" i="147"/>
  <c r="BC23" i="119"/>
  <c r="BC50" i="119" s="1"/>
  <c r="BC23" i="138"/>
  <c r="BC50" i="138" s="1"/>
  <c r="BC23" i="137"/>
  <c r="BC50" i="137" s="1"/>
  <c r="BC23" i="95"/>
  <c r="BC23" i="135"/>
  <c r="BC23" i="136"/>
  <c r="BC23" i="94"/>
  <c r="BC23" i="118"/>
  <c r="BC50" i="118" s="1"/>
  <c r="AI23" i="150"/>
  <c r="AI50" i="150" s="1"/>
  <c r="AI23" i="151"/>
  <c r="AI50" i="151" s="1"/>
  <c r="AI23" i="149"/>
  <c r="AI50" i="149" s="1"/>
  <c r="AI23" i="148"/>
  <c r="AI50" i="148" s="1"/>
  <c r="AI23" i="147"/>
  <c r="AU23" i="119"/>
  <c r="AU50" i="119" s="1"/>
  <c r="AU23" i="138"/>
  <c r="AU50" i="138" s="1"/>
  <c r="AU23" i="137"/>
  <c r="AU50" i="137" s="1"/>
  <c r="AU23" i="118"/>
  <c r="AU50" i="118" s="1"/>
  <c r="AU23" i="95"/>
  <c r="AU23" i="135"/>
  <c r="AU23" i="136"/>
  <c r="AU23" i="94"/>
  <c r="AA23" i="150"/>
  <c r="AA50" i="150" s="1"/>
  <c r="AA23" i="148"/>
  <c r="AA50" i="148" s="1"/>
  <c r="AA23" i="147"/>
  <c r="AA23" i="151"/>
  <c r="AA50" i="151" s="1"/>
  <c r="AA23" i="149"/>
  <c r="AA50" i="149" s="1"/>
  <c r="BF29" i="119"/>
  <c r="BF56" i="119" s="1"/>
  <c r="BF29" i="137"/>
  <c r="BF56" i="137" s="1"/>
  <c r="BF29" i="138"/>
  <c r="BF56" i="138" s="1"/>
  <c r="BF29" i="118"/>
  <c r="BF56" i="118" s="1"/>
  <c r="BF29" i="95"/>
  <c r="BF29" i="135"/>
  <c r="BF29" i="136"/>
  <c r="BF29" i="94"/>
  <c r="AL29" i="150"/>
  <c r="AL56" i="150" s="1"/>
  <c r="AL29" i="148"/>
  <c r="AL56" i="148" s="1"/>
  <c r="AL29" i="147"/>
  <c r="AL29" i="151"/>
  <c r="AL56" i="151" s="1"/>
  <c r="AL29" i="149"/>
  <c r="AL56" i="149" s="1"/>
  <c r="BH29" i="119"/>
  <c r="BH56" i="119" s="1"/>
  <c r="BH29" i="138"/>
  <c r="BH56" i="138" s="1"/>
  <c r="BH29" i="137"/>
  <c r="BH56" i="137" s="1"/>
  <c r="BH29" i="118"/>
  <c r="BH56" i="118" s="1"/>
  <c r="BH29" i="95"/>
  <c r="BH29" i="135"/>
  <c r="BH29" i="136"/>
  <c r="BH29" i="94"/>
  <c r="AN29" i="150"/>
  <c r="AN56" i="150" s="1"/>
  <c r="AN29" i="151"/>
  <c r="AN56" i="151" s="1"/>
  <c r="AN29" i="149"/>
  <c r="AN56" i="149" s="1"/>
  <c r="AN29" i="147"/>
  <c r="AN29" i="148"/>
  <c r="AN56" i="148" s="1"/>
  <c r="AV15" i="119"/>
  <c r="AV42" i="119" s="1"/>
  <c r="AV15" i="138"/>
  <c r="AV42" i="138" s="1"/>
  <c r="AV15" i="137"/>
  <c r="AV42" i="137" s="1"/>
  <c r="AV15" i="118"/>
  <c r="AV42" i="118" s="1"/>
  <c r="AV15" i="95"/>
  <c r="AV15" i="135"/>
  <c r="AV15" i="94"/>
  <c r="AV15" i="136"/>
  <c r="AB15" i="150"/>
  <c r="AB42" i="150" s="1"/>
  <c r="AB15" i="151"/>
  <c r="AB42" i="151" s="1"/>
  <c r="AB15" i="149"/>
  <c r="AB42" i="149" s="1"/>
  <c r="AB15" i="148"/>
  <c r="AB42" i="148" s="1"/>
  <c r="AB15" i="147"/>
  <c r="AN23" i="119"/>
  <c r="AN50" i="119" s="1"/>
  <c r="AN23" i="138"/>
  <c r="AN50" i="138" s="1"/>
  <c r="AN23" i="137"/>
  <c r="AN50" i="137" s="1"/>
  <c r="AN23" i="118"/>
  <c r="AN50" i="118" s="1"/>
  <c r="AN23" i="95"/>
  <c r="AN23" i="135"/>
  <c r="AN23" i="136"/>
  <c r="AN23" i="94"/>
  <c r="T23" i="151"/>
  <c r="T50" i="151" s="1"/>
  <c r="T23" i="149"/>
  <c r="T50" i="149" s="1"/>
  <c r="T23" i="148"/>
  <c r="T50" i="148" s="1"/>
  <c r="T23" i="147"/>
  <c r="T23" i="150"/>
  <c r="T50" i="150" s="1"/>
  <c r="AL15" i="138"/>
  <c r="AL42" i="138" s="1"/>
  <c r="AL15" i="119"/>
  <c r="AL42" i="119" s="1"/>
  <c r="AL15" i="137"/>
  <c r="AL42" i="137" s="1"/>
  <c r="AL15" i="118"/>
  <c r="AL42" i="118" s="1"/>
  <c r="AL15" i="95"/>
  <c r="AL15" i="135"/>
  <c r="AL15" i="136"/>
  <c r="AL15" i="94"/>
  <c r="R15" i="150"/>
  <c r="R42" i="150" s="1"/>
  <c r="R15" i="151"/>
  <c r="R42" i="151" s="1"/>
  <c r="R15" i="149"/>
  <c r="R42" i="149" s="1"/>
  <c r="R15" i="148"/>
  <c r="R42" i="148" s="1"/>
  <c r="R15" i="147"/>
  <c r="AN17" i="119"/>
  <c r="AN44" i="119" s="1"/>
  <c r="AN17" i="138"/>
  <c r="AN44" i="138" s="1"/>
  <c r="AN17" i="137"/>
  <c r="AN44" i="137" s="1"/>
  <c r="AN17" i="118"/>
  <c r="AN44" i="118" s="1"/>
  <c r="AN17" i="95"/>
  <c r="AN17" i="135"/>
  <c r="AN17" i="136"/>
  <c r="AN17" i="94"/>
  <c r="T17" i="151"/>
  <c r="T44" i="151" s="1"/>
  <c r="T17" i="149"/>
  <c r="T44" i="149" s="1"/>
  <c r="T17" i="150"/>
  <c r="T44" i="150" s="1"/>
  <c r="T17" i="148"/>
  <c r="T44" i="148" s="1"/>
  <c r="T17" i="147"/>
  <c r="AQ15" i="119"/>
  <c r="AQ42" i="119" s="1"/>
  <c r="AQ15" i="138"/>
  <c r="AQ42" i="138" s="1"/>
  <c r="AQ15" i="137"/>
  <c r="AQ42" i="137" s="1"/>
  <c r="AQ15" i="118"/>
  <c r="AQ42" i="118" s="1"/>
  <c r="AQ15" i="136"/>
  <c r="AQ15" i="135"/>
  <c r="AQ15" i="94"/>
  <c r="W15" i="151"/>
  <c r="W42" i="151" s="1"/>
  <c r="W15" i="149"/>
  <c r="W42" i="149" s="1"/>
  <c r="W15" i="148"/>
  <c r="W42" i="148" s="1"/>
  <c r="W15" i="147"/>
  <c r="AQ15" i="95"/>
  <c r="W15" i="150"/>
  <c r="W42" i="150" s="1"/>
  <c r="AT17" i="119"/>
  <c r="AT44" i="119" s="1"/>
  <c r="AT17" i="138"/>
  <c r="AT44" i="138" s="1"/>
  <c r="AT17" i="137"/>
  <c r="AT44" i="137" s="1"/>
  <c r="AT17" i="118"/>
  <c r="AT44" i="118" s="1"/>
  <c r="AT17" i="95"/>
  <c r="AT17" i="135"/>
  <c r="AT17" i="136"/>
  <c r="Z17" i="150"/>
  <c r="Z44" i="150" s="1"/>
  <c r="Z17" i="151"/>
  <c r="Z44" i="151" s="1"/>
  <c r="Z17" i="149"/>
  <c r="Z44" i="149" s="1"/>
  <c r="Z17" i="148"/>
  <c r="Z44" i="148" s="1"/>
  <c r="Z17" i="147"/>
  <c r="AT17" i="94"/>
  <c r="BF15" i="138"/>
  <c r="BF42" i="138" s="1"/>
  <c r="BF15" i="119"/>
  <c r="BF42" i="119" s="1"/>
  <c r="BF15" i="137"/>
  <c r="BF42" i="137" s="1"/>
  <c r="BF15" i="118"/>
  <c r="BF42" i="118" s="1"/>
  <c r="BF15" i="95"/>
  <c r="BF15" i="135"/>
  <c r="BF15" i="136"/>
  <c r="BF15" i="94"/>
  <c r="AL15" i="150"/>
  <c r="AL42" i="150" s="1"/>
  <c r="AL15" i="151"/>
  <c r="AL42" i="151" s="1"/>
  <c r="AL15" i="149"/>
  <c r="AL42" i="149" s="1"/>
  <c r="AL15" i="148"/>
  <c r="AL42" i="148" s="1"/>
  <c r="AL15" i="147"/>
  <c r="AV27" i="119"/>
  <c r="AV54" i="119" s="1"/>
  <c r="AV27" i="138"/>
  <c r="AV54" i="138" s="1"/>
  <c r="AV27" i="137"/>
  <c r="AV54" i="137" s="1"/>
  <c r="AV27" i="95"/>
  <c r="AV27" i="135"/>
  <c r="AV27" i="118"/>
  <c r="AV54" i="118" s="1"/>
  <c r="AV27" i="94"/>
  <c r="AB27" i="150"/>
  <c r="AB54" i="150" s="1"/>
  <c r="AV27" i="136"/>
  <c r="AB27" i="151"/>
  <c r="AB54" i="151" s="1"/>
  <c r="AB27" i="149"/>
  <c r="AB54" i="149" s="1"/>
  <c r="AB27" i="148"/>
  <c r="AB54" i="148" s="1"/>
  <c r="AB27" i="147"/>
  <c r="AG27" i="119"/>
  <c r="AG54" i="119" s="1"/>
  <c r="AG27" i="138"/>
  <c r="AG54" i="138" s="1"/>
  <c r="AG27" i="137"/>
  <c r="AG54" i="137" s="1"/>
  <c r="AG27" i="95"/>
  <c r="AG27" i="135"/>
  <c r="AG27" i="118"/>
  <c r="AG54" i="118" s="1"/>
  <c r="AG27" i="136"/>
  <c r="AG27" i="94"/>
  <c r="M27" i="150"/>
  <c r="M54" i="150" s="1"/>
  <c r="M27" i="148"/>
  <c r="M54" i="148" s="1"/>
  <c r="M27" i="147"/>
  <c r="M27" i="151"/>
  <c r="M54" i="151" s="1"/>
  <c r="M27" i="149"/>
  <c r="M54" i="149" s="1"/>
  <c r="AS29" i="119"/>
  <c r="AS56" i="119" s="1"/>
  <c r="AS29" i="138"/>
  <c r="AS56" i="138" s="1"/>
  <c r="AS29" i="137"/>
  <c r="AS56" i="137" s="1"/>
  <c r="AS29" i="118"/>
  <c r="AS56" i="118" s="1"/>
  <c r="AS29" i="95"/>
  <c r="AS29" i="94"/>
  <c r="AS29" i="136"/>
  <c r="Y29" i="150"/>
  <c r="Y56" i="150" s="1"/>
  <c r="Y29" i="151"/>
  <c r="Y56" i="151" s="1"/>
  <c r="Y29" i="149"/>
  <c r="Y56" i="149" s="1"/>
  <c r="Y29" i="148"/>
  <c r="Y56" i="148" s="1"/>
  <c r="Y29" i="147"/>
  <c r="AS29" i="135"/>
  <c r="AG23" i="119"/>
  <c r="AG50" i="119" s="1"/>
  <c r="AG23" i="138"/>
  <c r="AG50" i="138" s="1"/>
  <c r="AG23" i="137"/>
  <c r="AG50" i="137" s="1"/>
  <c r="AG23" i="118"/>
  <c r="AG50" i="118" s="1"/>
  <c r="AG23" i="95"/>
  <c r="AG23" i="135"/>
  <c r="AG23" i="136"/>
  <c r="AG23" i="94"/>
  <c r="M23" i="150"/>
  <c r="M50" i="150" s="1"/>
  <c r="M23" i="151"/>
  <c r="M50" i="151" s="1"/>
  <c r="M23" i="149"/>
  <c r="M50" i="149" s="1"/>
  <c r="M23" i="147"/>
  <c r="M23" i="148"/>
  <c r="M50" i="148" s="1"/>
  <c r="BA20" i="138"/>
  <c r="BA47" i="138" s="1"/>
  <c r="BA20" i="119"/>
  <c r="BA47" i="119" s="1"/>
  <c r="BA20" i="137"/>
  <c r="BA47" i="137" s="1"/>
  <c r="BA20" i="118"/>
  <c r="BA47" i="118" s="1"/>
  <c r="BA20" i="95"/>
  <c r="BA20" i="135"/>
  <c r="BA20" i="136"/>
  <c r="BA20" i="94"/>
  <c r="AG20" i="150"/>
  <c r="AG47" i="150" s="1"/>
  <c r="AG20" i="151"/>
  <c r="AG47" i="151" s="1"/>
  <c r="AG20" i="149"/>
  <c r="AG47" i="149" s="1"/>
  <c r="AG20" i="148"/>
  <c r="AG47" i="148" s="1"/>
  <c r="AG20" i="147"/>
  <c r="AM25" i="119"/>
  <c r="AM52" i="119" s="1"/>
  <c r="AM25" i="138"/>
  <c r="AM52" i="138" s="1"/>
  <c r="AM25" i="137"/>
  <c r="AM52" i="137" s="1"/>
  <c r="AM25" i="95"/>
  <c r="AM25" i="135"/>
  <c r="AM25" i="94"/>
  <c r="AM25" i="118"/>
  <c r="AM52" i="118" s="1"/>
  <c r="AM25" i="136"/>
  <c r="S25" i="150"/>
  <c r="S52" i="150" s="1"/>
  <c r="S25" i="151"/>
  <c r="S52" i="151" s="1"/>
  <c r="S25" i="149"/>
  <c r="S52" i="149" s="1"/>
  <c r="S25" i="148"/>
  <c r="S52" i="148" s="1"/>
  <c r="S25" i="147"/>
  <c r="BB17" i="119"/>
  <c r="BB44" i="119" s="1"/>
  <c r="BB17" i="138"/>
  <c r="BB44" i="138" s="1"/>
  <c r="BB17" i="137"/>
  <c r="BB44" i="137" s="1"/>
  <c r="BB17" i="95"/>
  <c r="BB17" i="135"/>
  <c r="BB17" i="118"/>
  <c r="BB44" i="118" s="1"/>
  <c r="BB17" i="94"/>
  <c r="AH17" i="150"/>
  <c r="AH44" i="150" s="1"/>
  <c r="AH17" i="151"/>
  <c r="AH44" i="151" s="1"/>
  <c r="AH17" i="149"/>
  <c r="AH44" i="149" s="1"/>
  <c r="AH17" i="148"/>
  <c r="AH44" i="148" s="1"/>
  <c r="AH17" i="147"/>
  <c r="BB17" i="136"/>
  <c r="AZ25" i="138"/>
  <c r="AZ52" i="138" s="1"/>
  <c r="AZ25" i="137"/>
  <c r="AZ52" i="137" s="1"/>
  <c r="AZ25" i="119"/>
  <c r="AZ52" i="119" s="1"/>
  <c r="AZ25" i="118"/>
  <c r="AZ52" i="118" s="1"/>
  <c r="AZ25" i="95"/>
  <c r="AZ25" i="135"/>
  <c r="AZ25" i="136"/>
  <c r="AZ25" i="94"/>
  <c r="AF25" i="150"/>
  <c r="AF52" i="150" s="1"/>
  <c r="AF25" i="148"/>
  <c r="AF52" i="148" s="1"/>
  <c r="AF25" i="147"/>
  <c r="AF25" i="151"/>
  <c r="AF52" i="151" s="1"/>
  <c r="AF25" i="149"/>
  <c r="AF52" i="149" s="1"/>
  <c r="AN29" i="119"/>
  <c r="AN56" i="119" s="1"/>
  <c r="AN29" i="138"/>
  <c r="AN56" i="138" s="1"/>
  <c r="AN29" i="137"/>
  <c r="AN56" i="137" s="1"/>
  <c r="AN29" i="118"/>
  <c r="AN56" i="118" s="1"/>
  <c r="AN29" i="95"/>
  <c r="AN29" i="94"/>
  <c r="AN29" i="135"/>
  <c r="AN29" i="136"/>
  <c r="T29" i="150"/>
  <c r="T56" i="150" s="1"/>
  <c r="T29" i="151"/>
  <c r="T56" i="151" s="1"/>
  <c r="T29" i="149"/>
  <c r="T56" i="149" s="1"/>
  <c r="T29" i="147"/>
  <c r="T29" i="148"/>
  <c r="T56" i="148" s="1"/>
  <c r="BE15" i="119"/>
  <c r="BE42" i="119" s="1"/>
  <c r="BE15" i="138"/>
  <c r="BE42" i="138" s="1"/>
  <c r="BE15" i="137"/>
  <c r="BE42" i="137" s="1"/>
  <c r="BE15" i="118"/>
  <c r="BE42" i="118" s="1"/>
  <c r="BE15" i="95"/>
  <c r="BE15" i="135"/>
  <c r="BE15" i="94"/>
  <c r="BE15" i="136"/>
  <c r="AK15" i="150"/>
  <c r="AK42" i="150" s="1"/>
  <c r="AK15" i="151"/>
  <c r="AK42" i="151" s="1"/>
  <c r="AK15" i="149"/>
  <c r="AK42" i="149" s="1"/>
  <c r="AK15" i="148"/>
  <c r="AK42" i="148" s="1"/>
  <c r="AK15" i="147"/>
  <c r="AM23" i="119"/>
  <c r="AM50" i="119" s="1"/>
  <c r="AM23" i="138"/>
  <c r="AM50" i="138" s="1"/>
  <c r="AM23" i="137"/>
  <c r="AM50" i="137" s="1"/>
  <c r="AM23" i="95"/>
  <c r="AM23" i="135"/>
  <c r="AM23" i="136"/>
  <c r="AM23" i="94"/>
  <c r="AM23" i="118"/>
  <c r="AM50" i="118" s="1"/>
  <c r="S23" i="150"/>
  <c r="S50" i="150" s="1"/>
  <c r="S23" i="151"/>
  <c r="S50" i="151" s="1"/>
  <c r="S23" i="149"/>
  <c r="S50" i="149" s="1"/>
  <c r="S23" i="148"/>
  <c r="S50" i="148" s="1"/>
  <c r="S23" i="147"/>
  <c r="BI17" i="119"/>
  <c r="BI44" i="119" s="1"/>
  <c r="BI17" i="138"/>
  <c r="BI44" i="138" s="1"/>
  <c r="BI17" i="137"/>
  <c r="BI44" i="137" s="1"/>
  <c r="BI17" i="118"/>
  <c r="BI44" i="118" s="1"/>
  <c r="BI17" i="95"/>
  <c r="BI17" i="135"/>
  <c r="BI17" i="94"/>
  <c r="BI17" i="136"/>
  <c r="AO17" i="150"/>
  <c r="AO44" i="150" s="1"/>
  <c r="AO17" i="151"/>
  <c r="AO44" i="151" s="1"/>
  <c r="AO17" i="149"/>
  <c r="AO44" i="149" s="1"/>
  <c r="AO17" i="147"/>
  <c r="AO17" i="148"/>
  <c r="AO44" i="148" s="1"/>
  <c r="AX15" i="138"/>
  <c r="AX42" i="138" s="1"/>
  <c r="AX15" i="119"/>
  <c r="AX42" i="119" s="1"/>
  <c r="AX15" i="137"/>
  <c r="AX42" i="137" s="1"/>
  <c r="AX15" i="118"/>
  <c r="AX42" i="118" s="1"/>
  <c r="AX15" i="95"/>
  <c r="AX15" i="135"/>
  <c r="AX15" i="136"/>
  <c r="AX15" i="94"/>
  <c r="AD15" i="150"/>
  <c r="AD42" i="150" s="1"/>
  <c r="AD15" i="148"/>
  <c r="AD42" i="148" s="1"/>
  <c r="AD15" i="147"/>
  <c r="AD15" i="151"/>
  <c r="AD42" i="151" s="1"/>
  <c r="AD15" i="149"/>
  <c r="AD42" i="149" s="1"/>
  <c r="AV20" i="119"/>
  <c r="AV47" i="119" s="1"/>
  <c r="AV20" i="138"/>
  <c r="AV47" i="138" s="1"/>
  <c r="AV20" i="137"/>
  <c r="AV47" i="137" s="1"/>
  <c r="AV20" i="95"/>
  <c r="AV20" i="135"/>
  <c r="AV20" i="118"/>
  <c r="AV47" i="118" s="1"/>
  <c r="AV20" i="94"/>
  <c r="AB20" i="150"/>
  <c r="AB47" i="150" s="1"/>
  <c r="AB20" i="151"/>
  <c r="AB47" i="151" s="1"/>
  <c r="AB20" i="149"/>
  <c r="AB47" i="149" s="1"/>
  <c r="AB20" i="148"/>
  <c r="AB47" i="148" s="1"/>
  <c r="AB20" i="147"/>
  <c r="AV20" i="136"/>
  <c r="AZ27" i="119"/>
  <c r="AZ54" i="119" s="1"/>
  <c r="AZ27" i="138"/>
  <c r="AZ54" i="138" s="1"/>
  <c r="AZ27" i="137"/>
  <c r="AZ54" i="137" s="1"/>
  <c r="AZ27" i="118"/>
  <c r="AZ54" i="118" s="1"/>
  <c r="AZ27" i="95"/>
  <c r="AZ27" i="135"/>
  <c r="AF27" i="150"/>
  <c r="AF54" i="150" s="1"/>
  <c r="AZ27" i="94"/>
  <c r="AF27" i="151"/>
  <c r="AF54" i="151" s="1"/>
  <c r="AF27" i="149"/>
  <c r="AF54" i="149" s="1"/>
  <c r="AZ27" i="136"/>
  <c r="AF27" i="148"/>
  <c r="AF54" i="148" s="1"/>
  <c r="AF27" i="147"/>
  <c r="AG15" i="119"/>
  <c r="AG42" i="119" s="1"/>
  <c r="AG15" i="138"/>
  <c r="AG42" i="138" s="1"/>
  <c r="AG15" i="137"/>
  <c r="AG42" i="137" s="1"/>
  <c r="AG15" i="95"/>
  <c r="AG15" i="135"/>
  <c r="AG15" i="118"/>
  <c r="AG42" i="118" s="1"/>
  <c r="AG15" i="94"/>
  <c r="M15" i="150"/>
  <c r="M42" i="150" s="1"/>
  <c r="M15" i="151"/>
  <c r="M42" i="151" s="1"/>
  <c r="M15" i="149"/>
  <c r="M42" i="149" s="1"/>
  <c r="M15" i="148"/>
  <c r="M42" i="148" s="1"/>
  <c r="M15" i="147"/>
  <c r="AG15" i="136"/>
  <c r="AL20" i="119"/>
  <c r="AL47" i="119" s="1"/>
  <c r="AL20" i="137"/>
  <c r="AL47" i="137" s="1"/>
  <c r="AL20" i="118"/>
  <c r="AL47" i="118" s="1"/>
  <c r="AL20" i="138"/>
  <c r="AL47" i="138" s="1"/>
  <c r="AL20" i="136"/>
  <c r="AL20" i="94"/>
  <c r="AL20" i="95"/>
  <c r="AL20" i="135"/>
  <c r="R20" i="151"/>
  <c r="R47" i="151" s="1"/>
  <c r="R20" i="149"/>
  <c r="R47" i="149" s="1"/>
  <c r="R20" i="148"/>
  <c r="R47" i="148" s="1"/>
  <c r="R20" i="147"/>
  <c r="R20" i="150"/>
  <c r="R47" i="150" s="1"/>
  <c r="AM20" i="119"/>
  <c r="AM47" i="119" s="1"/>
  <c r="AM20" i="138"/>
  <c r="AM47" i="138" s="1"/>
  <c r="AM20" i="137"/>
  <c r="AM47" i="137" s="1"/>
  <c r="AM20" i="118"/>
  <c r="AM47" i="118" s="1"/>
  <c r="AM20" i="95"/>
  <c r="AM20" i="135"/>
  <c r="AM20" i="136"/>
  <c r="AM20" i="94"/>
  <c r="S20" i="150"/>
  <c r="S47" i="150" s="1"/>
  <c r="S20" i="151"/>
  <c r="S47" i="151" s="1"/>
  <c r="S20" i="149"/>
  <c r="S47" i="149" s="1"/>
  <c r="S20" i="148"/>
  <c r="S47" i="148" s="1"/>
  <c r="S20" i="147"/>
  <c r="AN15" i="119"/>
  <c r="AN42" i="119" s="1"/>
  <c r="AN15" i="138"/>
  <c r="AN42" i="138" s="1"/>
  <c r="AN15" i="137"/>
  <c r="AN42" i="137" s="1"/>
  <c r="AN15" i="118"/>
  <c r="AN42" i="118" s="1"/>
  <c r="AN15" i="95"/>
  <c r="AN15" i="135"/>
  <c r="AN15" i="94"/>
  <c r="AN15" i="136"/>
  <c r="T15" i="150"/>
  <c r="T42" i="150" s="1"/>
  <c r="T15" i="151"/>
  <c r="T42" i="151" s="1"/>
  <c r="T15" i="149"/>
  <c r="T42" i="149" s="1"/>
  <c r="T15" i="147"/>
  <c r="T15" i="148"/>
  <c r="T42" i="148" s="1"/>
  <c r="AQ20" i="119"/>
  <c r="AQ47" i="119" s="1"/>
  <c r="AQ20" i="138"/>
  <c r="AQ47" i="138" s="1"/>
  <c r="AQ20" i="137"/>
  <c r="AQ47" i="137" s="1"/>
  <c r="AQ20" i="118"/>
  <c r="AQ47" i="118" s="1"/>
  <c r="AQ20" i="95"/>
  <c r="AQ20" i="135"/>
  <c r="AQ20" i="136"/>
  <c r="AQ20" i="94"/>
  <c r="W20" i="150"/>
  <c r="W47" i="150" s="1"/>
  <c r="W20" i="151"/>
  <c r="W47" i="151" s="1"/>
  <c r="W20" i="149"/>
  <c r="W47" i="149" s="1"/>
  <c r="W20" i="147"/>
  <c r="W20" i="148"/>
  <c r="W47" i="148" s="1"/>
  <c r="AR17" i="119"/>
  <c r="AR44" i="119" s="1"/>
  <c r="AR17" i="138"/>
  <c r="AR44" i="138" s="1"/>
  <c r="AR17" i="137"/>
  <c r="AR44" i="137" s="1"/>
  <c r="AR17" i="118"/>
  <c r="AR44" i="118" s="1"/>
  <c r="AR17" i="136"/>
  <c r="AR17" i="94"/>
  <c r="AR17" i="95"/>
  <c r="AR17" i="135"/>
  <c r="X17" i="151"/>
  <c r="X44" i="151" s="1"/>
  <c r="X17" i="149"/>
  <c r="X44" i="149" s="1"/>
  <c r="X17" i="150"/>
  <c r="X44" i="150" s="1"/>
  <c r="X17" i="148"/>
  <c r="X44" i="148" s="1"/>
  <c r="X17" i="147"/>
  <c r="AS15" i="119"/>
  <c r="AS42" i="119" s="1"/>
  <c r="AS15" i="138"/>
  <c r="AS42" i="138" s="1"/>
  <c r="AS15" i="137"/>
  <c r="AS42" i="137" s="1"/>
  <c r="AS15" i="95"/>
  <c r="AS15" i="135"/>
  <c r="AS15" i="118"/>
  <c r="AS42" i="118" s="1"/>
  <c r="AS15" i="94"/>
  <c r="Y15" i="150"/>
  <c r="Y42" i="150" s="1"/>
  <c r="AS15" i="136"/>
  <c r="Y15" i="151"/>
  <c r="Y42" i="151" s="1"/>
  <c r="Y15" i="149"/>
  <c r="Y42" i="149" s="1"/>
  <c r="Y15" i="148"/>
  <c r="Y42" i="148" s="1"/>
  <c r="Y15" i="147"/>
  <c r="AU20" i="119"/>
  <c r="AU47" i="119" s="1"/>
  <c r="AU20" i="138"/>
  <c r="AU47" i="138" s="1"/>
  <c r="AU20" i="137"/>
  <c r="AU47" i="137" s="1"/>
  <c r="AU20" i="118"/>
  <c r="AU47" i="118" s="1"/>
  <c r="AU20" i="95"/>
  <c r="AU20" i="135"/>
  <c r="AU20" i="136"/>
  <c r="AU20" i="94"/>
  <c r="AA20" i="150"/>
  <c r="AA47" i="150" s="1"/>
  <c r="AA20" i="151"/>
  <c r="AA47" i="151" s="1"/>
  <c r="AA20" i="149"/>
  <c r="AA47" i="149" s="1"/>
  <c r="AA20" i="147"/>
  <c r="AA20" i="148"/>
  <c r="AA47" i="148" s="1"/>
  <c r="BH17" i="119"/>
  <c r="BH44" i="119" s="1"/>
  <c r="BH17" i="138"/>
  <c r="BH44" i="138" s="1"/>
  <c r="BH17" i="137"/>
  <c r="BH44" i="137" s="1"/>
  <c r="BH17" i="118"/>
  <c r="BH44" i="118" s="1"/>
  <c r="BH17" i="94"/>
  <c r="BH17" i="136"/>
  <c r="BH17" i="95"/>
  <c r="BH17" i="135"/>
  <c r="AN17" i="151"/>
  <c r="AN44" i="151" s="1"/>
  <c r="AN17" i="149"/>
  <c r="AN44" i="149" s="1"/>
  <c r="AN17" i="150"/>
  <c r="AN44" i="150" s="1"/>
  <c r="AN17" i="148"/>
  <c r="AN44" i="148" s="1"/>
  <c r="AN17" i="147"/>
  <c r="BF17" i="119"/>
  <c r="BF44" i="119" s="1"/>
  <c r="BF17" i="138"/>
  <c r="BF44" i="138" s="1"/>
  <c r="BF17" i="137"/>
  <c r="BF44" i="137" s="1"/>
  <c r="BF17" i="118"/>
  <c r="BF44" i="118" s="1"/>
  <c r="BF17" i="95"/>
  <c r="BF17" i="135"/>
  <c r="BF17" i="136"/>
  <c r="AL17" i="150"/>
  <c r="AL44" i="150" s="1"/>
  <c r="BF17" i="94"/>
  <c r="AL17" i="151"/>
  <c r="AL44" i="151" s="1"/>
  <c r="AL17" i="149"/>
  <c r="AL44" i="149" s="1"/>
  <c r="AL17" i="148"/>
  <c r="AL44" i="148" s="1"/>
  <c r="AL17" i="147"/>
  <c r="BE12" i="119"/>
  <c r="BE39" i="119" s="1"/>
  <c r="BE12" i="138"/>
  <c r="BE39" i="138" s="1"/>
  <c r="BE12" i="137"/>
  <c r="BE39" i="137" s="1"/>
  <c r="BE12" i="118"/>
  <c r="BE39" i="118" s="1"/>
  <c r="BE12" i="95"/>
  <c r="BE12" i="135"/>
  <c r="BE12" i="136"/>
  <c r="AK12" i="151"/>
  <c r="AK39" i="151" s="1"/>
  <c r="AK12" i="149"/>
  <c r="AK39" i="149" s="1"/>
  <c r="AK12" i="148"/>
  <c r="AK39" i="148" s="1"/>
  <c r="AK12" i="147"/>
  <c r="BE12" i="94"/>
  <c r="AK12" i="150"/>
  <c r="AK39" i="150" s="1"/>
  <c r="AU27" i="119"/>
  <c r="AU54" i="119" s="1"/>
  <c r="AU27" i="138"/>
  <c r="AU54" i="138" s="1"/>
  <c r="AU27" i="137"/>
  <c r="AU54" i="137" s="1"/>
  <c r="AU27" i="118"/>
  <c r="AU54" i="118" s="1"/>
  <c r="AU27" i="95"/>
  <c r="AU27" i="136"/>
  <c r="AU27" i="94"/>
  <c r="AU27" i="135"/>
  <c r="AA27" i="150"/>
  <c r="AA54" i="150" s="1"/>
  <c r="AA27" i="151"/>
  <c r="AA54" i="151" s="1"/>
  <c r="AA27" i="149"/>
  <c r="AA54" i="149" s="1"/>
  <c r="AA27" i="148"/>
  <c r="AA54" i="148" s="1"/>
  <c r="AA27" i="147"/>
  <c r="AO12" i="119"/>
  <c r="AO39" i="119" s="1"/>
  <c r="AO12" i="138"/>
  <c r="AO39" i="138" s="1"/>
  <c r="AO12" i="137"/>
  <c r="AO39" i="137" s="1"/>
  <c r="AO12" i="118"/>
  <c r="AO39" i="118" s="1"/>
  <c r="AO12" i="95"/>
  <c r="AO12" i="135"/>
  <c r="AO12" i="136"/>
  <c r="U12" i="151"/>
  <c r="U39" i="151" s="1"/>
  <c r="U12" i="149"/>
  <c r="U39" i="149" s="1"/>
  <c r="AO12" i="94"/>
  <c r="U12" i="148"/>
  <c r="U39" i="148" s="1"/>
  <c r="U12" i="147"/>
  <c r="U12" i="150"/>
  <c r="U39" i="150" s="1"/>
  <c r="BI23" i="119"/>
  <c r="BI50" i="119" s="1"/>
  <c r="BI23" i="138"/>
  <c r="BI50" i="138" s="1"/>
  <c r="BI23" i="137"/>
  <c r="BI50" i="137" s="1"/>
  <c r="BI23" i="118"/>
  <c r="BI50" i="118" s="1"/>
  <c r="BI23" i="95"/>
  <c r="BI23" i="94"/>
  <c r="BI23" i="136"/>
  <c r="AO23" i="150"/>
  <c r="AO50" i="150" s="1"/>
  <c r="AO23" i="151"/>
  <c r="AO50" i="151" s="1"/>
  <c r="AO23" i="149"/>
  <c r="AO50" i="149" s="1"/>
  <c r="BI23" i="135"/>
  <c r="AO23" i="148"/>
  <c r="AO50" i="148" s="1"/>
  <c r="AO23" i="147"/>
  <c r="BH12" i="138"/>
  <c r="BH39" i="138" s="1"/>
  <c r="BH12" i="119"/>
  <c r="BH39" i="119" s="1"/>
  <c r="BH12" i="137"/>
  <c r="BH39" i="137" s="1"/>
  <c r="BH12" i="118"/>
  <c r="BH39" i="118" s="1"/>
  <c r="BH12" i="95"/>
  <c r="BH12" i="135"/>
  <c r="BH12" i="136"/>
  <c r="BH12" i="94"/>
  <c r="AN12" i="150"/>
  <c r="AN39" i="150" s="1"/>
  <c r="AN12" i="148"/>
  <c r="AN39" i="148" s="1"/>
  <c r="AN12" i="147"/>
  <c r="AN12" i="151"/>
  <c r="AN39" i="151" s="1"/>
  <c r="AN12" i="149"/>
  <c r="AN39" i="149" s="1"/>
  <c r="AW23" i="119"/>
  <c r="AW50" i="119" s="1"/>
  <c r="AW23" i="138"/>
  <c r="AW50" i="138" s="1"/>
  <c r="AW23" i="137"/>
  <c r="AW50" i="137" s="1"/>
  <c r="AW23" i="118"/>
  <c r="AW50" i="118" s="1"/>
  <c r="AW23" i="95"/>
  <c r="AW23" i="135"/>
  <c r="AW23" i="136"/>
  <c r="AW23" i="94"/>
  <c r="AC23" i="150"/>
  <c r="AC50" i="150" s="1"/>
  <c r="AC23" i="151"/>
  <c r="AC50" i="151" s="1"/>
  <c r="AC23" i="149"/>
  <c r="AC50" i="149" s="1"/>
  <c r="AC23" i="147"/>
  <c r="AC23" i="148"/>
  <c r="AC50" i="148" s="1"/>
  <c r="AU29" i="137"/>
  <c r="AU56" i="137" s="1"/>
  <c r="AU29" i="138"/>
  <c r="AU56" i="138" s="1"/>
  <c r="AU29" i="119"/>
  <c r="AU56" i="119" s="1"/>
  <c r="AU29" i="118"/>
  <c r="AU56" i="118" s="1"/>
  <c r="AU29" i="135"/>
  <c r="AU29" i="136"/>
  <c r="AU29" i="95"/>
  <c r="AA29" i="151"/>
  <c r="AA56" i="151" s="1"/>
  <c r="AA29" i="149"/>
  <c r="AA56" i="149" s="1"/>
  <c r="AU29" i="94"/>
  <c r="AA29" i="150"/>
  <c r="AA56" i="150" s="1"/>
  <c r="AA29" i="148"/>
  <c r="AA56" i="148" s="1"/>
  <c r="AA29" i="147"/>
  <c r="AQ12" i="119"/>
  <c r="AQ39" i="119" s="1"/>
  <c r="AQ12" i="138"/>
  <c r="AQ39" i="138" s="1"/>
  <c r="AQ12" i="137"/>
  <c r="AQ39" i="137" s="1"/>
  <c r="AQ12" i="118"/>
  <c r="AQ39" i="118" s="1"/>
  <c r="AQ12" i="95"/>
  <c r="AQ12" i="135"/>
  <c r="AQ12" i="94"/>
  <c r="AQ12" i="136"/>
  <c r="W12" i="150"/>
  <c r="W39" i="150" s="1"/>
  <c r="W12" i="151"/>
  <c r="W39" i="151" s="1"/>
  <c r="W12" i="149"/>
  <c r="W39" i="149" s="1"/>
  <c r="W12" i="148"/>
  <c r="W39" i="148" s="1"/>
  <c r="W12" i="147"/>
  <c r="BD29" i="119"/>
  <c r="BD56" i="119" s="1"/>
  <c r="BD29" i="138"/>
  <c r="BD56" i="138" s="1"/>
  <c r="BD29" i="137"/>
  <c r="BD56" i="137" s="1"/>
  <c r="BD29" i="118"/>
  <c r="BD56" i="118" s="1"/>
  <c r="BD29" i="95"/>
  <c r="BD29" i="94"/>
  <c r="BD29" i="135"/>
  <c r="BD29" i="136"/>
  <c r="AJ29" i="150"/>
  <c r="AJ56" i="150" s="1"/>
  <c r="AJ29" i="151"/>
  <c r="AJ56" i="151" s="1"/>
  <c r="AJ29" i="149"/>
  <c r="AJ56" i="149" s="1"/>
  <c r="AJ29" i="148"/>
  <c r="AJ56" i="148" s="1"/>
  <c r="AJ29" i="147"/>
  <c r="AG25" i="119"/>
  <c r="AG52" i="119" s="1"/>
  <c r="AG25" i="138"/>
  <c r="AG52" i="138" s="1"/>
  <c r="AG25" i="137"/>
  <c r="AG52" i="137" s="1"/>
  <c r="AG25" i="118"/>
  <c r="AG52" i="118" s="1"/>
  <c r="AG25" i="95"/>
  <c r="AG25" i="136"/>
  <c r="AG25" i="135"/>
  <c r="M25" i="151"/>
  <c r="M52" i="151" s="1"/>
  <c r="M25" i="149"/>
  <c r="M52" i="149" s="1"/>
  <c r="AG25" i="94"/>
  <c r="M25" i="148"/>
  <c r="M52" i="148" s="1"/>
  <c r="M25" i="147"/>
  <c r="M25" i="150"/>
  <c r="M52" i="150" s="1"/>
  <c r="BE29" i="119"/>
  <c r="BE56" i="119" s="1"/>
  <c r="BE29" i="138"/>
  <c r="BE56" i="138" s="1"/>
  <c r="BE29" i="137"/>
  <c r="BE56" i="137" s="1"/>
  <c r="BE29" i="118"/>
  <c r="BE56" i="118" s="1"/>
  <c r="BE29" i="95"/>
  <c r="BE29" i="94"/>
  <c r="AK29" i="150"/>
  <c r="AK56" i="150" s="1"/>
  <c r="BE29" i="135"/>
  <c r="AK29" i="151"/>
  <c r="AK56" i="151" s="1"/>
  <c r="AK29" i="149"/>
  <c r="AK56" i="149" s="1"/>
  <c r="BE29" i="136"/>
  <c r="AK29" i="148"/>
  <c r="AK56" i="148" s="1"/>
  <c r="AK29" i="147"/>
  <c r="BI12" i="119"/>
  <c r="BI39" i="119" s="1"/>
  <c r="BI12" i="138"/>
  <c r="BI39" i="138" s="1"/>
  <c r="BI12" i="137"/>
  <c r="BI39" i="137" s="1"/>
  <c r="BI12" i="118"/>
  <c r="BI39" i="118" s="1"/>
  <c r="BI12" i="136"/>
  <c r="BI12" i="94"/>
  <c r="BI12" i="95"/>
  <c r="BI12" i="135"/>
  <c r="AO12" i="151"/>
  <c r="AO39" i="151" s="1"/>
  <c r="AO12" i="149"/>
  <c r="AO39" i="149" s="1"/>
  <c r="AO12" i="150"/>
  <c r="AO39" i="150" s="1"/>
  <c r="AO12" i="148"/>
  <c r="AO39" i="148" s="1"/>
  <c r="AO12" i="147"/>
  <c r="AZ23" i="119"/>
  <c r="AZ50" i="119" s="1"/>
  <c r="AZ23" i="138"/>
  <c r="AZ50" i="138" s="1"/>
  <c r="AZ23" i="137"/>
  <c r="AZ50" i="137" s="1"/>
  <c r="AZ23" i="118"/>
  <c r="AZ50" i="118" s="1"/>
  <c r="AZ23" i="136"/>
  <c r="AZ23" i="94"/>
  <c r="AZ23" i="135"/>
  <c r="AF23" i="151"/>
  <c r="AF50" i="151" s="1"/>
  <c r="AF23" i="149"/>
  <c r="AF50" i="149" s="1"/>
  <c r="AZ23" i="95"/>
  <c r="AF23" i="150"/>
  <c r="AF50" i="150" s="1"/>
  <c r="AF23" i="148"/>
  <c r="AF50" i="148" s="1"/>
  <c r="AF23" i="147"/>
  <c r="AY25" i="119"/>
  <c r="AY52" i="119" s="1"/>
  <c r="AY25" i="138"/>
  <c r="AY52" i="138" s="1"/>
  <c r="AY25" i="137"/>
  <c r="AY52" i="137" s="1"/>
  <c r="AY25" i="118"/>
  <c r="AY52" i="118" s="1"/>
  <c r="AY25" i="95"/>
  <c r="AY25" i="135"/>
  <c r="AY25" i="94"/>
  <c r="AY25" i="136"/>
  <c r="AE25" i="150"/>
  <c r="AE52" i="150" s="1"/>
  <c r="AE25" i="151"/>
  <c r="AE52" i="151" s="1"/>
  <c r="AE25" i="149"/>
  <c r="AE52" i="149" s="1"/>
  <c r="AE25" i="148"/>
  <c r="AE52" i="148" s="1"/>
  <c r="AE25" i="147"/>
  <c r="BC20" i="119"/>
  <c r="BC47" i="119" s="1"/>
  <c r="BC20" i="138"/>
  <c r="BC47" i="138" s="1"/>
  <c r="BC20" i="137"/>
  <c r="BC47" i="137" s="1"/>
  <c r="BC20" i="118"/>
  <c r="BC47" i="118" s="1"/>
  <c r="BC20" i="95"/>
  <c r="BC20" i="135"/>
  <c r="BC20" i="136"/>
  <c r="BC20" i="94"/>
  <c r="AI20" i="150"/>
  <c r="AI47" i="150" s="1"/>
  <c r="AI20" i="151"/>
  <c r="AI47" i="151" s="1"/>
  <c r="AI20" i="149"/>
  <c r="AI47" i="149" s="1"/>
  <c r="AI20" i="148"/>
  <c r="AI47" i="148" s="1"/>
  <c r="AI20" i="147"/>
  <c r="BB15" i="138"/>
  <c r="BB42" i="138" s="1"/>
  <c r="BB15" i="119"/>
  <c r="BB42" i="119" s="1"/>
  <c r="BB15" i="137"/>
  <c r="BB42" i="137" s="1"/>
  <c r="BB15" i="118"/>
  <c r="BB42" i="118" s="1"/>
  <c r="BB15" i="95"/>
  <c r="BB15" i="135"/>
  <c r="BB15" i="136"/>
  <c r="BB15" i="94"/>
  <c r="AH15" i="150"/>
  <c r="AH42" i="150" s="1"/>
  <c r="AH15" i="151"/>
  <c r="AH42" i="151" s="1"/>
  <c r="AH15" i="149"/>
  <c r="AH42" i="149" s="1"/>
  <c r="AH15" i="148"/>
  <c r="AH42" i="148" s="1"/>
  <c r="AH15" i="147"/>
  <c r="BG15" i="119"/>
  <c r="BG42" i="119" s="1"/>
  <c r="BG15" i="137"/>
  <c r="BG42" i="137" s="1"/>
  <c r="BG15" i="138"/>
  <c r="BG42" i="138" s="1"/>
  <c r="BG15" i="118"/>
  <c r="BG42" i="118" s="1"/>
  <c r="BG15" i="136"/>
  <c r="BG15" i="95"/>
  <c r="BG15" i="94"/>
  <c r="AM15" i="151"/>
  <c r="AM42" i="151" s="1"/>
  <c r="AM15" i="149"/>
  <c r="AM42" i="149" s="1"/>
  <c r="BG15" i="135"/>
  <c r="AM15" i="148"/>
  <c r="AM42" i="148" s="1"/>
  <c r="AM15" i="147"/>
  <c r="AM15" i="150"/>
  <c r="AM42" i="150" s="1"/>
  <c r="AN27" i="119"/>
  <c r="AN54" i="119" s="1"/>
  <c r="AN27" i="138"/>
  <c r="AN54" i="138" s="1"/>
  <c r="AN27" i="137"/>
  <c r="AN54" i="137" s="1"/>
  <c r="AN27" i="118"/>
  <c r="AN54" i="118" s="1"/>
  <c r="AN27" i="95"/>
  <c r="AN27" i="135"/>
  <c r="AN27" i="136"/>
  <c r="T27" i="150"/>
  <c r="T54" i="150" s="1"/>
  <c r="T27" i="151"/>
  <c r="T54" i="151" s="1"/>
  <c r="T27" i="149"/>
  <c r="T54" i="149" s="1"/>
  <c r="T27" i="148"/>
  <c r="T54" i="148" s="1"/>
  <c r="T27" i="147"/>
  <c r="AN27" i="94"/>
  <c r="BC27" i="119"/>
  <c r="BC54" i="119" s="1"/>
  <c r="BC27" i="138"/>
  <c r="BC54" i="138" s="1"/>
  <c r="BC27" i="137"/>
  <c r="BC54" i="137" s="1"/>
  <c r="BC27" i="118"/>
  <c r="BC54" i="118" s="1"/>
  <c r="BC27" i="95"/>
  <c r="BC27" i="136"/>
  <c r="BC27" i="94"/>
  <c r="AI27" i="150"/>
  <c r="AI54" i="150" s="1"/>
  <c r="BC27" i="135"/>
  <c r="AI27" i="151"/>
  <c r="AI54" i="151" s="1"/>
  <c r="AI27" i="149"/>
  <c r="AI54" i="149" s="1"/>
  <c r="AI27" i="147"/>
  <c r="AI27" i="148"/>
  <c r="AI54" i="148" s="1"/>
  <c r="AY12" i="119"/>
  <c r="AY39" i="119" s="1"/>
  <c r="AY12" i="138"/>
  <c r="AY39" i="138" s="1"/>
  <c r="AY12" i="137"/>
  <c r="AY39" i="137" s="1"/>
  <c r="AY12" i="95"/>
  <c r="AY12" i="135"/>
  <c r="AY12" i="118"/>
  <c r="AY39" i="118" s="1"/>
  <c r="AY12" i="94"/>
  <c r="AE12" i="150"/>
  <c r="AE39" i="150" s="1"/>
  <c r="AY12" i="136"/>
  <c r="AE12" i="151"/>
  <c r="AE39" i="151" s="1"/>
  <c r="AE12" i="149"/>
  <c r="AE39" i="149" s="1"/>
  <c r="AE12" i="148"/>
  <c r="AE39" i="148" s="1"/>
  <c r="AE12" i="147"/>
  <c r="AM27" i="119"/>
  <c r="AM54" i="119" s="1"/>
  <c r="AM27" i="138"/>
  <c r="AM54" i="138" s="1"/>
  <c r="AM27" i="118"/>
  <c r="AM54" i="118" s="1"/>
  <c r="AM27" i="95"/>
  <c r="AM27" i="137"/>
  <c r="AM54" i="137" s="1"/>
  <c r="AM27" i="136"/>
  <c r="AM27" i="94"/>
  <c r="S27" i="150"/>
  <c r="S54" i="150" s="1"/>
  <c r="S27" i="151"/>
  <c r="S54" i="151" s="1"/>
  <c r="S27" i="149"/>
  <c r="S54" i="149" s="1"/>
  <c r="AM27" i="135"/>
  <c r="S27" i="147"/>
  <c r="S27" i="148"/>
  <c r="S54" i="148" s="1"/>
  <c r="BB12" i="119"/>
  <c r="BB39" i="119" s="1"/>
  <c r="BB12" i="138"/>
  <c r="BB39" i="138" s="1"/>
  <c r="BB12" i="137"/>
  <c r="BB39" i="137" s="1"/>
  <c r="BB12" i="118"/>
  <c r="BB39" i="118" s="1"/>
  <c r="BB12" i="95"/>
  <c r="BB12" i="135"/>
  <c r="BB12" i="94"/>
  <c r="BB12" i="136"/>
  <c r="AH12" i="150"/>
  <c r="AH39" i="150" s="1"/>
  <c r="AH12" i="151"/>
  <c r="AH39" i="151" s="1"/>
  <c r="AH12" i="149"/>
  <c r="AH39" i="149" s="1"/>
  <c r="AH12" i="147"/>
  <c r="AH12" i="148"/>
  <c r="AH39" i="148" s="1"/>
  <c r="AY15" i="119"/>
  <c r="AY42" i="119" s="1"/>
  <c r="AY15" i="138"/>
  <c r="AY42" i="138" s="1"/>
  <c r="AY15" i="137"/>
  <c r="AY42" i="137" s="1"/>
  <c r="AY15" i="118"/>
  <c r="AY42" i="118" s="1"/>
  <c r="AY15" i="95"/>
  <c r="AY15" i="135"/>
  <c r="AY15" i="136"/>
  <c r="AE15" i="151"/>
  <c r="AE42" i="151" s="1"/>
  <c r="AE15" i="149"/>
  <c r="AE42" i="149" s="1"/>
  <c r="AY15" i="94"/>
  <c r="AE15" i="150"/>
  <c r="AE42" i="150" s="1"/>
  <c r="AE15" i="148"/>
  <c r="AE42" i="148" s="1"/>
  <c r="AE15" i="147"/>
  <c r="AZ29" i="119"/>
  <c r="AZ56" i="119" s="1"/>
  <c r="AZ29" i="138"/>
  <c r="AZ56" i="138" s="1"/>
  <c r="AZ29" i="137"/>
  <c r="AZ56" i="137" s="1"/>
  <c r="AZ29" i="118"/>
  <c r="AZ56" i="118" s="1"/>
  <c r="AZ29" i="95"/>
  <c r="AZ29" i="94"/>
  <c r="AZ29" i="135"/>
  <c r="AZ29" i="136"/>
  <c r="AF29" i="150"/>
  <c r="AF56" i="150" s="1"/>
  <c r="AF29" i="151"/>
  <c r="AF56" i="151" s="1"/>
  <c r="AF29" i="149"/>
  <c r="AF56" i="149" s="1"/>
  <c r="AF29" i="148"/>
  <c r="AF56" i="148" s="1"/>
  <c r="AF29" i="147"/>
  <c r="AZ17" i="119"/>
  <c r="AZ44" i="119" s="1"/>
  <c r="AZ17" i="138"/>
  <c r="AZ44" i="138" s="1"/>
  <c r="AZ17" i="118"/>
  <c r="AZ44" i="118" s="1"/>
  <c r="AZ17" i="137"/>
  <c r="AZ44" i="137" s="1"/>
  <c r="AZ17" i="95"/>
  <c r="AZ17" i="135"/>
  <c r="AZ17" i="136"/>
  <c r="AZ17" i="94"/>
  <c r="AF17" i="151"/>
  <c r="AF44" i="151" s="1"/>
  <c r="AF17" i="149"/>
  <c r="AF44" i="149" s="1"/>
  <c r="AF17" i="148"/>
  <c r="AF44" i="148" s="1"/>
  <c r="AF17" i="147"/>
  <c r="AF17" i="150"/>
  <c r="AF44" i="150" s="1"/>
  <c r="BG17" i="138"/>
  <c r="BG44" i="138" s="1"/>
  <c r="BG17" i="119"/>
  <c r="BG44" i="119" s="1"/>
  <c r="BG17" i="137"/>
  <c r="BG44" i="137" s="1"/>
  <c r="BG17" i="118"/>
  <c r="BG44" i="118" s="1"/>
  <c r="BG17" i="95"/>
  <c r="BG17" i="135"/>
  <c r="BG17" i="136"/>
  <c r="BG17" i="94"/>
  <c r="AM17" i="150"/>
  <c r="AM44" i="150" s="1"/>
  <c r="AM17" i="148"/>
  <c r="AM44" i="148" s="1"/>
  <c r="AM17" i="147"/>
  <c r="AM17" i="151"/>
  <c r="AM44" i="151" s="1"/>
  <c r="AM17" i="149"/>
  <c r="AM44" i="149" s="1"/>
  <c r="AW17" i="119"/>
  <c r="AW44" i="119" s="1"/>
  <c r="AW17" i="138"/>
  <c r="AW44" i="138" s="1"/>
  <c r="AW17" i="137"/>
  <c r="AW44" i="137" s="1"/>
  <c r="AW17" i="118"/>
  <c r="AW44" i="118" s="1"/>
  <c r="AW17" i="95"/>
  <c r="AW17" i="135"/>
  <c r="AW17" i="136"/>
  <c r="AW17" i="94"/>
  <c r="AC17" i="150"/>
  <c r="AC44" i="150" s="1"/>
  <c r="AC17" i="151"/>
  <c r="AC44" i="151" s="1"/>
  <c r="AC17" i="149"/>
  <c r="AC44" i="149" s="1"/>
  <c r="AC17" i="147"/>
  <c r="AC17" i="148"/>
  <c r="AC44" i="148" s="1"/>
  <c r="AW20" i="138"/>
  <c r="AW47" i="138" s="1"/>
  <c r="AW20" i="119"/>
  <c r="AW47" i="119" s="1"/>
  <c r="AW20" i="137"/>
  <c r="AW47" i="137" s="1"/>
  <c r="AW20" i="118"/>
  <c r="AW47" i="118" s="1"/>
  <c r="AW20" i="95"/>
  <c r="AW20" i="135"/>
  <c r="AW20" i="136"/>
  <c r="AW20" i="94"/>
  <c r="AC20" i="150"/>
  <c r="AC47" i="150" s="1"/>
  <c r="AC20" i="151"/>
  <c r="AC47" i="151" s="1"/>
  <c r="AC20" i="149"/>
  <c r="AC47" i="149" s="1"/>
  <c r="AC20" i="148"/>
  <c r="AC47" i="148" s="1"/>
  <c r="AC20" i="147"/>
  <c r="BA27" i="119"/>
  <c r="BA54" i="119" s="1"/>
  <c r="BA27" i="137"/>
  <c r="BA54" i="137" s="1"/>
  <c r="BA27" i="138"/>
  <c r="BA54" i="138" s="1"/>
  <c r="BA27" i="118"/>
  <c r="BA54" i="118" s="1"/>
  <c r="BA27" i="95"/>
  <c r="BA27" i="135"/>
  <c r="BA27" i="136"/>
  <c r="BA27" i="94"/>
  <c r="AG27" i="150"/>
  <c r="AG54" i="150" s="1"/>
  <c r="AG27" i="151"/>
  <c r="AG54" i="151" s="1"/>
  <c r="AG27" i="149"/>
  <c r="AG54" i="149" s="1"/>
  <c r="AG27" i="148"/>
  <c r="AG54" i="148" s="1"/>
  <c r="AG27" i="147"/>
  <c r="BC29" i="119"/>
  <c r="BC56" i="119" s="1"/>
  <c r="BC29" i="138"/>
  <c r="BC56" i="138" s="1"/>
  <c r="BC29" i="137"/>
  <c r="BC56" i="137" s="1"/>
  <c r="BC29" i="118"/>
  <c r="BC56" i="118" s="1"/>
  <c r="BC29" i="95"/>
  <c r="BC29" i="135"/>
  <c r="BC29" i="136"/>
  <c r="AI29" i="151"/>
  <c r="AI56" i="151" s="1"/>
  <c r="AI29" i="149"/>
  <c r="AI56" i="149" s="1"/>
  <c r="BC29" i="94"/>
  <c r="AI29" i="150"/>
  <c r="AI56" i="150" s="1"/>
  <c r="AI29" i="148"/>
  <c r="AI56" i="148" s="1"/>
  <c r="AI29" i="147"/>
  <c r="BB23" i="119"/>
  <c r="BB50" i="119" s="1"/>
  <c r="BB23" i="138"/>
  <c r="BB50" i="138" s="1"/>
  <c r="BB23" i="137"/>
  <c r="BB50" i="137" s="1"/>
  <c r="BB23" i="95"/>
  <c r="BB23" i="135"/>
  <c r="BB23" i="118"/>
  <c r="BB50" i="118" s="1"/>
  <c r="AH23" i="150"/>
  <c r="AH50" i="150" s="1"/>
  <c r="BB23" i="136"/>
  <c r="BB23" i="94"/>
  <c r="AH23" i="151"/>
  <c r="AH50" i="151" s="1"/>
  <c r="AH23" i="149"/>
  <c r="AH50" i="149" s="1"/>
  <c r="AH23" i="148"/>
  <c r="AH50" i="148" s="1"/>
  <c r="AH23" i="147"/>
  <c r="AZ15" i="119"/>
  <c r="AZ42" i="119" s="1"/>
  <c r="AZ15" i="138"/>
  <c r="AZ42" i="138" s="1"/>
  <c r="AZ15" i="137"/>
  <c r="AZ42" i="137" s="1"/>
  <c r="AZ15" i="118"/>
  <c r="AZ42" i="118" s="1"/>
  <c r="AZ15" i="95"/>
  <c r="AZ15" i="135"/>
  <c r="AZ15" i="94"/>
  <c r="AZ15" i="136"/>
  <c r="AF15" i="150"/>
  <c r="AF42" i="150" s="1"/>
  <c r="AF15" i="151"/>
  <c r="AF42" i="151" s="1"/>
  <c r="AF15" i="149"/>
  <c r="AF42" i="149" s="1"/>
  <c r="AF15" i="147"/>
  <c r="AF15" i="148"/>
  <c r="AF42" i="148" s="1"/>
  <c r="BB29" i="119"/>
  <c r="BB56" i="119" s="1"/>
  <c r="BB29" i="138"/>
  <c r="BB56" i="138" s="1"/>
  <c r="BB29" i="137"/>
  <c r="BB56" i="137" s="1"/>
  <c r="BB29" i="95"/>
  <c r="BB29" i="135"/>
  <c r="BB29" i="136"/>
  <c r="BB29" i="94"/>
  <c r="AH29" i="150"/>
  <c r="AH56" i="150" s="1"/>
  <c r="AH29" i="148"/>
  <c r="AH56" i="148" s="1"/>
  <c r="AH29" i="147"/>
  <c r="AH29" i="151"/>
  <c r="AH56" i="151" s="1"/>
  <c r="AH29" i="149"/>
  <c r="AH56" i="149" s="1"/>
  <c r="BB29" i="118"/>
  <c r="BB56" i="118" s="1"/>
  <c r="AX25" i="119"/>
  <c r="AX52" i="119" s="1"/>
  <c r="AX25" i="138"/>
  <c r="AX52" i="138" s="1"/>
  <c r="AX25" i="137"/>
  <c r="AX52" i="137" s="1"/>
  <c r="AX25" i="118"/>
  <c r="AX52" i="118" s="1"/>
  <c r="AX25" i="95"/>
  <c r="AX25" i="94"/>
  <c r="AX25" i="136"/>
  <c r="AD25" i="150"/>
  <c r="AD52" i="150" s="1"/>
  <c r="AX25" i="135"/>
  <c r="AD25" i="151"/>
  <c r="AD52" i="151" s="1"/>
  <c r="AD25" i="149"/>
  <c r="AD52" i="149" s="1"/>
  <c r="AD25" i="148"/>
  <c r="AD52" i="148" s="1"/>
  <c r="AD25" i="147"/>
  <c r="BA23" i="119"/>
  <c r="BA50" i="119" s="1"/>
  <c r="BA23" i="137"/>
  <c r="BA50" i="137" s="1"/>
  <c r="BA23" i="138"/>
  <c r="BA50" i="138" s="1"/>
  <c r="BA23" i="118"/>
  <c r="BA50" i="118" s="1"/>
  <c r="BA23" i="95"/>
  <c r="BA23" i="136"/>
  <c r="BA23" i="94"/>
  <c r="AG23" i="150"/>
  <c r="AG50" i="150" s="1"/>
  <c r="AG23" i="151"/>
  <c r="AG50" i="151" s="1"/>
  <c r="AG23" i="149"/>
  <c r="AG50" i="149" s="1"/>
  <c r="BA23" i="135"/>
  <c r="AG23" i="147"/>
  <c r="AG23" i="148"/>
  <c r="AG50" i="148" s="1"/>
  <c r="BI15" i="119"/>
  <c r="BI42" i="119" s="1"/>
  <c r="BI15" i="138"/>
  <c r="BI42" i="138" s="1"/>
  <c r="BI15" i="137"/>
  <c r="BI42" i="137" s="1"/>
  <c r="BI15" i="95"/>
  <c r="BI15" i="135"/>
  <c r="BI15" i="118"/>
  <c r="BI42" i="118" s="1"/>
  <c r="BI15" i="94"/>
  <c r="AO15" i="150"/>
  <c r="AO42" i="150" s="1"/>
  <c r="BI15" i="136"/>
  <c r="AO15" i="151"/>
  <c r="AO42" i="151" s="1"/>
  <c r="AO15" i="149"/>
  <c r="AO42" i="149" s="1"/>
  <c r="AO15" i="148"/>
  <c r="AO42" i="148" s="1"/>
  <c r="AO15" i="147"/>
  <c r="AX23" i="119"/>
  <c r="AX50" i="119" s="1"/>
  <c r="AX23" i="138"/>
  <c r="AX50" i="138" s="1"/>
  <c r="AX23" i="137"/>
  <c r="AX50" i="137" s="1"/>
  <c r="AX23" i="95"/>
  <c r="AX23" i="135"/>
  <c r="AX23" i="118"/>
  <c r="AX50" i="118" s="1"/>
  <c r="AX23" i="136"/>
  <c r="AX23" i="94"/>
  <c r="AD23" i="150"/>
  <c r="AD50" i="150" s="1"/>
  <c r="AD23" i="151"/>
  <c r="AD50" i="151" s="1"/>
  <c r="AD23" i="149"/>
  <c r="AD50" i="149" s="1"/>
  <c r="AD23" i="148"/>
  <c r="AD50" i="148" s="1"/>
  <c r="AD23" i="147"/>
  <c r="AZ12" i="119"/>
  <c r="AZ39" i="119" s="1"/>
  <c r="AZ12" i="138"/>
  <c r="AZ39" i="138" s="1"/>
  <c r="AZ12" i="137"/>
  <c r="AZ39" i="137" s="1"/>
  <c r="AZ12" i="118"/>
  <c r="AZ39" i="118" s="1"/>
  <c r="AZ12" i="95"/>
  <c r="AZ12" i="135"/>
  <c r="AZ12" i="136"/>
  <c r="AZ12" i="94"/>
  <c r="AF12" i="150"/>
  <c r="AF39" i="150" s="1"/>
  <c r="AF12" i="151"/>
  <c r="AF39" i="151" s="1"/>
  <c r="AF12" i="149"/>
  <c r="AF39" i="149" s="1"/>
  <c r="AF12" i="148"/>
  <c r="AF39" i="148" s="1"/>
  <c r="AF12" i="147"/>
  <c r="AV17" i="119"/>
  <c r="AV44" i="119" s="1"/>
  <c r="AV17" i="138"/>
  <c r="AV44" i="138" s="1"/>
  <c r="AV17" i="137"/>
  <c r="AV44" i="137" s="1"/>
  <c r="AV17" i="118"/>
  <c r="AV44" i="118" s="1"/>
  <c r="AV17" i="136"/>
  <c r="AV17" i="94"/>
  <c r="AV17" i="135"/>
  <c r="AB17" i="151"/>
  <c r="AB44" i="151" s="1"/>
  <c r="AB17" i="149"/>
  <c r="AB44" i="149" s="1"/>
  <c r="AV17" i="95"/>
  <c r="AB17" i="150"/>
  <c r="AB44" i="150" s="1"/>
  <c r="AB17" i="148"/>
  <c r="AB44" i="148" s="1"/>
  <c r="AB17" i="147"/>
  <c r="AL17" i="134"/>
  <c r="AL44" i="134" s="1"/>
  <c r="AL17" i="133"/>
  <c r="AL44" i="133" s="1"/>
  <c r="AL17" i="139"/>
  <c r="AL44" i="139" s="1"/>
  <c r="AL17" i="140"/>
  <c r="AL44" i="140" s="1"/>
  <c r="AL17" i="127"/>
  <c r="AO20" i="134"/>
  <c r="AO47" i="134" s="1"/>
  <c r="AO20" i="133"/>
  <c r="AO47" i="133" s="1"/>
  <c r="AO20" i="139"/>
  <c r="AO47" i="139" s="1"/>
  <c r="AO20" i="140"/>
  <c r="AO47" i="140" s="1"/>
  <c r="AO20" i="127"/>
  <c r="AQ15" i="134"/>
  <c r="AQ42" i="134" s="1"/>
  <c r="AQ15" i="139"/>
  <c r="AQ42" i="139" s="1"/>
  <c r="AQ15" i="133"/>
  <c r="AQ42" i="133" s="1"/>
  <c r="AQ15" i="140"/>
  <c r="AQ42" i="140" s="1"/>
  <c r="AQ15" i="127"/>
  <c r="AT17" i="134"/>
  <c r="AT44" i="134" s="1"/>
  <c r="AT17" i="133"/>
  <c r="AT44" i="133" s="1"/>
  <c r="AT17" i="139"/>
  <c r="AT44" i="139" s="1"/>
  <c r="AT17" i="140"/>
  <c r="AT44" i="140" s="1"/>
  <c r="AT17" i="127"/>
  <c r="BC27" i="134"/>
  <c r="BC54" i="134" s="1"/>
  <c r="BC27" i="133"/>
  <c r="BC54" i="133" s="1"/>
  <c r="BC27" i="139"/>
  <c r="BC54" i="139" s="1"/>
  <c r="BC27" i="127"/>
  <c r="BC27" i="140"/>
  <c r="BC54" i="140" s="1"/>
  <c r="AM12" i="134"/>
  <c r="AM39" i="134" s="1"/>
  <c r="AM12" i="139"/>
  <c r="AM39" i="139" s="1"/>
  <c r="AM12" i="133"/>
  <c r="AM39" i="133" s="1"/>
  <c r="AM12" i="127"/>
  <c r="AM12" i="140"/>
  <c r="AM39" i="140" s="1"/>
  <c r="AS12" i="134"/>
  <c r="AS39" i="134" s="1"/>
  <c r="AS12" i="133"/>
  <c r="AS39" i="133" s="1"/>
  <c r="AS12" i="139"/>
  <c r="AS39" i="139" s="1"/>
  <c r="AS12" i="140"/>
  <c r="AS39" i="140" s="1"/>
  <c r="AS12" i="127"/>
  <c r="AT12" i="134"/>
  <c r="AT39" i="134" s="1"/>
  <c r="AT12" i="133"/>
  <c r="AT39" i="133" s="1"/>
  <c r="AT12" i="140"/>
  <c r="AT39" i="140" s="1"/>
  <c r="AT12" i="127"/>
  <c r="AT12" i="139"/>
  <c r="AT39" i="139" s="1"/>
  <c r="AL12" i="134"/>
  <c r="AL39" i="134" s="1"/>
  <c r="AL12" i="133"/>
  <c r="AL39" i="133" s="1"/>
  <c r="AL12" i="139"/>
  <c r="AL39" i="139" s="1"/>
  <c r="AL12" i="140"/>
  <c r="AL39" i="140" s="1"/>
  <c r="AL12" i="127"/>
  <c r="AZ15" i="133"/>
  <c r="AZ42" i="133" s="1"/>
  <c r="AZ15" i="134"/>
  <c r="AZ42" i="134" s="1"/>
  <c r="AZ15" i="139"/>
  <c r="AZ42" i="139" s="1"/>
  <c r="AZ15" i="140"/>
  <c r="AZ42" i="140" s="1"/>
  <c r="AZ15" i="127"/>
  <c r="AS23" i="134"/>
  <c r="AS50" i="134" s="1"/>
  <c r="AS23" i="133"/>
  <c r="AS50" i="133" s="1"/>
  <c r="AS23" i="139"/>
  <c r="AS50" i="139" s="1"/>
  <c r="AS23" i="140"/>
  <c r="AS50" i="140" s="1"/>
  <c r="AS23" i="127"/>
  <c r="AX29" i="134"/>
  <c r="AX56" i="134" s="1"/>
  <c r="AX29" i="133"/>
  <c r="AX56" i="133" s="1"/>
  <c r="AX29" i="139"/>
  <c r="AX56" i="139" s="1"/>
  <c r="AX29" i="140"/>
  <c r="AX56" i="140" s="1"/>
  <c r="AX29" i="127"/>
  <c r="BA20" i="134"/>
  <c r="BA47" i="134" s="1"/>
  <c r="BA20" i="133"/>
  <c r="BA47" i="133" s="1"/>
  <c r="BA20" i="139"/>
  <c r="BA47" i="139" s="1"/>
  <c r="BA20" i="140"/>
  <c r="BA47" i="140" s="1"/>
  <c r="BA20" i="127"/>
  <c r="BF25" i="134"/>
  <c r="BF52" i="134" s="1"/>
  <c r="BF25" i="139"/>
  <c r="BF52" i="139" s="1"/>
  <c r="BF25" i="140"/>
  <c r="BF52" i="140" s="1"/>
  <c r="BF25" i="133"/>
  <c r="BF52" i="133" s="1"/>
  <c r="BF25" i="127"/>
  <c r="BB23" i="134"/>
  <c r="BB50" i="134" s="1"/>
  <c r="BB23" i="133"/>
  <c r="BB50" i="133" s="1"/>
  <c r="BB23" i="139"/>
  <c r="BB50" i="139" s="1"/>
  <c r="BB23" i="140"/>
  <c r="BB50" i="140" s="1"/>
  <c r="BB23" i="127"/>
  <c r="BE25" i="134"/>
  <c r="BE52" i="134" s="1"/>
  <c r="BE25" i="133"/>
  <c r="BE52" i="133" s="1"/>
  <c r="BE25" i="139"/>
  <c r="BE52" i="139" s="1"/>
  <c r="BE25" i="140"/>
  <c r="BE52" i="140" s="1"/>
  <c r="BE25" i="127"/>
  <c r="BG23" i="134"/>
  <c r="BG50" i="134" s="1"/>
  <c r="BG23" i="133"/>
  <c r="BG50" i="133" s="1"/>
  <c r="BG23" i="139"/>
  <c r="BG50" i="139" s="1"/>
  <c r="BG23" i="140"/>
  <c r="BG50" i="140" s="1"/>
  <c r="BG23" i="127"/>
  <c r="BB12" i="134"/>
  <c r="BB39" i="134" s="1"/>
  <c r="BB12" i="133"/>
  <c r="BB39" i="133" s="1"/>
  <c r="BB12" i="139"/>
  <c r="BB39" i="139" s="1"/>
  <c r="BB12" i="140"/>
  <c r="BB39" i="140" s="1"/>
  <c r="BB12" i="127"/>
  <c r="AV17" i="134"/>
  <c r="AV44" i="134" s="1"/>
  <c r="AV17" i="133"/>
  <c r="AV44" i="133" s="1"/>
  <c r="AV17" i="139"/>
  <c r="AV44" i="139" s="1"/>
  <c r="AV17" i="127"/>
  <c r="AV17" i="140"/>
  <c r="AV44" i="140" s="1"/>
  <c r="AZ25" i="134"/>
  <c r="AZ52" i="134" s="1"/>
  <c r="AZ25" i="133"/>
  <c r="AZ52" i="133" s="1"/>
  <c r="AZ25" i="140"/>
  <c r="AZ52" i="140" s="1"/>
  <c r="AZ25" i="139"/>
  <c r="AZ52" i="139" s="1"/>
  <c r="AZ25" i="127"/>
  <c r="BD17" i="134"/>
  <c r="BD44" i="134" s="1"/>
  <c r="BD17" i="133"/>
  <c r="BD44" i="133" s="1"/>
  <c r="BD17" i="139"/>
  <c r="BD44" i="139" s="1"/>
  <c r="BD17" i="127"/>
  <c r="BD17" i="140"/>
  <c r="BD44" i="140" s="1"/>
  <c r="BE27" i="134"/>
  <c r="BE54" i="134" s="1"/>
  <c r="BE27" i="133"/>
  <c r="BE54" i="133" s="1"/>
  <c r="BE27" i="139"/>
  <c r="BE54" i="139" s="1"/>
  <c r="BE27" i="140"/>
  <c r="BE54" i="140" s="1"/>
  <c r="BE27" i="127"/>
  <c r="AY20" i="134"/>
  <c r="AY47" i="134" s="1"/>
  <c r="AY20" i="133"/>
  <c r="AY47" i="133" s="1"/>
  <c r="AY20" i="139"/>
  <c r="AY47" i="139" s="1"/>
  <c r="AY20" i="140"/>
  <c r="AY47" i="140" s="1"/>
  <c r="AY20" i="127"/>
  <c r="AZ23" i="134"/>
  <c r="AZ50" i="134" s="1"/>
  <c r="AZ23" i="133"/>
  <c r="AZ50" i="133" s="1"/>
  <c r="AZ23" i="139"/>
  <c r="AZ50" i="139" s="1"/>
  <c r="AZ23" i="140"/>
  <c r="AZ50" i="140" s="1"/>
  <c r="AZ23" i="127"/>
  <c r="AS29" i="134"/>
  <c r="AS56" i="134" s="1"/>
  <c r="AS29" i="133"/>
  <c r="AS56" i="133" s="1"/>
  <c r="AS29" i="139"/>
  <c r="AS56" i="139" s="1"/>
  <c r="AS29" i="140"/>
  <c r="AS56" i="140" s="1"/>
  <c r="AS29" i="127"/>
  <c r="AU12" i="134"/>
  <c r="AU39" i="134" s="1"/>
  <c r="AU12" i="133"/>
  <c r="AU39" i="133" s="1"/>
  <c r="AU12" i="139"/>
  <c r="AU39" i="139" s="1"/>
  <c r="AU12" i="127"/>
  <c r="AU12" i="140"/>
  <c r="AU39" i="140" s="1"/>
  <c r="AI17" i="134"/>
  <c r="AI44" i="134" s="1"/>
  <c r="AI17" i="133"/>
  <c r="AI44" i="133" s="1"/>
  <c r="AI17" i="139"/>
  <c r="AI44" i="139" s="1"/>
  <c r="AI17" i="140"/>
  <c r="AI44" i="140" s="1"/>
  <c r="AI17" i="127"/>
  <c r="AL15" i="134"/>
  <c r="AL42" i="134" s="1"/>
  <c r="AL15" i="133"/>
  <c r="AL42" i="133" s="1"/>
  <c r="AL15" i="140"/>
  <c r="AL42" i="140" s="1"/>
  <c r="AL15" i="127"/>
  <c r="AL15" i="139"/>
  <c r="AL42" i="139" s="1"/>
  <c r="AN17" i="134"/>
  <c r="AN44" i="134" s="1"/>
  <c r="AN17" i="133"/>
  <c r="AN44" i="133" s="1"/>
  <c r="AN17" i="139"/>
  <c r="AN44" i="139" s="1"/>
  <c r="AN17" i="127"/>
  <c r="AN17" i="140"/>
  <c r="AN44" i="140" s="1"/>
  <c r="AP15" i="134"/>
  <c r="AP42" i="134" s="1"/>
  <c r="AP15" i="133"/>
  <c r="AP42" i="133" s="1"/>
  <c r="AP15" i="139"/>
  <c r="AP42" i="139" s="1"/>
  <c r="AP15" i="140"/>
  <c r="AP42" i="140" s="1"/>
  <c r="AP15" i="127"/>
  <c r="AR20" i="134"/>
  <c r="AR47" i="134" s="1"/>
  <c r="AR20" i="133"/>
  <c r="AR47" i="133" s="1"/>
  <c r="AR20" i="139"/>
  <c r="AR47" i="139" s="1"/>
  <c r="AR20" i="140"/>
  <c r="AR47" i="140" s="1"/>
  <c r="AR20" i="127"/>
  <c r="AT15" i="134"/>
  <c r="AT42" i="134" s="1"/>
  <c r="AT15" i="133"/>
  <c r="AT42" i="133" s="1"/>
  <c r="AT15" i="139"/>
  <c r="AT42" i="139" s="1"/>
  <c r="AT15" i="140"/>
  <c r="AT42" i="140" s="1"/>
  <c r="AT15" i="127"/>
  <c r="BC17" i="134"/>
  <c r="BC44" i="134" s="1"/>
  <c r="BC17" i="133"/>
  <c r="BC44" i="133" s="1"/>
  <c r="BC17" i="139"/>
  <c r="BC44" i="139" s="1"/>
  <c r="BC17" i="140"/>
  <c r="BC44" i="140" s="1"/>
  <c r="BC17" i="127"/>
  <c r="AI27" i="134"/>
  <c r="AI54" i="134" s="1"/>
  <c r="AI27" i="133"/>
  <c r="AI54" i="133" s="1"/>
  <c r="AI27" i="139"/>
  <c r="AI54" i="139" s="1"/>
  <c r="AI27" i="140"/>
  <c r="AI54" i="140" s="1"/>
  <c r="AI27" i="127"/>
  <c r="AV27" i="134"/>
  <c r="AV54" i="134" s="1"/>
  <c r="AV27" i="139"/>
  <c r="AV54" i="139" s="1"/>
  <c r="AV27" i="133"/>
  <c r="AV54" i="133" s="1"/>
  <c r="AV27" i="127"/>
  <c r="AV27" i="140"/>
  <c r="AV54" i="140" s="1"/>
  <c r="AR29" i="134"/>
  <c r="AR56" i="134" s="1"/>
  <c r="AR29" i="133"/>
  <c r="AR56" i="133" s="1"/>
  <c r="AR29" i="140"/>
  <c r="AR56" i="140" s="1"/>
  <c r="AR29" i="127"/>
  <c r="AR29" i="139"/>
  <c r="AR56" i="139" s="1"/>
  <c r="AR27" i="134"/>
  <c r="AR54" i="134" s="1"/>
  <c r="AR27" i="133"/>
  <c r="AR54" i="133" s="1"/>
  <c r="AR27" i="139"/>
  <c r="AR54" i="139" s="1"/>
  <c r="AR27" i="140"/>
  <c r="AR54" i="140" s="1"/>
  <c r="AR27" i="127"/>
  <c r="BD25" i="134"/>
  <c r="BD52" i="134" s="1"/>
  <c r="BD25" i="133"/>
  <c r="BD52" i="133" s="1"/>
  <c r="BD25" i="139"/>
  <c r="BD52" i="139" s="1"/>
  <c r="BD25" i="140"/>
  <c r="BD52" i="140" s="1"/>
  <c r="BD25" i="127"/>
  <c r="AM29" i="134"/>
  <c r="AM56" i="134" s="1"/>
  <c r="AM29" i="133"/>
  <c r="AM56" i="133" s="1"/>
  <c r="AM29" i="139"/>
  <c r="AM56" i="139" s="1"/>
  <c r="AM29" i="127"/>
  <c r="AM29" i="140"/>
  <c r="AM56" i="140" s="1"/>
  <c r="AX23" i="134"/>
  <c r="AX50" i="134" s="1"/>
  <c r="AX23" i="133"/>
  <c r="AX50" i="133" s="1"/>
  <c r="AX23" i="139"/>
  <c r="AX50" i="139" s="1"/>
  <c r="AX23" i="140"/>
  <c r="AX50" i="140" s="1"/>
  <c r="AX23" i="127"/>
  <c r="AW20" i="134"/>
  <c r="AW47" i="134" s="1"/>
  <c r="AW20" i="133"/>
  <c r="AW47" i="133" s="1"/>
  <c r="AW20" i="139"/>
  <c r="AW47" i="139" s="1"/>
  <c r="AW20" i="140"/>
  <c r="AW47" i="140" s="1"/>
  <c r="AW20" i="127"/>
  <c r="BF27" i="134"/>
  <c r="BF54" i="134" s="1"/>
  <c r="BF27" i="133"/>
  <c r="BF54" i="133" s="1"/>
  <c r="BF27" i="139"/>
  <c r="BF54" i="139" s="1"/>
  <c r="BF27" i="140"/>
  <c r="BF54" i="140" s="1"/>
  <c r="BF27" i="127"/>
  <c r="AQ23" i="134"/>
  <c r="AQ50" i="134" s="1"/>
  <c r="AQ23" i="133"/>
  <c r="AQ50" i="133" s="1"/>
  <c r="AQ23" i="139"/>
  <c r="AQ50" i="139" s="1"/>
  <c r="AQ23" i="140"/>
  <c r="AQ50" i="140" s="1"/>
  <c r="AQ23" i="127"/>
  <c r="AW12" i="134"/>
  <c r="AW39" i="134" s="1"/>
  <c r="AW12" i="133"/>
  <c r="AW39" i="133" s="1"/>
  <c r="AW12" i="139"/>
  <c r="AW39" i="139" s="1"/>
  <c r="AW12" i="140"/>
  <c r="AW39" i="140" s="1"/>
  <c r="AW12" i="127"/>
  <c r="AX15" i="134"/>
  <c r="AX42" i="134" s="1"/>
  <c r="AX15" i="133"/>
  <c r="AX42" i="133" s="1"/>
  <c r="AX15" i="139"/>
  <c r="AX42" i="139" s="1"/>
  <c r="AX15" i="140"/>
  <c r="AX42" i="140" s="1"/>
  <c r="AX15" i="127"/>
  <c r="AY29" i="134"/>
  <c r="AY56" i="134" s="1"/>
  <c r="AY29" i="133"/>
  <c r="AY56" i="133" s="1"/>
  <c r="AY29" i="139"/>
  <c r="AY56" i="139" s="1"/>
  <c r="AY29" i="127"/>
  <c r="AY29" i="140"/>
  <c r="AY56" i="140" s="1"/>
  <c r="AM23" i="134"/>
  <c r="AM50" i="134" s="1"/>
  <c r="AM23" i="133"/>
  <c r="AM50" i="133" s="1"/>
  <c r="AM23" i="139"/>
  <c r="AM50" i="139" s="1"/>
  <c r="AM23" i="127"/>
  <c r="AM23" i="140"/>
  <c r="AM50" i="140" s="1"/>
  <c r="BE29" i="134"/>
  <c r="BE56" i="134" s="1"/>
  <c r="BE29" i="133"/>
  <c r="BE56" i="133" s="1"/>
  <c r="BE29" i="139"/>
  <c r="BE56" i="139" s="1"/>
  <c r="BE29" i="140"/>
  <c r="BE56" i="140" s="1"/>
  <c r="BE29" i="127"/>
  <c r="AV20" i="134"/>
  <c r="AV47" i="134" s="1"/>
  <c r="AV20" i="133"/>
  <c r="AV47" i="133" s="1"/>
  <c r="AV20" i="139"/>
  <c r="AV47" i="139" s="1"/>
  <c r="AV20" i="140"/>
  <c r="AV47" i="140" s="1"/>
  <c r="AV20" i="127"/>
  <c r="BB29" i="134"/>
  <c r="BB56" i="134" s="1"/>
  <c r="BB29" i="139"/>
  <c r="BB56" i="139" s="1"/>
  <c r="BB29" i="133"/>
  <c r="BB56" i="133" s="1"/>
  <c r="BB29" i="140"/>
  <c r="BB56" i="140" s="1"/>
  <c r="BB29" i="127"/>
  <c r="BA23" i="134"/>
  <c r="BA50" i="134" s="1"/>
  <c r="BA23" i="133"/>
  <c r="BA50" i="133" s="1"/>
  <c r="BA23" i="139"/>
  <c r="BA50" i="139" s="1"/>
  <c r="BA23" i="140"/>
  <c r="BA50" i="140" s="1"/>
  <c r="BA23" i="127"/>
  <c r="AY15" i="134"/>
  <c r="AY42" i="134" s="1"/>
  <c r="AY15" i="139"/>
  <c r="AY42" i="139" s="1"/>
  <c r="AY15" i="133"/>
  <c r="AY42" i="133" s="1"/>
  <c r="AY15" i="127"/>
  <c r="AY15" i="140"/>
  <c r="AY42" i="140" s="1"/>
  <c r="BB25" i="134"/>
  <c r="BB52" i="134" s="1"/>
  <c r="BB25" i="133"/>
  <c r="BB52" i="133" s="1"/>
  <c r="BB25" i="139"/>
  <c r="BB52" i="139" s="1"/>
  <c r="BB25" i="140"/>
  <c r="BB52" i="140" s="1"/>
  <c r="BB25" i="127"/>
  <c r="BC23" i="134"/>
  <c r="BC50" i="134" s="1"/>
  <c r="BC23" i="133"/>
  <c r="BC50" i="133" s="1"/>
  <c r="BC23" i="139"/>
  <c r="BC50" i="139" s="1"/>
  <c r="BC23" i="127"/>
  <c r="BC23" i="140"/>
  <c r="BC50" i="140" s="1"/>
  <c r="BG25" i="134"/>
  <c r="BG52" i="134" s="1"/>
  <c r="BG25" i="133"/>
  <c r="BG52" i="133" s="1"/>
  <c r="BG25" i="139"/>
  <c r="BG52" i="139" s="1"/>
  <c r="BG25" i="127"/>
  <c r="BG25" i="140"/>
  <c r="BG52" i="140" s="1"/>
  <c r="AW27" i="134"/>
  <c r="AW54" i="134" s="1"/>
  <c r="AW27" i="133"/>
  <c r="AW54" i="133" s="1"/>
  <c r="AW27" i="139"/>
  <c r="AW54" i="139" s="1"/>
  <c r="AW27" i="140"/>
  <c r="AW54" i="140" s="1"/>
  <c r="AW27" i="127"/>
  <c r="AU17" i="134"/>
  <c r="AU44" i="134" s="1"/>
  <c r="AU17" i="133"/>
  <c r="AU44" i="133" s="1"/>
  <c r="AU17" i="139"/>
  <c r="AU44" i="139" s="1"/>
  <c r="AU17" i="140"/>
  <c r="AU44" i="140" s="1"/>
  <c r="AU17" i="127"/>
  <c r="AM17" i="134"/>
  <c r="AM44" i="134" s="1"/>
  <c r="AM17" i="133"/>
  <c r="AM44" i="133" s="1"/>
  <c r="AM17" i="139"/>
  <c r="AM44" i="139" s="1"/>
  <c r="AM17" i="140"/>
  <c r="AM44" i="140" s="1"/>
  <c r="AM17" i="127"/>
  <c r="AN20" i="134"/>
  <c r="AN47" i="134" s="1"/>
  <c r="AN20" i="133"/>
  <c r="AN47" i="133" s="1"/>
  <c r="AN20" i="139"/>
  <c r="AN47" i="139" s="1"/>
  <c r="AN20" i="127"/>
  <c r="AN20" i="140"/>
  <c r="AN47" i="140" s="1"/>
  <c r="AO15" i="134"/>
  <c r="AO42" i="134" s="1"/>
  <c r="AO15" i="133"/>
  <c r="AO42" i="133" s="1"/>
  <c r="AO15" i="139"/>
  <c r="AO42" i="139" s="1"/>
  <c r="AO15" i="140"/>
  <c r="AO42" i="140" s="1"/>
  <c r="AO15" i="127"/>
  <c r="AQ20" i="134"/>
  <c r="AQ47" i="134" s="1"/>
  <c r="AQ20" i="133"/>
  <c r="AQ47" i="133" s="1"/>
  <c r="AQ20" i="139"/>
  <c r="AQ47" i="139" s="1"/>
  <c r="AQ20" i="127"/>
  <c r="AQ20" i="140"/>
  <c r="AQ47" i="140" s="1"/>
  <c r="AR17" i="134"/>
  <c r="AR44" i="134" s="1"/>
  <c r="AR17" i="133"/>
  <c r="AR44" i="133" s="1"/>
  <c r="AR17" i="140"/>
  <c r="AR44" i="140" s="1"/>
  <c r="AR17" i="127"/>
  <c r="AR17" i="139"/>
  <c r="AR44" i="139" s="1"/>
  <c r="AS15" i="134"/>
  <c r="AS42" i="134" s="1"/>
  <c r="AS15" i="133"/>
  <c r="AS42" i="133" s="1"/>
  <c r="AS15" i="139"/>
  <c r="AS42" i="139" s="1"/>
  <c r="AS15" i="140"/>
  <c r="AS42" i="140" s="1"/>
  <c r="AS15" i="127"/>
  <c r="BG20" i="134"/>
  <c r="BG47" i="134" s="1"/>
  <c r="BG20" i="133"/>
  <c r="BG47" i="133" s="1"/>
  <c r="BG20" i="139"/>
  <c r="BG47" i="139" s="1"/>
  <c r="BG20" i="140"/>
  <c r="BG47" i="140" s="1"/>
  <c r="BG20" i="127"/>
  <c r="BE20" i="134"/>
  <c r="BE47" i="134" s="1"/>
  <c r="BE20" i="133"/>
  <c r="BE47" i="133" s="1"/>
  <c r="BE20" i="139"/>
  <c r="BE47" i="139" s="1"/>
  <c r="BE20" i="140"/>
  <c r="BE47" i="140" s="1"/>
  <c r="BE20" i="127"/>
  <c r="BC15" i="134"/>
  <c r="BC42" i="134" s="1"/>
  <c r="BC15" i="133"/>
  <c r="BC42" i="133" s="1"/>
  <c r="BC15" i="139"/>
  <c r="BC42" i="139" s="1"/>
  <c r="BC15" i="140"/>
  <c r="BC42" i="140" s="1"/>
  <c r="BC15" i="127"/>
  <c r="BC12" i="134"/>
  <c r="BC39" i="134" s="1"/>
  <c r="BC12" i="139"/>
  <c r="BC39" i="139" s="1"/>
  <c r="BC12" i="133"/>
  <c r="BC39" i="133" s="1"/>
  <c r="BC12" i="127"/>
  <c r="BC12" i="140"/>
  <c r="BC39" i="140" s="1"/>
  <c r="AQ12" i="134"/>
  <c r="AQ39" i="134" s="1"/>
  <c r="AQ12" i="133"/>
  <c r="AQ39" i="133" s="1"/>
  <c r="AQ12" i="139"/>
  <c r="AQ39" i="139" s="1"/>
  <c r="AQ12" i="127"/>
  <c r="AQ12" i="140"/>
  <c r="AQ39" i="140" s="1"/>
  <c r="AI12" i="134"/>
  <c r="AI39" i="134" s="1"/>
  <c r="AI12" i="133"/>
  <c r="AI39" i="133" s="1"/>
  <c r="AI12" i="139"/>
  <c r="AI39" i="139" s="1"/>
  <c r="AI12" i="127"/>
  <c r="AI12" i="140"/>
  <c r="AI39" i="140" s="1"/>
  <c r="BH27" i="134"/>
  <c r="BH54" i="134" s="1"/>
  <c r="BH27" i="133"/>
  <c r="BH54" i="133" s="1"/>
  <c r="BH27" i="139"/>
  <c r="BH54" i="139" s="1"/>
  <c r="BH27" i="140"/>
  <c r="BH54" i="140" s="1"/>
  <c r="BH27" i="127"/>
  <c r="AV29" i="134"/>
  <c r="AV56" i="134" s="1"/>
  <c r="AV29" i="133"/>
  <c r="AV56" i="133" s="1"/>
  <c r="AV29" i="139"/>
  <c r="AV56" i="139" s="1"/>
  <c r="AV29" i="140"/>
  <c r="AV56" i="140" s="1"/>
  <c r="AV29" i="127"/>
  <c r="AU25" i="134"/>
  <c r="AU52" i="134" s="1"/>
  <c r="AU25" i="139"/>
  <c r="AU52" i="139" s="1"/>
  <c r="AU25" i="133"/>
  <c r="AU52" i="133" s="1"/>
  <c r="AU25" i="127"/>
  <c r="AU25" i="140"/>
  <c r="AU52" i="140" s="1"/>
  <c r="AR12" i="134"/>
  <c r="AR39" i="134" s="1"/>
  <c r="AR12" i="133"/>
  <c r="AR39" i="133" s="1"/>
  <c r="AR12" i="139"/>
  <c r="AR39" i="139" s="1"/>
  <c r="AR12" i="140"/>
  <c r="AR39" i="140" s="1"/>
  <c r="AR12" i="127"/>
  <c r="BE12" i="134"/>
  <c r="BE39" i="134" s="1"/>
  <c r="BE12" i="133"/>
  <c r="BE39" i="133" s="1"/>
  <c r="BE12" i="140"/>
  <c r="BE39" i="140" s="1"/>
  <c r="BE12" i="139"/>
  <c r="BE39" i="139" s="1"/>
  <c r="BE12" i="127"/>
  <c r="AN12" i="134"/>
  <c r="AN39" i="134" s="1"/>
  <c r="AN12" i="133"/>
  <c r="AN39" i="133" s="1"/>
  <c r="AN12" i="139"/>
  <c r="AN39" i="139" s="1"/>
  <c r="AN12" i="140"/>
  <c r="AN39" i="140" s="1"/>
  <c r="AN12" i="127"/>
  <c r="AZ17" i="134"/>
  <c r="AZ44" i="134" s="1"/>
  <c r="AZ17" i="133"/>
  <c r="AZ44" i="133" s="1"/>
  <c r="AZ17" i="139"/>
  <c r="AZ44" i="139" s="1"/>
  <c r="AZ17" i="140"/>
  <c r="AZ44" i="140" s="1"/>
  <c r="AZ17" i="127"/>
  <c r="BD23" i="134"/>
  <c r="BD50" i="134" s="1"/>
  <c r="BD23" i="133"/>
  <c r="BD50" i="133" s="1"/>
  <c r="BD23" i="139"/>
  <c r="BD50" i="139" s="1"/>
  <c r="BD23" i="127"/>
  <c r="BD23" i="140"/>
  <c r="BD50" i="140" s="1"/>
  <c r="BG27" i="134"/>
  <c r="BG54" i="134" s="1"/>
  <c r="BG27" i="139"/>
  <c r="BG54" i="139" s="1"/>
  <c r="BG27" i="133"/>
  <c r="BG54" i="133" s="1"/>
  <c r="BG27" i="140"/>
  <c r="BG54" i="140" s="1"/>
  <c r="BG27" i="127"/>
  <c r="AL27" i="134"/>
  <c r="AL54" i="134" s="1"/>
  <c r="AL27" i="133"/>
  <c r="AL54" i="133" s="1"/>
  <c r="AL27" i="140"/>
  <c r="AL54" i="140" s="1"/>
  <c r="AL27" i="127"/>
  <c r="AL27" i="139"/>
  <c r="AL54" i="139" s="1"/>
  <c r="AX27" i="134"/>
  <c r="AX54" i="134" s="1"/>
  <c r="AX27" i="133"/>
  <c r="AX54" i="133" s="1"/>
  <c r="AX27" i="139"/>
  <c r="AX54" i="139" s="1"/>
  <c r="AX27" i="140"/>
  <c r="AX54" i="140" s="1"/>
  <c r="AX27" i="127"/>
  <c r="AW17" i="134"/>
  <c r="AW44" i="134" s="1"/>
  <c r="AW17" i="139"/>
  <c r="AW44" i="139" s="1"/>
  <c r="AW17" i="140"/>
  <c r="AW44" i="140" s="1"/>
  <c r="AW17" i="133"/>
  <c r="AW44" i="133" s="1"/>
  <c r="AW17" i="127"/>
  <c r="BF20" i="134"/>
  <c r="BF47" i="134" s="1"/>
  <c r="BF20" i="133"/>
  <c r="BF47" i="133" s="1"/>
  <c r="BF20" i="139"/>
  <c r="BF47" i="139" s="1"/>
  <c r="BF20" i="140"/>
  <c r="BF47" i="140" s="1"/>
  <c r="BF20" i="127"/>
  <c r="AT25" i="134"/>
  <c r="AT52" i="134" s="1"/>
  <c r="AT25" i="133"/>
  <c r="AT52" i="133" s="1"/>
  <c r="AT25" i="139"/>
  <c r="AT52" i="139" s="1"/>
  <c r="AT25" i="140"/>
  <c r="AT52" i="140" s="1"/>
  <c r="AT25" i="127"/>
  <c r="AP27" i="134"/>
  <c r="AP54" i="134" s="1"/>
  <c r="AP27" i="133"/>
  <c r="AP54" i="133" s="1"/>
  <c r="AP27" i="139"/>
  <c r="AP54" i="139" s="1"/>
  <c r="AP27" i="140"/>
  <c r="AP54" i="140" s="1"/>
  <c r="AP27" i="127"/>
  <c r="BB27" i="134"/>
  <c r="BB54" i="134" s="1"/>
  <c r="BB27" i="133"/>
  <c r="BB54" i="133" s="1"/>
  <c r="BB27" i="140"/>
  <c r="BB54" i="140" s="1"/>
  <c r="BB27" i="127"/>
  <c r="BB27" i="139"/>
  <c r="BB54" i="139" s="1"/>
  <c r="AO25" i="134"/>
  <c r="AO52" i="134" s="1"/>
  <c r="AO25" i="133"/>
  <c r="AO52" i="133" s="1"/>
  <c r="AO25" i="140"/>
  <c r="AO52" i="140" s="1"/>
  <c r="AO25" i="139"/>
  <c r="AO52" i="139" s="1"/>
  <c r="AO25" i="127"/>
  <c r="AS25" i="133"/>
  <c r="AS52" i="133" s="1"/>
  <c r="AS25" i="134"/>
  <c r="AS52" i="134" s="1"/>
  <c r="AS25" i="139"/>
  <c r="AS52" i="139" s="1"/>
  <c r="AS25" i="140"/>
  <c r="AS52" i="140" s="1"/>
  <c r="AS25" i="127"/>
  <c r="BF12" i="134"/>
  <c r="BF39" i="134" s="1"/>
  <c r="BF12" i="133"/>
  <c r="BF39" i="133" s="1"/>
  <c r="BF12" i="140"/>
  <c r="BF39" i="140" s="1"/>
  <c r="BF12" i="139"/>
  <c r="BF39" i="139" s="1"/>
  <c r="BF12" i="127"/>
  <c r="AX17" i="134"/>
  <c r="AX44" i="134" s="1"/>
  <c r="AX17" i="133"/>
  <c r="AX44" i="133" s="1"/>
  <c r="AX17" i="139"/>
  <c r="AX44" i="139" s="1"/>
  <c r="AX17" i="140"/>
  <c r="AX44" i="140" s="1"/>
  <c r="AX17" i="127"/>
  <c r="AT23" i="134"/>
  <c r="AT50" i="134" s="1"/>
  <c r="AT23" i="133"/>
  <c r="AT50" i="133" s="1"/>
  <c r="AT23" i="140"/>
  <c r="AT50" i="140" s="1"/>
  <c r="AT23" i="127"/>
  <c r="AT23" i="139"/>
  <c r="AT50" i="139" s="1"/>
  <c r="AY17" i="133"/>
  <c r="AY44" i="133" s="1"/>
  <c r="AY17" i="134"/>
  <c r="AY44" i="134" s="1"/>
  <c r="AY17" i="139"/>
  <c r="AY44" i="139" s="1"/>
  <c r="AY17" i="140"/>
  <c r="AY44" i="140" s="1"/>
  <c r="AY17" i="127"/>
  <c r="AI29" i="134"/>
  <c r="AI56" i="134" s="1"/>
  <c r="AI29" i="133"/>
  <c r="AI56" i="133" s="1"/>
  <c r="AI29" i="139"/>
  <c r="AI56" i="139" s="1"/>
  <c r="AI29" i="140"/>
  <c r="AI56" i="140" s="1"/>
  <c r="AI29" i="127"/>
  <c r="AQ25" i="134"/>
  <c r="AQ52" i="134" s="1"/>
  <c r="AQ25" i="133"/>
  <c r="AQ52" i="133" s="1"/>
  <c r="AQ25" i="139"/>
  <c r="AQ52" i="139" s="1"/>
  <c r="AQ25" i="127"/>
  <c r="AQ25" i="140"/>
  <c r="AQ52" i="140" s="1"/>
  <c r="BH17" i="134"/>
  <c r="BH44" i="134" s="1"/>
  <c r="BH17" i="133"/>
  <c r="BH44" i="133" s="1"/>
  <c r="BH17" i="139"/>
  <c r="BH44" i="139" s="1"/>
  <c r="BH17" i="140"/>
  <c r="BH44" i="140" s="1"/>
  <c r="BH17" i="127"/>
  <c r="BE23" i="134"/>
  <c r="BE50" i="134" s="1"/>
  <c r="BE23" i="139"/>
  <c r="BE50" i="139" s="1"/>
  <c r="BE23" i="140"/>
  <c r="BE50" i="140" s="1"/>
  <c r="BE23" i="133"/>
  <c r="BE50" i="133" s="1"/>
  <c r="BE23" i="127"/>
  <c r="BG29" i="134"/>
  <c r="BG56" i="134" s="1"/>
  <c r="BG29" i="133"/>
  <c r="BG56" i="133" s="1"/>
  <c r="BG29" i="139"/>
  <c r="BG56" i="139" s="1"/>
  <c r="BG29" i="127"/>
  <c r="BG29" i="140"/>
  <c r="BG56" i="140" s="1"/>
  <c r="AV15" i="134"/>
  <c r="AV42" i="134" s="1"/>
  <c r="AV15" i="133"/>
  <c r="AV42" i="133" s="1"/>
  <c r="AV15" i="139"/>
  <c r="AV42" i="139" s="1"/>
  <c r="AV15" i="140"/>
  <c r="AV42" i="140" s="1"/>
  <c r="AV15" i="127"/>
  <c r="BA27" i="134"/>
  <c r="BA54" i="134" s="1"/>
  <c r="BA27" i="133"/>
  <c r="BA54" i="133" s="1"/>
  <c r="BA27" i="140"/>
  <c r="BA54" i="140" s="1"/>
  <c r="BA27" i="127"/>
  <c r="BA27" i="139"/>
  <c r="BA54" i="139" s="1"/>
  <c r="AU15" i="134"/>
  <c r="AU42" i="134" s="1"/>
  <c r="AU15" i="133"/>
  <c r="AU42" i="133" s="1"/>
  <c r="AU15" i="139"/>
  <c r="AU42" i="139" s="1"/>
  <c r="AU15" i="127"/>
  <c r="AU15" i="140"/>
  <c r="AU42" i="140" s="1"/>
  <c r="BF23" i="134"/>
  <c r="BF50" i="134" s="1"/>
  <c r="BF23" i="133"/>
  <c r="BF50" i="133" s="1"/>
  <c r="BF23" i="140"/>
  <c r="BF50" i="140" s="1"/>
  <c r="BF23" i="139"/>
  <c r="BF50" i="139" s="1"/>
  <c r="BF23" i="127"/>
  <c r="AR23" i="134"/>
  <c r="AR50" i="134" s="1"/>
  <c r="AR23" i="133"/>
  <c r="AR50" i="133" s="1"/>
  <c r="AR23" i="139"/>
  <c r="AR50" i="139" s="1"/>
  <c r="AR23" i="140"/>
  <c r="AR50" i="140" s="1"/>
  <c r="AR23" i="127"/>
  <c r="AN23" i="134"/>
  <c r="AN50" i="134" s="1"/>
  <c r="AN23" i="133"/>
  <c r="AN50" i="133" s="1"/>
  <c r="AN23" i="139"/>
  <c r="AN50" i="139" s="1"/>
  <c r="AN23" i="127"/>
  <c r="AN23" i="140"/>
  <c r="AN50" i="140" s="1"/>
  <c r="AL25" i="134"/>
  <c r="AL52" i="134" s="1"/>
  <c r="AL25" i="133"/>
  <c r="AL52" i="133" s="1"/>
  <c r="AL25" i="139"/>
  <c r="AL52" i="139" s="1"/>
  <c r="AL25" i="140"/>
  <c r="AL52" i="140" s="1"/>
  <c r="AL25" i="127"/>
  <c r="AW29" i="134"/>
  <c r="AW56" i="134" s="1"/>
  <c r="AW29" i="139"/>
  <c r="AW56" i="139" s="1"/>
  <c r="AW29" i="133"/>
  <c r="AW56" i="133" s="1"/>
  <c r="AW29" i="140"/>
  <c r="AW56" i="140" s="1"/>
  <c r="AW29" i="127"/>
  <c r="AI20" i="134"/>
  <c r="AI47" i="134" s="1"/>
  <c r="AI20" i="133"/>
  <c r="AI47" i="133" s="1"/>
  <c r="AI20" i="140"/>
  <c r="AI47" i="140" s="1"/>
  <c r="AI20" i="139"/>
  <c r="AI47" i="139" s="1"/>
  <c r="AI20" i="127"/>
  <c r="AM15" i="134"/>
  <c r="AM42" i="134" s="1"/>
  <c r="AM15" i="133"/>
  <c r="AM42" i="133" s="1"/>
  <c r="AM15" i="139"/>
  <c r="AM42" i="139" s="1"/>
  <c r="AM15" i="127"/>
  <c r="AM15" i="140"/>
  <c r="AM42" i="140" s="1"/>
  <c r="AP17" i="134"/>
  <c r="AP44" i="134" s="1"/>
  <c r="AP17" i="133"/>
  <c r="AP44" i="133" s="1"/>
  <c r="AP17" i="139"/>
  <c r="AP44" i="139" s="1"/>
  <c r="AP17" i="140"/>
  <c r="AP44" i="140" s="1"/>
  <c r="AP17" i="127"/>
  <c r="AS20" i="134"/>
  <c r="AS47" i="134" s="1"/>
  <c r="AS20" i="139"/>
  <c r="AS47" i="139" s="1"/>
  <c r="AS20" i="140"/>
  <c r="AS47" i="140" s="1"/>
  <c r="AS20" i="133"/>
  <c r="AS47" i="133" s="1"/>
  <c r="AS20" i="127"/>
  <c r="BG15" i="134"/>
  <c r="BG42" i="134" s="1"/>
  <c r="BG15" i="139"/>
  <c r="BG42" i="139" s="1"/>
  <c r="BG15" i="133"/>
  <c r="BG42" i="133" s="1"/>
  <c r="BG15" i="140"/>
  <c r="BG42" i="140" s="1"/>
  <c r="BG15" i="127"/>
  <c r="BC20" i="134"/>
  <c r="BC47" i="134" s="1"/>
  <c r="BC20" i="133"/>
  <c r="BC47" i="133" s="1"/>
  <c r="BC20" i="139"/>
  <c r="BC47" i="139" s="1"/>
  <c r="BC20" i="140"/>
  <c r="BC47" i="140" s="1"/>
  <c r="BC20" i="127"/>
  <c r="AS27" i="134"/>
  <c r="AS54" i="134" s="1"/>
  <c r="AS27" i="133"/>
  <c r="AS54" i="133" s="1"/>
  <c r="AS27" i="140"/>
  <c r="AS54" i="140" s="1"/>
  <c r="AS27" i="139"/>
  <c r="AS54" i="139" s="1"/>
  <c r="AS27" i="127"/>
  <c r="BH29" i="134"/>
  <c r="BH56" i="134" s="1"/>
  <c r="BH29" i="133"/>
  <c r="BH56" i="133" s="1"/>
  <c r="BH29" i="140"/>
  <c r="BH56" i="140" s="1"/>
  <c r="BH29" i="127"/>
  <c r="BH29" i="139"/>
  <c r="BH56" i="139" s="1"/>
  <c r="AV25" i="134"/>
  <c r="AV52" i="134" s="1"/>
  <c r="AV25" i="133"/>
  <c r="AV52" i="133" s="1"/>
  <c r="AV25" i="139"/>
  <c r="AV52" i="139" s="1"/>
  <c r="AV25" i="140"/>
  <c r="AV52" i="140" s="1"/>
  <c r="AV25" i="127"/>
  <c r="AU29" i="134"/>
  <c r="AU56" i="134" s="1"/>
  <c r="AU29" i="133"/>
  <c r="AU56" i="133" s="1"/>
  <c r="AU29" i="139"/>
  <c r="AU56" i="139" s="1"/>
  <c r="AU29" i="140"/>
  <c r="AU56" i="140" s="1"/>
  <c r="AU29" i="127"/>
  <c r="BD27" i="134"/>
  <c r="BD54" i="134" s="1"/>
  <c r="BD27" i="133"/>
  <c r="BD54" i="133" s="1"/>
  <c r="BD27" i="139"/>
  <c r="BD54" i="139" s="1"/>
  <c r="BD27" i="140"/>
  <c r="BD54" i="140" s="1"/>
  <c r="BD27" i="127"/>
  <c r="AN25" i="134"/>
  <c r="AN52" i="134" s="1"/>
  <c r="AN25" i="133"/>
  <c r="AN52" i="133" s="1"/>
  <c r="AN25" i="139"/>
  <c r="AN52" i="139" s="1"/>
  <c r="AN25" i="140"/>
  <c r="AN52" i="140" s="1"/>
  <c r="AN25" i="127"/>
  <c r="BB17" i="134"/>
  <c r="BB44" i="134" s="1"/>
  <c r="BB17" i="133"/>
  <c r="BB44" i="133" s="1"/>
  <c r="BB17" i="140"/>
  <c r="BB44" i="140" s="1"/>
  <c r="BB17" i="139"/>
  <c r="BB44" i="139" s="1"/>
  <c r="BB17" i="127"/>
  <c r="AP23" i="134"/>
  <c r="AP50" i="134" s="1"/>
  <c r="AP23" i="133"/>
  <c r="AP50" i="133" s="1"/>
  <c r="AP23" i="139"/>
  <c r="AP50" i="139" s="1"/>
  <c r="AP23" i="140"/>
  <c r="AP50" i="140" s="1"/>
  <c r="AP23" i="127"/>
  <c r="AP25" i="134"/>
  <c r="AP52" i="134" s="1"/>
  <c r="AP25" i="133"/>
  <c r="AP52" i="133" s="1"/>
  <c r="AP25" i="140"/>
  <c r="AP52" i="140" s="1"/>
  <c r="AP25" i="127"/>
  <c r="AP25" i="139"/>
  <c r="AP52" i="139" s="1"/>
  <c r="BB15" i="134"/>
  <c r="BB42" i="134" s="1"/>
  <c r="BB15" i="133"/>
  <c r="BB42" i="133" s="1"/>
  <c r="BB15" i="139"/>
  <c r="BB42" i="139" s="1"/>
  <c r="BB15" i="140"/>
  <c r="BB42" i="140" s="1"/>
  <c r="BB15" i="127"/>
  <c r="AO23" i="134"/>
  <c r="AO50" i="134" s="1"/>
  <c r="AO23" i="139"/>
  <c r="AO50" i="139" s="1"/>
  <c r="AO23" i="133"/>
  <c r="AO50" i="133" s="1"/>
  <c r="AO23" i="140"/>
  <c r="AO50" i="140" s="1"/>
  <c r="AO23" i="127"/>
  <c r="BH20" i="134"/>
  <c r="BH47" i="134" s="1"/>
  <c r="BH20" i="133"/>
  <c r="BH47" i="133" s="1"/>
  <c r="BH20" i="139"/>
  <c r="BH47" i="139" s="1"/>
  <c r="BH20" i="140"/>
  <c r="BH47" i="140" s="1"/>
  <c r="BH20" i="127"/>
  <c r="BF29" i="134"/>
  <c r="BF56" i="134" s="1"/>
  <c r="BF29" i="133"/>
  <c r="BF56" i="133" s="1"/>
  <c r="BF29" i="139"/>
  <c r="BF56" i="139" s="1"/>
  <c r="BF29" i="140"/>
  <c r="BF56" i="140" s="1"/>
  <c r="BF29" i="127"/>
  <c r="AL23" i="134"/>
  <c r="AL50" i="134" s="1"/>
  <c r="AL23" i="133"/>
  <c r="AL50" i="133" s="1"/>
  <c r="AL23" i="139"/>
  <c r="AL50" i="139" s="1"/>
  <c r="AL23" i="140"/>
  <c r="AL50" i="140" s="1"/>
  <c r="AL23" i="127"/>
  <c r="BD20" i="134"/>
  <c r="BD47" i="134" s="1"/>
  <c r="BD20" i="133"/>
  <c r="BD47" i="133" s="1"/>
  <c r="BD20" i="140"/>
  <c r="BD47" i="140" s="1"/>
  <c r="BD20" i="139"/>
  <c r="BD47" i="139" s="1"/>
  <c r="BD20" i="127"/>
  <c r="AQ29" i="134"/>
  <c r="AQ56" i="134" s="1"/>
  <c r="AQ29" i="133"/>
  <c r="AQ56" i="133" s="1"/>
  <c r="AQ29" i="140"/>
  <c r="AQ56" i="140" s="1"/>
  <c r="AQ29" i="139"/>
  <c r="AQ56" i="139" s="1"/>
  <c r="AQ29" i="127"/>
  <c r="AO29" i="134"/>
  <c r="AO56" i="134" s="1"/>
  <c r="AO29" i="133"/>
  <c r="AO56" i="133" s="1"/>
  <c r="AO29" i="139"/>
  <c r="AO56" i="139" s="1"/>
  <c r="AO29" i="140"/>
  <c r="AO56" i="140" s="1"/>
  <c r="AO29" i="127"/>
  <c r="AZ12" i="134"/>
  <c r="AZ39" i="134" s="1"/>
  <c r="AZ12" i="133"/>
  <c r="AZ39" i="133" s="1"/>
  <c r="AZ12" i="139"/>
  <c r="AZ39" i="139" s="1"/>
  <c r="AZ12" i="140"/>
  <c r="AZ39" i="140" s="1"/>
  <c r="AZ12" i="127"/>
  <c r="AO17" i="134"/>
  <c r="AO44" i="134" s="1"/>
  <c r="AO17" i="139"/>
  <c r="AO44" i="139" s="1"/>
  <c r="AO17" i="133"/>
  <c r="AO44" i="133" s="1"/>
  <c r="AO17" i="140"/>
  <c r="AO44" i="140" s="1"/>
  <c r="AO17" i="127"/>
  <c r="AS17" i="134"/>
  <c r="AS44" i="134" s="1"/>
  <c r="AS17" i="133"/>
  <c r="AS44" i="133" s="1"/>
  <c r="AS17" i="139"/>
  <c r="AS44" i="139" s="1"/>
  <c r="AS17" i="140"/>
  <c r="AS44" i="140" s="1"/>
  <c r="AS17" i="127"/>
  <c r="BE15" i="134"/>
  <c r="BE42" i="134" s="1"/>
  <c r="BE15" i="133"/>
  <c r="BE42" i="133" s="1"/>
  <c r="BE15" i="139"/>
  <c r="BE42" i="139" s="1"/>
  <c r="BE15" i="140"/>
  <c r="BE42" i="140" s="1"/>
  <c r="BE15" i="127"/>
  <c r="AU27" i="134"/>
  <c r="AU54" i="134" s="1"/>
  <c r="AU27" i="133"/>
  <c r="AU54" i="133" s="1"/>
  <c r="AU27" i="139"/>
  <c r="AU54" i="139" s="1"/>
  <c r="AU27" i="140"/>
  <c r="AU54" i="140" s="1"/>
  <c r="AU27" i="127"/>
  <c r="AR25" i="134"/>
  <c r="AR52" i="134" s="1"/>
  <c r="AR25" i="133"/>
  <c r="AR52" i="133" s="1"/>
  <c r="AR25" i="139"/>
  <c r="AR52" i="139" s="1"/>
  <c r="AR25" i="140"/>
  <c r="AR52" i="140" s="1"/>
  <c r="AR25" i="127"/>
  <c r="BH25" i="134"/>
  <c r="BH52" i="134" s="1"/>
  <c r="BH25" i="133"/>
  <c r="BH52" i="133" s="1"/>
  <c r="BH25" i="139"/>
  <c r="BH52" i="139" s="1"/>
  <c r="BH25" i="140"/>
  <c r="BH52" i="140" s="1"/>
  <c r="BH25" i="127"/>
  <c r="BC25" i="134"/>
  <c r="BC52" i="134" s="1"/>
  <c r="BC25" i="133"/>
  <c r="BC52" i="133" s="1"/>
  <c r="BC25" i="139"/>
  <c r="BC52" i="139" s="1"/>
  <c r="BC25" i="127"/>
  <c r="BC25" i="140"/>
  <c r="BC52" i="140" s="1"/>
  <c r="AI23" i="134"/>
  <c r="AI50" i="134" s="1"/>
  <c r="AI23" i="133"/>
  <c r="AI50" i="133" s="1"/>
  <c r="AI23" i="139"/>
  <c r="AI50" i="139" s="1"/>
  <c r="AI23" i="140"/>
  <c r="AI50" i="140" s="1"/>
  <c r="AI23" i="127"/>
  <c r="AZ20" i="134"/>
  <c r="AZ47" i="134" s="1"/>
  <c r="AZ20" i="133"/>
  <c r="AZ47" i="133" s="1"/>
  <c r="AZ20" i="139"/>
  <c r="AZ47" i="139" s="1"/>
  <c r="AZ20" i="140"/>
  <c r="AZ47" i="140" s="1"/>
  <c r="AZ20" i="127"/>
  <c r="AM25" i="134"/>
  <c r="AM52" i="134" s="1"/>
  <c r="AM25" i="133"/>
  <c r="AM52" i="133" s="1"/>
  <c r="AM25" i="139"/>
  <c r="AM52" i="139" s="1"/>
  <c r="AM25" i="127"/>
  <c r="AM25" i="140"/>
  <c r="AM52" i="140" s="1"/>
  <c r="BA17" i="134"/>
  <c r="BA44" i="134" s="1"/>
  <c r="BA17" i="133"/>
  <c r="BA44" i="133" s="1"/>
  <c r="BA17" i="139"/>
  <c r="BA44" i="139" s="1"/>
  <c r="BA17" i="140"/>
  <c r="BA44" i="140" s="1"/>
  <c r="BA17" i="127"/>
  <c r="AY25" i="134"/>
  <c r="AY52" i="134" s="1"/>
  <c r="AY25" i="133"/>
  <c r="AY52" i="133" s="1"/>
  <c r="AY25" i="139"/>
  <c r="AY52" i="139" s="1"/>
  <c r="AY25" i="127"/>
  <c r="AY25" i="140"/>
  <c r="AY52" i="140" s="1"/>
  <c r="AL29" i="134"/>
  <c r="AL56" i="134" s="1"/>
  <c r="AL29" i="133"/>
  <c r="AL56" i="133" s="1"/>
  <c r="AL29" i="139"/>
  <c r="AL56" i="139" s="1"/>
  <c r="AL29" i="140"/>
  <c r="AL56" i="140" s="1"/>
  <c r="AL29" i="127"/>
  <c r="AN29" i="134"/>
  <c r="AN56" i="134" s="1"/>
  <c r="AN29" i="133"/>
  <c r="AN56" i="133" s="1"/>
  <c r="AN29" i="139"/>
  <c r="AN56" i="139" s="1"/>
  <c r="AN29" i="127"/>
  <c r="AN29" i="140"/>
  <c r="AN56" i="140" s="1"/>
  <c r="AZ27" i="134"/>
  <c r="AZ54" i="134" s="1"/>
  <c r="AZ27" i="133"/>
  <c r="AZ54" i="133" s="1"/>
  <c r="AZ27" i="139"/>
  <c r="AZ54" i="139" s="1"/>
  <c r="AZ27" i="140"/>
  <c r="AZ54" i="140" s="1"/>
  <c r="AZ27" i="127"/>
  <c r="AY27" i="134"/>
  <c r="AY54" i="134" s="1"/>
  <c r="AY27" i="133"/>
  <c r="AY54" i="133" s="1"/>
  <c r="AY27" i="139"/>
  <c r="AY54" i="139" s="1"/>
  <c r="AY27" i="127"/>
  <c r="AY27" i="140"/>
  <c r="AY54" i="140" s="1"/>
  <c r="BH15" i="134"/>
  <c r="BH42" i="134" s="1"/>
  <c r="BH15" i="133"/>
  <c r="BH42" i="133" s="1"/>
  <c r="BH15" i="140"/>
  <c r="BH42" i="140" s="1"/>
  <c r="BH15" i="127"/>
  <c r="BH15" i="139"/>
  <c r="BH42" i="139" s="1"/>
  <c r="AP29" i="134"/>
  <c r="AP56" i="134" s="1"/>
  <c r="AP29" i="133"/>
  <c r="AP56" i="133" s="1"/>
  <c r="AP29" i="139"/>
  <c r="AP56" i="139" s="1"/>
  <c r="AP29" i="140"/>
  <c r="AP56" i="140" s="1"/>
  <c r="AP29" i="127"/>
  <c r="AI15" i="134"/>
  <c r="AI42" i="134" s="1"/>
  <c r="AI15" i="139"/>
  <c r="AI42" i="139" s="1"/>
  <c r="AI15" i="133"/>
  <c r="AI42" i="133" s="1"/>
  <c r="AI15" i="140"/>
  <c r="AI42" i="140" s="1"/>
  <c r="AI15" i="127"/>
  <c r="AL20" i="134"/>
  <c r="AL47" i="134" s="1"/>
  <c r="AL20" i="133"/>
  <c r="AL47" i="133" s="1"/>
  <c r="AL20" i="139"/>
  <c r="AL47" i="139" s="1"/>
  <c r="AL20" i="140"/>
  <c r="AL47" i="140" s="1"/>
  <c r="AL20" i="127"/>
  <c r="AM20" i="134"/>
  <c r="AM47" i="134" s="1"/>
  <c r="AM20" i="133"/>
  <c r="AM47" i="133" s="1"/>
  <c r="AM20" i="139"/>
  <c r="AM47" i="139" s="1"/>
  <c r="AM20" i="140"/>
  <c r="AM47" i="140" s="1"/>
  <c r="AM20" i="127"/>
  <c r="AN15" i="134"/>
  <c r="AN42" i="134" s="1"/>
  <c r="AN15" i="133"/>
  <c r="AN42" i="133" s="1"/>
  <c r="AN15" i="139"/>
  <c r="AN42" i="139" s="1"/>
  <c r="AN15" i="127"/>
  <c r="AN15" i="140"/>
  <c r="AN42" i="140" s="1"/>
  <c r="AP20" i="134"/>
  <c r="AP47" i="134" s="1"/>
  <c r="AP20" i="133"/>
  <c r="AP47" i="133" s="1"/>
  <c r="AP20" i="139"/>
  <c r="AP47" i="139" s="1"/>
  <c r="AP20" i="140"/>
  <c r="AP47" i="140" s="1"/>
  <c r="AP20" i="127"/>
  <c r="AQ17" i="134"/>
  <c r="AQ44" i="134" s="1"/>
  <c r="AQ17" i="133"/>
  <c r="AQ44" i="133" s="1"/>
  <c r="AQ17" i="127"/>
  <c r="AQ17" i="140"/>
  <c r="AQ44" i="140" s="1"/>
  <c r="AQ17" i="139"/>
  <c r="AQ44" i="139" s="1"/>
  <c r="AR15" i="134"/>
  <c r="AR42" i="134" s="1"/>
  <c r="AR15" i="133"/>
  <c r="AR42" i="133" s="1"/>
  <c r="AR15" i="139"/>
  <c r="AR42" i="139" s="1"/>
  <c r="AR15" i="140"/>
  <c r="AR42" i="140" s="1"/>
  <c r="AR15" i="127"/>
  <c r="AT20" i="134"/>
  <c r="AT47" i="134" s="1"/>
  <c r="AT20" i="133"/>
  <c r="AT47" i="133" s="1"/>
  <c r="AT20" i="140"/>
  <c r="AT47" i="140" s="1"/>
  <c r="AT20" i="127"/>
  <c r="AT20" i="139"/>
  <c r="AT47" i="139" s="1"/>
  <c r="BG17" i="134"/>
  <c r="BG44" i="134" s="1"/>
  <c r="BG17" i="133"/>
  <c r="BG44" i="133" s="1"/>
  <c r="BG17" i="139"/>
  <c r="BG44" i="139" s="1"/>
  <c r="BG17" i="140"/>
  <c r="BG44" i="140" s="1"/>
  <c r="BG17" i="127"/>
  <c r="BE17" i="134"/>
  <c r="BE44" i="134" s="1"/>
  <c r="BE17" i="139"/>
  <c r="BE44" i="139" s="1"/>
  <c r="BE17" i="133"/>
  <c r="BE44" i="133" s="1"/>
  <c r="BE17" i="140"/>
  <c r="BE44" i="140" s="1"/>
  <c r="BE17" i="127"/>
  <c r="BD12" i="133"/>
  <c r="BD39" i="133" s="1"/>
  <c r="BD12" i="134"/>
  <c r="BD39" i="134" s="1"/>
  <c r="BD12" i="139"/>
  <c r="BD39" i="139" s="1"/>
  <c r="BD12" i="140"/>
  <c r="BD39" i="140" s="1"/>
  <c r="BD12" i="127"/>
  <c r="AT27" i="134"/>
  <c r="AT54" i="134" s="1"/>
  <c r="AT27" i="133"/>
  <c r="AT54" i="133" s="1"/>
  <c r="AT27" i="140"/>
  <c r="AT54" i="140" s="1"/>
  <c r="AT27" i="127"/>
  <c r="AT27" i="139"/>
  <c r="AT54" i="139" s="1"/>
  <c r="AO12" i="134"/>
  <c r="AO39" i="134" s="1"/>
  <c r="AO12" i="133"/>
  <c r="AO39" i="133" s="1"/>
  <c r="AO12" i="139"/>
  <c r="AO39" i="139" s="1"/>
  <c r="AO12" i="140"/>
  <c r="AO39" i="140" s="1"/>
  <c r="AO12" i="127"/>
  <c r="BH23" i="134"/>
  <c r="BH50" i="134" s="1"/>
  <c r="BH23" i="133"/>
  <c r="BH50" i="133" s="1"/>
  <c r="BH23" i="139"/>
  <c r="BH50" i="139" s="1"/>
  <c r="BH23" i="127"/>
  <c r="BH23" i="140"/>
  <c r="BH50" i="140" s="1"/>
  <c r="BG12" i="134"/>
  <c r="BG39" i="134" s="1"/>
  <c r="BG12" i="133"/>
  <c r="BG39" i="133" s="1"/>
  <c r="BG12" i="139"/>
  <c r="BG39" i="139" s="1"/>
  <c r="BG12" i="127"/>
  <c r="BG12" i="140"/>
  <c r="BG39" i="140" s="1"/>
  <c r="AV23" i="134"/>
  <c r="AV50" i="134" s="1"/>
  <c r="AV23" i="133"/>
  <c r="AV50" i="133" s="1"/>
  <c r="AV23" i="139"/>
  <c r="AV50" i="139" s="1"/>
  <c r="AV23" i="127"/>
  <c r="AV23" i="140"/>
  <c r="AV50" i="140" s="1"/>
  <c r="AT29" i="134"/>
  <c r="AT56" i="134" s="1"/>
  <c r="AT29" i="133"/>
  <c r="AT56" i="133" s="1"/>
  <c r="AT29" i="139"/>
  <c r="AT56" i="139" s="1"/>
  <c r="AT29" i="140"/>
  <c r="AT56" i="140" s="1"/>
  <c r="AT29" i="127"/>
  <c r="AP12" i="134"/>
  <c r="AP39" i="134" s="1"/>
  <c r="AP12" i="133"/>
  <c r="AP39" i="133" s="1"/>
  <c r="AP12" i="139"/>
  <c r="AP39" i="139" s="1"/>
  <c r="AP12" i="140"/>
  <c r="AP39" i="140" s="1"/>
  <c r="AP12" i="127"/>
  <c r="BC29" i="134"/>
  <c r="BC56" i="134" s="1"/>
  <c r="BC29" i="133"/>
  <c r="BC56" i="133" s="1"/>
  <c r="BC29" i="139"/>
  <c r="BC56" i="139" s="1"/>
  <c r="BC29" i="140"/>
  <c r="BC56" i="140" s="1"/>
  <c r="BC29" i="127"/>
  <c r="AI25" i="134"/>
  <c r="AI52" i="134" s="1"/>
  <c r="AI25" i="133"/>
  <c r="AI52" i="133" s="1"/>
  <c r="AI25" i="139"/>
  <c r="AI52" i="139" s="1"/>
  <c r="AI25" i="127"/>
  <c r="AI25" i="140"/>
  <c r="AI52" i="140" s="1"/>
  <c r="BD29" i="134"/>
  <c r="BD56" i="134" s="1"/>
  <c r="BD29" i="133"/>
  <c r="BD56" i="133" s="1"/>
  <c r="BD29" i="139"/>
  <c r="BD56" i="139" s="1"/>
  <c r="BD29" i="140"/>
  <c r="BD56" i="140" s="1"/>
  <c r="BD29" i="127"/>
  <c r="BH12" i="134"/>
  <c r="BH39" i="134" s="1"/>
  <c r="BH12" i="133"/>
  <c r="BH39" i="133" s="1"/>
  <c r="BH12" i="139"/>
  <c r="BH39" i="139" s="1"/>
  <c r="BH12" i="140"/>
  <c r="BH39" i="140" s="1"/>
  <c r="BH12" i="127"/>
  <c r="AY23" i="134"/>
  <c r="AY50" i="134" s="1"/>
  <c r="AY23" i="133"/>
  <c r="AY50" i="133" s="1"/>
  <c r="AY23" i="139"/>
  <c r="AY50" i="139" s="1"/>
  <c r="AY23" i="140"/>
  <c r="AY50" i="140" s="1"/>
  <c r="AY23" i="127"/>
  <c r="AX25" i="134"/>
  <c r="AX52" i="134" s="1"/>
  <c r="AX25" i="133"/>
  <c r="AX52" i="133" s="1"/>
  <c r="AX25" i="139"/>
  <c r="AX52" i="139" s="1"/>
  <c r="AX25" i="140"/>
  <c r="AX52" i="140" s="1"/>
  <c r="AX25" i="127"/>
  <c r="BB20" i="134"/>
  <c r="BB47" i="134" s="1"/>
  <c r="BB20" i="133"/>
  <c r="BB47" i="133" s="1"/>
  <c r="BB20" i="139"/>
  <c r="BB47" i="139" s="1"/>
  <c r="BB20" i="140"/>
  <c r="BB47" i="140" s="1"/>
  <c r="BB20" i="127"/>
  <c r="BA15" i="134"/>
  <c r="BA42" i="134" s="1"/>
  <c r="BA15" i="133"/>
  <c r="BA42" i="133" s="1"/>
  <c r="BA15" i="139"/>
  <c r="BA42" i="139" s="1"/>
  <c r="BA15" i="140"/>
  <c r="BA42" i="140" s="1"/>
  <c r="BA15" i="127"/>
  <c r="BF15" i="134"/>
  <c r="BF42" i="134" s="1"/>
  <c r="BF15" i="133"/>
  <c r="BF42" i="133" s="1"/>
  <c r="BF15" i="140"/>
  <c r="BF42" i="140" s="1"/>
  <c r="BF15" i="139"/>
  <c r="BF42" i="139" s="1"/>
  <c r="BF15" i="127"/>
  <c r="AN27" i="134"/>
  <c r="AN54" i="134" s="1"/>
  <c r="AN27" i="133"/>
  <c r="AN54" i="133" s="1"/>
  <c r="AN27" i="139"/>
  <c r="AN54" i="139" s="1"/>
  <c r="AN27" i="140"/>
  <c r="AN54" i="140" s="1"/>
  <c r="AN27" i="127"/>
  <c r="AX20" i="134"/>
  <c r="AX47" i="134" s="1"/>
  <c r="AX20" i="133"/>
  <c r="AX47" i="133" s="1"/>
  <c r="AX20" i="139"/>
  <c r="AX47" i="139" s="1"/>
  <c r="AX20" i="140"/>
  <c r="AX47" i="140" s="1"/>
  <c r="AX20" i="127"/>
  <c r="AX12" i="134"/>
  <c r="AX39" i="134" s="1"/>
  <c r="AX12" i="133"/>
  <c r="AX39" i="133" s="1"/>
  <c r="AX12" i="139"/>
  <c r="AX39" i="139" s="1"/>
  <c r="AX12" i="140"/>
  <c r="AX39" i="140" s="1"/>
  <c r="AX12" i="127"/>
  <c r="AM27" i="134"/>
  <c r="AM54" i="134" s="1"/>
  <c r="AM27" i="133"/>
  <c r="AM54" i="133" s="1"/>
  <c r="AM27" i="139"/>
  <c r="AM54" i="139" s="1"/>
  <c r="AM27" i="140"/>
  <c r="AM54" i="140" s="1"/>
  <c r="AM27" i="127"/>
  <c r="BA12" i="134"/>
  <c r="BA39" i="134" s="1"/>
  <c r="BA12" i="133"/>
  <c r="BA39" i="133" s="1"/>
  <c r="BA12" i="140"/>
  <c r="BA39" i="140" s="1"/>
  <c r="BA12" i="139"/>
  <c r="BA39" i="139" s="1"/>
  <c r="BA12" i="127"/>
  <c r="BD15" i="134"/>
  <c r="BD42" i="134" s="1"/>
  <c r="BD15" i="133"/>
  <c r="BD42" i="133" s="1"/>
  <c r="BD15" i="139"/>
  <c r="BD42" i="139" s="1"/>
  <c r="BD15" i="140"/>
  <c r="BD42" i="140" s="1"/>
  <c r="BD15" i="127"/>
  <c r="AQ27" i="134"/>
  <c r="AQ54" i="134" s="1"/>
  <c r="AQ27" i="139"/>
  <c r="AQ54" i="139" s="1"/>
  <c r="AQ27" i="127"/>
  <c r="AQ27" i="133"/>
  <c r="AQ54" i="133" s="1"/>
  <c r="AQ27" i="140"/>
  <c r="AQ54" i="140" s="1"/>
  <c r="BF17" i="134"/>
  <c r="BF44" i="134" s="1"/>
  <c r="BF17" i="133"/>
  <c r="BF44" i="133" s="1"/>
  <c r="BF17" i="139"/>
  <c r="BF44" i="139" s="1"/>
  <c r="BF17" i="140"/>
  <c r="BF44" i="140" s="1"/>
  <c r="BF17" i="127"/>
  <c r="AV12" i="134"/>
  <c r="AV39" i="134" s="1"/>
  <c r="AV12" i="133"/>
  <c r="AV39" i="133" s="1"/>
  <c r="AV12" i="140"/>
  <c r="AV39" i="140" s="1"/>
  <c r="AV12" i="139"/>
  <c r="AV39" i="139" s="1"/>
  <c r="AV12" i="127"/>
  <c r="AZ29" i="134"/>
  <c r="AZ56" i="134" s="1"/>
  <c r="AZ29" i="133"/>
  <c r="AZ56" i="133" s="1"/>
  <c r="AZ29" i="140"/>
  <c r="AZ56" i="140" s="1"/>
  <c r="AZ29" i="139"/>
  <c r="AZ56" i="139" s="1"/>
  <c r="AZ29" i="127"/>
  <c r="AO27" i="134"/>
  <c r="AO54" i="134" s="1"/>
  <c r="AO27" i="133"/>
  <c r="AO54" i="133" s="1"/>
  <c r="AO27" i="139"/>
  <c r="AO54" i="139" s="1"/>
  <c r="AO27" i="140"/>
  <c r="AO54" i="140" s="1"/>
  <c r="AO27" i="127"/>
  <c r="AW15" i="134"/>
  <c r="AW42" i="134" s="1"/>
  <c r="AW15" i="133"/>
  <c r="AW42" i="133" s="1"/>
  <c r="AW15" i="140"/>
  <c r="AW42" i="140" s="1"/>
  <c r="AW15" i="127"/>
  <c r="AW15" i="139"/>
  <c r="AW42" i="139" s="1"/>
  <c r="BA25" i="134"/>
  <c r="BA52" i="134" s="1"/>
  <c r="BA25" i="133"/>
  <c r="BA52" i="133" s="1"/>
  <c r="BA25" i="140"/>
  <c r="BA52" i="140" s="1"/>
  <c r="BA25" i="139"/>
  <c r="BA52" i="139" s="1"/>
  <c r="BA25" i="127"/>
  <c r="AU20" i="134"/>
  <c r="AU47" i="134" s="1"/>
  <c r="AU20" i="133"/>
  <c r="AU47" i="133" s="1"/>
  <c r="AU20" i="139"/>
  <c r="AU47" i="139" s="1"/>
  <c r="AU20" i="140"/>
  <c r="AU47" i="140" s="1"/>
  <c r="AU20" i="127"/>
  <c r="BA29" i="134"/>
  <c r="BA56" i="134" s="1"/>
  <c r="BA29" i="133"/>
  <c r="BA56" i="133" s="1"/>
  <c r="BA29" i="139"/>
  <c r="BA56" i="139" s="1"/>
  <c r="BA29" i="140"/>
  <c r="BA56" i="140" s="1"/>
  <c r="BA29" i="127"/>
  <c r="AW25" i="134"/>
  <c r="AW52" i="134" s="1"/>
  <c r="AW25" i="133"/>
  <c r="AW52" i="133" s="1"/>
  <c r="AW25" i="139"/>
  <c r="AW52" i="139" s="1"/>
  <c r="AW25" i="140"/>
  <c r="AW52" i="140" s="1"/>
  <c r="AW25" i="127"/>
  <c r="AU23" i="134"/>
  <c r="AU50" i="134" s="1"/>
  <c r="AU23" i="133"/>
  <c r="AU50" i="133" s="1"/>
  <c r="AU23" i="139"/>
  <c r="AU50" i="139" s="1"/>
  <c r="AU23" i="140"/>
  <c r="AU50" i="140" s="1"/>
  <c r="AU23" i="127"/>
  <c r="AW23" i="134"/>
  <c r="AW50" i="134" s="1"/>
  <c r="AW23" i="133"/>
  <c r="AW50" i="133" s="1"/>
  <c r="AW23" i="139"/>
  <c r="AW50" i="139" s="1"/>
  <c r="AW23" i="140"/>
  <c r="AW50" i="140" s="1"/>
  <c r="AW23" i="127"/>
  <c r="AY12" i="134"/>
  <c r="AY39" i="134" s="1"/>
  <c r="AY12" i="133"/>
  <c r="AY39" i="133" s="1"/>
  <c r="AY12" i="139"/>
  <c r="AY39" i="139" s="1"/>
  <c r="AY12" i="127"/>
  <c r="AY12" i="140"/>
  <c r="AY39" i="140" s="1"/>
  <c r="AV17" i="54"/>
  <c r="BE20" i="54"/>
  <c r="BG17" i="54"/>
  <c r="AZ20" i="54"/>
  <c r="AV20" i="54"/>
  <c r="AW17" i="54"/>
  <c r="BI20" i="54"/>
  <c r="BE17" i="54"/>
  <c r="BI17" i="54"/>
  <c r="AW20" i="54"/>
  <c r="AY20" i="54"/>
  <c r="AZ17" i="54"/>
  <c r="AY17" i="54"/>
  <c r="AX20" i="54"/>
  <c r="BB20" i="54"/>
  <c r="BC17" i="54"/>
  <c r="AX17" i="54"/>
  <c r="BB17" i="54"/>
  <c r="BC20" i="54"/>
  <c r="BG20" i="54"/>
  <c r="AG20" i="54"/>
  <c r="AO20" i="54"/>
  <c r="AU17" i="54"/>
  <c r="BA17" i="54"/>
  <c r="AG17" i="54"/>
  <c r="AN17" i="54"/>
  <c r="AO17" i="54"/>
  <c r="AS20" i="54"/>
  <c r="AT17" i="54"/>
  <c r="BD17" i="54"/>
  <c r="AM17" i="54"/>
  <c r="AN20" i="54"/>
  <c r="AR20" i="54"/>
  <c r="AS17" i="54"/>
  <c r="BH20" i="54"/>
  <c r="BF20" i="54"/>
  <c r="AL17" i="54"/>
  <c r="AQ17" i="54"/>
  <c r="AT20" i="54"/>
  <c r="BD20" i="54"/>
  <c r="AL20" i="54"/>
  <c r="AM20" i="54"/>
  <c r="AQ20" i="54"/>
  <c r="AR17" i="54"/>
  <c r="AU20" i="54"/>
  <c r="BH17" i="54"/>
  <c r="BF17" i="54"/>
  <c r="BA20" i="54"/>
  <c r="AR18" i="138" l="1"/>
  <c r="AR45" i="138" s="1"/>
  <c r="AR18" i="119"/>
  <c r="AR45" i="119" s="1"/>
  <c r="AR18" i="137"/>
  <c r="AR45" i="137" s="1"/>
  <c r="AR18" i="118"/>
  <c r="AR45" i="118" s="1"/>
  <c r="AR18" i="95"/>
  <c r="AR18" i="135"/>
  <c r="AR18" i="136"/>
  <c r="AR18" i="94"/>
  <c r="X18" i="150"/>
  <c r="X45" i="150" s="1"/>
  <c r="X18" i="151"/>
  <c r="X45" i="151" s="1"/>
  <c r="X18" i="149"/>
  <c r="X45" i="149" s="1"/>
  <c r="X18" i="148"/>
  <c r="X45" i="148" s="1"/>
  <c r="X18" i="147"/>
  <c r="AS21" i="119"/>
  <c r="AS48" i="119" s="1"/>
  <c r="AS21" i="138"/>
  <c r="AS48" i="138" s="1"/>
  <c r="AS21" i="137"/>
  <c r="AS48" i="137" s="1"/>
  <c r="AS21" i="118"/>
  <c r="AS48" i="118" s="1"/>
  <c r="AS21" i="95"/>
  <c r="AS21" i="135"/>
  <c r="AS21" i="94"/>
  <c r="AS21" i="136"/>
  <c r="Y21" i="150"/>
  <c r="Y48" i="150" s="1"/>
  <c r="Y21" i="151"/>
  <c r="Y48" i="151" s="1"/>
  <c r="Y21" i="149"/>
  <c r="Y48" i="149" s="1"/>
  <c r="Y21" i="148"/>
  <c r="Y48" i="148" s="1"/>
  <c r="Y21" i="147"/>
  <c r="AZ18" i="138"/>
  <c r="AZ45" i="138" s="1"/>
  <c r="AZ18" i="119"/>
  <c r="AZ45" i="119" s="1"/>
  <c r="AZ18" i="137"/>
  <c r="AZ45" i="137" s="1"/>
  <c r="AZ18" i="118"/>
  <c r="AZ45" i="118" s="1"/>
  <c r="AZ18" i="95"/>
  <c r="AZ18" i="135"/>
  <c r="AZ18" i="136"/>
  <c r="AZ18" i="94"/>
  <c r="AF18" i="150"/>
  <c r="AF45" i="150" s="1"/>
  <c r="AF18" i="148"/>
  <c r="AF45" i="148" s="1"/>
  <c r="AF18" i="147"/>
  <c r="AF18" i="151"/>
  <c r="AF45" i="151" s="1"/>
  <c r="AF18" i="149"/>
  <c r="AF45" i="149" s="1"/>
  <c r="AZ21" i="119"/>
  <c r="AZ48" i="119" s="1"/>
  <c r="AZ21" i="138"/>
  <c r="AZ48" i="138" s="1"/>
  <c r="AZ21" i="137"/>
  <c r="AZ48" i="137" s="1"/>
  <c r="AZ21" i="118"/>
  <c r="AZ48" i="118" s="1"/>
  <c r="AZ21" i="95"/>
  <c r="AZ21" i="135"/>
  <c r="AZ21" i="94"/>
  <c r="AZ21" i="136"/>
  <c r="AF21" i="150"/>
  <c r="AF48" i="150" s="1"/>
  <c r="AF21" i="151"/>
  <c r="AF48" i="151" s="1"/>
  <c r="AF21" i="149"/>
  <c r="AF48" i="149" s="1"/>
  <c r="AF21" i="148"/>
  <c r="AF48" i="148" s="1"/>
  <c r="AF21" i="147"/>
  <c r="BC21" i="119"/>
  <c r="BC48" i="119" s="1"/>
  <c r="BC21" i="138"/>
  <c r="BC48" i="138" s="1"/>
  <c r="BC21" i="137"/>
  <c r="BC48" i="137" s="1"/>
  <c r="BC21" i="118"/>
  <c r="BC48" i="118" s="1"/>
  <c r="BC21" i="95"/>
  <c r="BC21" i="135"/>
  <c r="BC21" i="136"/>
  <c r="BC21" i="94"/>
  <c r="AI21" i="151"/>
  <c r="AI48" i="151" s="1"/>
  <c r="AI21" i="149"/>
  <c r="AI48" i="149" s="1"/>
  <c r="AI21" i="150"/>
  <c r="AI48" i="150" s="1"/>
  <c r="AI21" i="148"/>
  <c r="AI48" i="148" s="1"/>
  <c r="AI21" i="147"/>
  <c r="BD21" i="138"/>
  <c r="BD48" i="138" s="1"/>
  <c r="BD21" i="119"/>
  <c r="BD48" i="119" s="1"/>
  <c r="BD21" i="137"/>
  <c r="BD48" i="137" s="1"/>
  <c r="BD21" i="118"/>
  <c r="BD48" i="118" s="1"/>
  <c r="BD21" i="95"/>
  <c r="BD21" i="135"/>
  <c r="BD21" i="94"/>
  <c r="BD21" i="136"/>
  <c r="AJ21" i="150"/>
  <c r="AJ48" i="150" s="1"/>
  <c r="AJ21" i="151"/>
  <c r="AJ48" i="151" s="1"/>
  <c r="AJ21" i="149"/>
  <c r="AJ48" i="149" s="1"/>
  <c r="AJ21" i="147"/>
  <c r="AJ21" i="148"/>
  <c r="AJ48" i="148" s="1"/>
  <c r="AN21" i="119"/>
  <c r="AN48" i="119" s="1"/>
  <c r="AN21" i="138"/>
  <c r="AN48" i="138" s="1"/>
  <c r="AN21" i="137"/>
  <c r="AN48" i="137" s="1"/>
  <c r="AN21" i="118"/>
  <c r="AN48" i="118" s="1"/>
  <c r="AN21" i="95"/>
  <c r="AN21" i="135"/>
  <c r="AN21" i="94"/>
  <c r="AN21" i="136"/>
  <c r="T21" i="150"/>
  <c r="T48" i="150" s="1"/>
  <c r="T21" i="151"/>
  <c r="T48" i="151" s="1"/>
  <c r="T21" i="149"/>
  <c r="T48" i="149" s="1"/>
  <c r="T21" i="147"/>
  <c r="T21" i="148"/>
  <c r="T48" i="148" s="1"/>
  <c r="BG21" i="119"/>
  <c r="BG48" i="119" s="1"/>
  <c r="BG21" i="138"/>
  <c r="BG48" i="138" s="1"/>
  <c r="BG21" i="137"/>
  <c r="BG48" i="137" s="1"/>
  <c r="BG21" i="118"/>
  <c r="BG48" i="118" s="1"/>
  <c r="BG21" i="136"/>
  <c r="BG21" i="95"/>
  <c r="BG21" i="135"/>
  <c r="AM21" i="151"/>
  <c r="AM48" i="151" s="1"/>
  <c r="AM21" i="149"/>
  <c r="AM48" i="149" s="1"/>
  <c r="BG21" i="94"/>
  <c r="AM21" i="150"/>
  <c r="AM48" i="150" s="1"/>
  <c r="AM21" i="148"/>
  <c r="AM48" i="148" s="1"/>
  <c r="AM21" i="147"/>
  <c r="AQ21" i="119"/>
  <c r="AQ48" i="119" s="1"/>
  <c r="AQ21" i="137"/>
  <c r="AQ48" i="137" s="1"/>
  <c r="AQ21" i="138"/>
  <c r="AQ48" i="138" s="1"/>
  <c r="AQ21" i="118"/>
  <c r="AQ48" i="118" s="1"/>
  <c r="AQ21" i="136"/>
  <c r="AQ21" i="95"/>
  <c r="AQ21" i="135"/>
  <c r="W21" i="151"/>
  <c r="W48" i="151" s="1"/>
  <c r="W21" i="149"/>
  <c r="W48" i="149" s="1"/>
  <c r="AQ21" i="94"/>
  <c r="W21" i="150"/>
  <c r="W48" i="150" s="1"/>
  <c r="W21" i="148"/>
  <c r="W48" i="148" s="1"/>
  <c r="W21" i="147"/>
  <c r="BH21" i="119"/>
  <c r="BH48" i="119" s="1"/>
  <c r="BH21" i="138"/>
  <c r="BH48" i="138" s="1"/>
  <c r="BH21" i="137"/>
  <c r="BH48" i="137" s="1"/>
  <c r="BH21" i="118"/>
  <c r="BH48" i="118" s="1"/>
  <c r="BH21" i="95"/>
  <c r="BH21" i="135"/>
  <c r="BH21" i="136"/>
  <c r="AN21" i="150"/>
  <c r="AN48" i="150" s="1"/>
  <c r="AN21" i="151"/>
  <c r="AN48" i="151" s="1"/>
  <c r="AN21" i="149"/>
  <c r="AN48" i="149" s="1"/>
  <c r="BH21" i="94"/>
  <c r="AN21" i="147"/>
  <c r="AN21" i="148"/>
  <c r="AN48" i="148" s="1"/>
  <c r="AO18" i="119"/>
  <c r="AO45" i="119" s="1"/>
  <c r="AO18" i="138"/>
  <c r="AO45" i="138" s="1"/>
  <c r="AO18" i="137"/>
  <c r="AO45" i="137" s="1"/>
  <c r="AO18" i="118"/>
  <c r="AO45" i="118" s="1"/>
  <c r="AO18" i="95"/>
  <c r="AO18" i="135"/>
  <c r="AO18" i="136"/>
  <c r="AO18" i="94"/>
  <c r="U18" i="151"/>
  <c r="U45" i="151" s="1"/>
  <c r="U18" i="149"/>
  <c r="U45" i="149" s="1"/>
  <c r="U18" i="150"/>
  <c r="U45" i="150" s="1"/>
  <c r="U18" i="148"/>
  <c r="U45" i="148" s="1"/>
  <c r="U18" i="147"/>
  <c r="BB21" i="119"/>
  <c r="BB48" i="119" s="1"/>
  <c r="BB21" i="137"/>
  <c r="BB48" i="137" s="1"/>
  <c r="BB21" i="138"/>
  <c r="BB48" i="138" s="1"/>
  <c r="BB21" i="118"/>
  <c r="BB48" i="118" s="1"/>
  <c r="BB21" i="95"/>
  <c r="BB21" i="135"/>
  <c r="BB21" i="136"/>
  <c r="BB21" i="94"/>
  <c r="AH21" i="150"/>
  <c r="AH48" i="150" s="1"/>
  <c r="AH21" i="148"/>
  <c r="AH48" i="148" s="1"/>
  <c r="AH21" i="147"/>
  <c r="AH21" i="151"/>
  <c r="AH48" i="151" s="1"/>
  <c r="AH21" i="149"/>
  <c r="AH48" i="149" s="1"/>
  <c r="BG18" i="119"/>
  <c r="BG45" i="119" s="1"/>
  <c r="BG18" i="138"/>
  <c r="BG45" i="138" s="1"/>
  <c r="BG18" i="137"/>
  <c r="BG45" i="137" s="1"/>
  <c r="BG18" i="95"/>
  <c r="BG18" i="135"/>
  <c r="BG18" i="94"/>
  <c r="BG18" i="118"/>
  <c r="BG45" i="118" s="1"/>
  <c r="AM18" i="150"/>
  <c r="AM45" i="150" s="1"/>
  <c r="AM18" i="151"/>
  <c r="AM45" i="151" s="1"/>
  <c r="AM18" i="149"/>
  <c r="AM45" i="149" s="1"/>
  <c r="AM18" i="148"/>
  <c r="AM45" i="148" s="1"/>
  <c r="AM18" i="147"/>
  <c r="BG18" i="136"/>
  <c r="BH18" i="138"/>
  <c r="BH45" i="138" s="1"/>
  <c r="BH18" i="137"/>
  <c r="BH45" i="137" s="1"/>
  <c r="BH18" i="119"/>
  <c r="BH45" i="119" s="1"/>
  <c r="BH18" i="118"/>
  <c r="BH45" i="118" s="1"/>
  <c r="BH18" i="95"/>
  <c r="BH18" i="135"/>
  <c r="BH18" i="136"/>
  <c r="BH18" i="94"/>
  <c r="AN18" i="150"/>
  <c r="AN45" i="150" s="1"/>
  <c r="AN18" i="151"/>
  <c r="AN45" i="151" s="1"/>
  <c r="AN18" i="149"/>
  <c r="AN45" i="149" s="1"/>
  <c r="AN18" i="148"/>
  <c r="AN45" i="148" s="1"/>
  <c r="AN18" i="147"/>
  <c r="AM21" i="119"/>
  <c r="AM48" i="119" s="1"/>
  <c r="AM21" i="138"/>
  <c r="AM48" i="138" s="1"/>
  <c r="AM21" i="137"/>
  <c r="AM48" i="137" s="1"/>
  <c r="AM21" i="118"/>
  <c r="AM48" i="118" s="1"/>
  <c r="AM21" i="95"/>
  <c r="AM21" i="135"/>
  <c r="AM21" i="136"/>
  <c r="AM21" i="94"/>
  <c r="S21" i="151"/>
  <c r="S48" i="151" s="1"/>
  <c r="S21" i="149"/>
  <c r="S48" i="149" s="1"/>
  <c r="S21" i="150"/>
  <c r="S48" i="150" s="1"/>
  <c r="S21" i="148"/>
  <c r="S48" i="148" s="1"/>
  <c r="S21" i="147"/>
  <c r="AQ18" i="119"/>
  <c r="AQ45" i="119" s="1"/>
  <c r="AQ18" i="138"/>
  <c r="AQ45" i="138" s="1"/>
  <c r="AQ18" i="137"/>
  <c r="AQ45" i="137" s="1"/>
  <c r="AQ18" i="95"/>
  <c r="AQ18" i="135"/>
  <c r="AQ18" i="118"/>
  <c r="AQ45" i="118" s="1"/>
  <c r="AQ18" i="94"/>
  <c r="W18" i="150"/>
  <c r="W45" i="150" s="1"/>
  <c r="W18" i="151"/>
  <c r="W45" i="151" s="1"/>
  <c r="W18" i="149"/>
  <c r="W45" i="149" s="1"/>
  <c r="W18" i="148"/>
  <c r="W45" i="148" s="1"/>
  <c r="W18" i="147"/>
  <c r="AQ18" i="136"/>
  <c r="AS18" i="119"/>
  <c r="AS45" i="119" s="1"/>
  <c r="AS18" i="138"/>
  <c r="AS45" i="138" s="1"/>
  <c r="AS18" i="137"/>
  <c r="AS45" i="137" s="1"/>
  <c r="AS18" i="118"/>
  <c r="AS45" i="118" s="1"/>
  <c r="AS18" i="95"/>
  <c r="AS18" i="135"/>
  <c r="AS18" i="136"/>
  <c r="Y18" i="151"/>
  <c r="Y45" i="151" s="1"/>
  <c r="Y18" i="149"/>
  <c r="Y45" i="149" s="1"/>
  <c r="AS18" i="94"/>
  <c r="Y18" i="148"/>
  <c r="Y45" i="148" s="1"/>
  <c r="Y18" i="147"/>
  <c r="Y18" i="150"/>
  <c r="Y45" i="150" s="1"/>
  <c r="BD18" i="119"/>
  <c r="BD45" i="119" s="1"/>
  <c r="BD18" i="138"/>
  <c r="BD45" i="138" s="1"/>
  <c r="BD18" i="137"/>
  <c r="BD45" i="137" s="1"/>
  <c r="BD18" i="118"/>
  <c r="BD45" i="118" s="1"/>
  <c r="BD18" i="95"/>
  <c r="BD18" i="135"/>
  <c r="BD18" i="136"/>
  <c r="BD18" i="94"/>
  <c r="AJ18" i="150"/>
  <c r="AJ45" i="150" s="1"/>
  <c r="AJ18" i="151"/>
  <c r="AJ45" i="151" s="1"/>
  <c r="AJ18" i="149"/>
  <c r="AJ45" i="149" s="1"/>
  <c r="AJ18" i="148"/>
  <c r="AJ45" i="148" s="1"/>
  <c r="AJ18" i="147"/>
  <c r="AN18" i="119"/>
  <c r="AN45" i="119" s="1"/>
  <c r="AN18" i="138"/>
  <c r="AN45" i="138" s="1"/>
  <c r="AN18" i="137"/>
  <c r="AN45" i="137" s="1"/>
  <c r="AN18" i="118"/>
  <c r="AN45" i="118" s="1"/>
  <c r="AN18" i="95"/>
  <c r="AN18" i="135"/>
  <c r="AN18" i="136"/>
  <c r="AN18" i="94"/>
  <c r="T18" i="150"/>
  <c r="T45" i="150" s="1"/>
  <c r="T18" i="151"/>
  <c r="T45" i="151" s="1"/>
  <c r="T18" i="149"/>
  <c r="T45" i="149" s="1"/>
  <c r="T18" i="148"/>
  <c r="T45" i="148" s="1"/>
  <c r="T18" i="147"/>
  <c r="AO21" i="119"/>
  <c r="AO48" i="119" s="1"/>
  <c r="AO21" i="138"/>
  <c r="AO48" i="138" s="1"/>
  <c r="AO21" i="137"/>
  <c r="AO48" i="137" s="1"/>
  <c r="AO21" i="118"/>
  <c r="AO48" i="118" s="1"/>
  <c r="AO21" i="95"/>
  <c r="AO21" i="135"/>
  <c r="AO21" i="94"/>
  <c r="AO21" i="136"/>
  <c r="U21" i="150"/>
  <c r="U48" i="150" s="1"/>
  <c r="U21" i="151"/>
  <c r="U48" i="151" s="1"/>
  <c r="U21" i="149"/>
  <c r="U48" i="149" s="1"/>
  <c r="U21" i="148"/>
  <c r="U48" i="148" s="1"/>
  <c r="U21" i="147"/>
  <c r="BB18" i="119"/>
  <c r="BB45" i="119" s="1"/>
  <c r="BB18" i="138"/>
  <c r="BB45" i="138" s="1"/>
  <c r="BB18" i="137"/>
  <c r="BB45" i="137" s="1"/>
  <c r="BB18" i="118"/>
  <c r="BB45" i="118" s="1"/>
  <c r="BB18" i="95"/>
  <c r="BB18" i="135"/>
  <c r="BB18" i="94"/>
  <c r="BB18" i="136"/>
  <c r="AH18" i="150"/>
  <c r="AH45" i="150" s="1"/>
  <c r="AH18" i="151"/>
  <c r="AH45" i="151" s="1"/>
  <c r="AH18" i="149"/>
  <c r="AH45" i="149" s="1"/>
  <c r="AH18" i="147"/>
  <c r="AH18" i="148"/>
  <c r="AH45" i="148" s="1"/>
  <c r="AX21" i="119"/>
  <c r="AX48" i="119" s="1"/>
  <c r="AX21" i="138"/>
  <c r="AX48" i="138" s="1"/>
  <c r="AX21" i="137"/>
  <c r="AX48" i="137" s="1"/>
  <c r="AX21" i="118"/>
  <c r="AX48" i="118" s="1"/>
  <c r="AX21" i="95"/>
  <c r="AX21" i="135"/>
  <c r="AX21" i="136"/>
  <c r="AX21" i="94"/>
  <c r="AD21" i="150"/>
  <c r="AD48" i="150" s="1"/>
  <c r="AD21" i="148"/>
  <c r="AD48" i="148" s="1"/>
  <c r="AD21" i="147"/>
  <c r="AD21" i="151"/>
  <c r="AD48" i="151" s="1"/>
  <c r="AD21" i="149"/>
  <c r="AD48" i="149" s="1"/>
  <c r="AW21" i="119"/>
  <c r="AW48" i="119" s="1"/>
  <c r="AW21" i="138"/>
  <c r="AW48" i="138" s="1"/>
  <c r="AW21" i="137"/>
  <c r="AW48" i="137" s="1"/>
  <c r="AW21" i="95"/>
  <c r="AW21" i="135"/>
  <c r="AW21" i="118"/>
  <c r="AW48" i="118" s="1"/>
  <c r="AW21" i="94"/>
  <c r="AC21" i="150"/>
  <c r="AC48" i="150" s="1"/>
  <c r="AW21" i="136"/>
  <c r="AC21" i="151"/>
  <c r="AC48" i="151" s="1"/>
  <c r="AC21" i="149"/>
  <c r="AC48" i="149" s="1"/>
  <c r="AC21" i="148"/>
  <c r="AC48" i="148" s="1"/>
  <c r="AC21" i="147"/>
  <c r="AW18" i="119"/>
  <c r="AW45" i="119" s="1"/>
  <c r="AW18" i="138"/>
  <c r="AW45" i="138" s="1"/>
  <c r="AW18" i="137"/>
  <c r="AW45" i="137" s="1"/>
  <c r="AW18" i="118"/>
  <c r="AW45" i="118" s="1"/>
  <c r="AW18" i="136"/>
  <c r="AW18" i="95"/>
  <c r="AW18" i="135"/>
  <c r="AC18" i="151"/>
  <c r="AC45" i="151" s="1"/>
  <c r="AC18" i="149"/>
  <c r="AC45" i="149" s="1"/>
  <c r="AW18" i="94"/>
  <c r="AC18" i="150"/>
  <c r="AC45" i="150" s="1"/>
  <c r="AC18" i="148"/>
  <c r="AC45" i="148" s="1"/>
  <c r="AC18" i="147"/>
  <c r="BE21" i="119"/>
  <c r="BE48" i="119" s="1"/>
  <c r="BE21" i="138"/>
  <c r="BE48" i="138" s="1"/>
  <c r="BE21" i="137"/>
  <c r="BE48" i="137" s="1"/>
  <c r="BE21" i="118"/>
  <c r="BE48" i="118" s="1"/>
  <c r="BE21" i="95"/>
  <c r="BE21" i="135"/>
  <c r="BE21" i="94"/>
  <c r="BE21" i="136"/>
  <c r="AK21" i="150"/>
  <c r="AK48" i="150" s="1"/>
  <c r="AK21" i="151"/>
  <c r="AK48" i="151" s="1"/>
  <c r="AK21" i="149"/>
  <c r="AK48" i="149" s="1"/>
  <c r="AK21" i="148"/>
  <c r="AK48" i="148" s="1"/>
  <c r="AK21" i="147"/>
  <c r="BA21" i="119"/>
  <c r="BA48" i="119" s="1"/>
  <c r="BA21" i="138"/>
  <c r="BA48" i="138" s="1"/>
  <c r="BA21" i="137"/>
  <c r="BA48" i="137" s="1"/>
  <c r="BA21" i="95"/>
  <c r="BA21" i="135"/>
  <c r="BA21" i="118"/>
  <c r="BA48" i="118" s="1"/>
  <c r="BA21" i="94"/>
  <c r="AG21" i="150"/>
  <c r="AG48" i="150" s="1"/>
  <c r="AG21" i="151"/>
  <c r="AG48" i="151" s="1"/>
  <c r="AG21" i="149"/>
  <c r="AG48" i="149" s="1"/>
  <c r="AG21" i="148"/>
  <c r="AG48" i="148" s="1"/>
  <c r="AG21" i="147"/>
  <c r="BA21" i="136"/>
  <c r="BF21" i="119"/>
  <c r="BF48" i="119" s="1"/>
  <c r="BF21" i="138"/>
  <c r="BF48" i="138" s="1"/>
  <c r="BF21" i="137"/>
  <c r="BF48" i="137" s="1"/>
  <c r="BF21" i="118"/>
  <c r="BF48" i="118" s="1"/>
  <c r="BF21" i="95"/>
  <c r="BF21" i="135"/>
  <c r="BF21" i="136"/>
  <c r="BF21" i="94"/>
  <c r="AL21" i="150"/>
  <c r="AL48" i="150" s="1"/>
  <c r="AL21" i="151"/>
  <c r="AL48" i="151" s="1"/>
  <c r="AL21" i="149"/>
  <c r="AL48" i="149" s="1"/>
  <c r="AL21" i="148"/>
  <c r="AL48" i="148" s="1"/>
  <c r="AL21" i="147"/>
  <c r="BA18" i="119"/>
  <c r="BA45" i="119" s="1"/>
  <c r="BA18" i="138"/>
  <c r="BA45" i="138" s="1"/>
  <c r="BA18" i="137"/>
  <c r="BA45" i="137" s="1"/>
  <c r="BA18" i="118"/>
  <c r="BA45" i="118" s="1"/>
  <c r="BA18" i="136"/>
  <c r="BA18" i="135"/>
  <c r="AG18" i="151"/>
  <c r="AG45" i="151" s="1"/>
  <c r="AG18" i="149"/>
  <c r="AG45" i="149" s="1"/>
  <c r="BA18" i="95"/>
  <c r="BA18" i="94"/>
  <c r="AG18" i="150"/>
  <c r="AG45" i="150" s="1"/>
  <c r="AG18" i="148"/>
  <c r="AG45" i="148" s="1"/>
  <c r="AG18" i="147"/>
  <c r="BC18" i="119"/>
  <c r="BC45" i="119" s="1"/>
  <c r="BC18" i="138"/>
  <c r="BC45" i="138" s="1"/>
  <c r="BC18" i="137"/>
  <c r="BC45" i="137" s="1"/>
  <c r="BC18" i="95"/>
  <c r="BC18" i="135"/>
  <c r="BC18" i="118"/>
  <c r="BC45" i="118" s="1"/>
  <c r="BC18" i="94"/>
  <c r="AI18" i="150"/>
  <c r="AI45" i="150" s="1"/>
  <c r="BC18" i="136"/>
  <c r="AI18" i="151"/>
  <c r="AI45" i="151" s="1"/>
  <c r="AI18" i="149"/>
  <c r="AI45" i="149" s="1"/>
  <c r="AI18" i="148"/>
  <c r="AI45" i="148" s="1"/>
  <c r="AI18" i="147"/>
  <c r="BE18" i="119"/>
  <c r="BE45" i="119" s="1"/>
  <c r="BE18" i="138"/>
  <c r="BE45" i="138" s="1"/>
  <c r="BE18" i="118"/>
  <c r="BE45" i="118" s="1"/>
  <c r="BE18" i="137"/>
  <c r="BE45" i="137" s="1"/>
  <c r="BE18" i="95"/>
  <c r="BE18" i="135"/>
  <c r="BE18" i="136"/>
  <c r="BE18" i="94"/>
  <c r="AK18" i="151"/>
  <c r="AK45" i="151" s="1"/>
  <c r="AK18" i="149"/>
  <c r="AK45" i="149" s="1"/>
  <c r="AK18" i="150"/>
  <c r="AK45" i="150" s="1"/>
  <c r="AK18" i="148"/>
  <c r="AK45" i="148" s="1"/>
  <c r="AK18" i="147"/>
  <c r="BF18" i="119"/>
  <c r="BF45" i="119" s="1"/>
  <c r="BF18" i="138"/>
  <c r="BF45" i="138" s="1"/>
  <c r="BF18" i="137"/>
  <c r="BF45" i="137" s="1"/>
  <c r="BF18" i="118"/>
  <c r="BF45" i="118" s="1"/>
  <c r="BF18" i="95"/>
  <c r="BF18" i="135"/>
  <c r="BF18" i="94"/>
  <c r="BF18" i="136"/>
  <c r="AL18" i="150"/>
  <c r="AL45" i="150" s="1"/>
  <c r="AL18" i="151"/>
  <c r="AL45" i="151" s="1"/>
  <c r="AL18" i="149"/>
  <c r="AL45" i="149" s="1"/>
  <c r="AL18" i="147"/>
  <c r="AL18" i="148"/>
  <c r="AL45" i="148" s="1"/>
  <c r="AT21" i="119"/>
  <c r="AT48" i="119" s="1"/>
  <c r="AT21" i="138"/>
  <c r="AT48" i="138" s="1"/>
  <c r="AT21" i="137"/>
  <c r="AT48" i="137" s="1"/>
  <c r="AT21" i="118"/>
  <c r="AT48" i="118" s="1"/>
  <c r="AT21" i="95"/>
  <c r="AT21" i="135"/>
  <c r="AT21" i="136"/>
  <c r="AT21" i="94"/>
  <c r="Z21" i="150"/>
  <c r="Z48" i="150" s="1"/>
  <c r="Z21" i="151"/>
  <c r="Z48" i="151" s="1"/>
  <c r="Z21" i="149"/>
  <c r="Z48" i="149" s="1"/>
  <c r="Z21" i="148"/>
  <c r="Z48" i="148" s="1"/>
  <c r="Z21" i="147"/>
  <c r="AM18" i="119"/>
  <c r="AM45" i="119" s="1"/>
  <c r="AM18" i="138"/>
  <c r="AM45" i="138" s="1"/>
  <c r="AM18" i="137"/>
  <c r="AM45" i="137" s="1"/>
  <c r="AM18" i="95"/>
  <c r="AM18" i="135"/>
  <c r="AM18" i="118"/>
  <c r="AM45" i="118" s="1"/>
  <c r="AM18" i="94"/>
  <c r="S18" i="150"/>
  <c r="S45" i="150" s="1"/>
  <c r="AM18" i="136"/>
  <c r="S18" i="151"/>
  <c r="S45" i="151" s="1"/>
  <c r="S18" i="149"/>
  <c r="S45" i="149" s="1"/>
  <c r="S18" i="148"/>
  <c r="S45" i="148" s="1"/>
  <c r="S18" i="147"/>
  <c r="AU18" i="119"/>
  <c r="AU45" i="119" s="1"/>
  <c r="AU18" i="138"/>
  <c r="AU45" i="138" s="1"/>
  <c r="AU18" i="137"/>
  <c r="AU45" i="137" s="1"/>
  <c r="AU18" i="118"/>
  <c r="AU45" i="118" s="1"/>
  <c r="AU18" i="95"/>
  <c r="AU18" i="135"/>
  <c r="AU18" i="94"/>
  <c r="AU18" i="136"/>
  <c r="AA18" i="150"/>
  <c r="AA45" i="150" s="1"/>
  <c r="AA18" i="151"/>
  <c r="AA45" i="151" s="1"/>
  <c r="AA18" i="149"/>
  <c r="AA45" i="149" s="1"/>
  <c r="AA18" i="148"/>
  <c r="AA45" i="148" s="1"/>
  <c r="AA18" i="147"/>
  <c r="AY21" i="119"/>
  <c r="AY48" i="119" s="1"/>
  <c r="AY21" i="138"/>
  <c r="AY48" i="138" s="1"/>
  <c r="AY21" i="137"/>
  <c r="AY48" i="137" s="1"/>
  <c r="AY21" i="118"/>
  <c r="AY48" i="118" s="1"/>
  <c r="AY21" i="95"/>
  <c r="AY21" i="135"/>
  <c r="AY21" i="136"/>
  <c r="AE21" i="151"/>
  <c r="AE48" i="151" s="1"/>
  <c r="AE21" i="149"/>
  <c r="AE48" i="149" s="1"/>
  <c r="AY21" i="94"/>
  <c r="AE21" i="150"/>
  <c r="AE48" i="150" s="1"/>
  <c r="AE21" i="148"/>
  <c r="AE48" i="148" s="1"/>
  <c r="AE21" i="147"/>
  <c r="BI21" i="119"/>
  <c r="BI48" i="119" s="1"/>
  <c r="BI21" i="138"/>
  <c r="BI48" i="138" s="1"/>
  <c r="BI21" i="137"/>
  <c r="BI48" i="137" s="1"/>
  <c r="BI21" i="118"/>
  <c r="BI48" i="118" s="1"/>
  <c r="BI21" i="95"/>
  <c r="BI21" i="135"/>
  <c r="BI21" i="136"/>
  <c r="BI21" i="94"/>
  <c r="AO21" i="150"/>
  <c r="AO48" i="150" s="1"/>
  <c r="AO21" i="151"/>
  <c r="AO48" i="151" s="1"/>
  <c r="AO21" i="149"/>
  <c r="AO48" i="149" s="1"/>
  <c r="AO21" i="148"/>
  <c r="AO48" i="148" s="1"/>
  <c r="AO21" i="147"/>
  <c r="AU21" i="119"/>
  <c r="AU48" i="119" s="1"/>
  <c r="AU21" i="138"/>
  <c r="AU48" i="138" s="1"/>
  <c r="AU21" i="137"/>
  <c r="AU48" i="137" s="1"/>
  <c r="AU21" i="118"/>
  <c r="AU48" i="118" s="1"/>
  <c r="AU21" i="136"/>
  <c r="AA21" i="151"/>
  <c r="AA48" i="151" s="1"/>
  <c r="AA21" i="149"/>
  <c r="AA48" i="149" s="1"/>
  <c r="AU21" i="95"/>
  <c r="AU21" i="94"/>
  <c r="AU21" i="135"/>
  <c r="AA21" i="148"/>
  <c r="AA48" i="148" s="1"/>
  <c r="AA21" i="147"/>
  <c r="AA21" i="150"/>
  <c r="AA48" i="150" s="1"/>
  <c r="AL21" i="119"/>
  <c r="AL48" i="119" s="1"/>
  <c r="AL21" i="137"/>
  <c r="AL48" i="137" s="1"/>
  <c r="AL21" i="138"/>
  <c r="AL48" i="138" s="1"/>
  <c r="AL21" i="118"/>
  <c r="AL48" i="118" s="1"/>
  <c r="AL21" i="95"/>
  <c r="AL21" i="135"/>
  <c r="AL21" i="136"/>
  <c r="AL21" i="94"/>
  <c r="R21" i="150"/>
  <c r="R48" i="150" s="1"/>
  <c r="R21" i="148"/>
  <c r="R48" i="148" s="1"/>
  <c r="R21" i="147"/>
  <c r="R21" i="151"/>
  <c r="R48" i="151" s="1"/>
  <c r="R21" i="149"/>
  <c r="R48" i="149" s="1"/>
  <c r="AL18" i="119"/>
  <c r="AL45" i="119" s="1"/>
  <c r="AL18" i="138"/>
  <c r="AL45" i="138" s="1"/>
  <c r="AL18" i="137"/>
  <c r="AL45" i="137" s="1"/>
  <c r="AL18" i="118"/>
  <c r="AL45" i="118" s="1"/>
  <c r="AL18" i="95"/>
  <c r="AL18" i="135"/>
  <c r="AL18" i="94"/>
  <c r="AL18" i="136"/>
  <c r="R18" i="150"/>
  <c r="R45" i="150" s="1"/>
  <c r="R18" i="151"/>
  <c r="R45" i="151" s="1"/>
  <c r="R18" i="149"/>
  <c r="R45" i="149" s="1"/>
  <c r="R18" i="147"/>
  <c r="R18" i="148"/>
  <c r="R45" i="148" s="1"/>
  <c r="AR21" i="119"/>
  <c r="AR48" i="119" s="1"/>
  <c r="AR21" i="138"/>
  <c r="AR48" i="138" s="1"/>
  <c r="AR21" i="137"/>
  <c r="AR48" i="137" s="1"/>
  <c r="AR21" i="118"/>
  <c r="AR48" i="118" s="1"/>
  <c r="AR21" i="95"/>
  <c r="AR21" i="135"/>
  <c r="AR21" i="94"/>
  <c r="AR21" i="136"/>
  <c r="X21" i="150"/>
  <c r="X48" i="150" s="1"/>
  <c r="X21" i="151"/>
  <c r="X48" i="151" s="1"/>
  <c r="X21" i="149"/>
  <c r="X48" i="149" s="1"/>
  <c r="X21" i="147"/>
  <c r="X21" i="148"/>
  <c r="X48" i="148" s="1"/>
  <c r="AT18" i="119"/>
  <c r="AT45" i="119" s="1"/>
  <c r="AT18" i="138"/>
  <c r="AT45" i="138" s="1"/>
  <c r="AT18" i="137"/>
  <c r="AT45" i="137" s="1"/>
  <c r="AT18" i="118"/>
  <c r="AT45" i="118" s="1"/>
  <c r="AT18" i="95"/>
  <c r="AT18" i="135"/>
  <c r="AT18" i="94"/>
  <c r="AT18" i="136"/>
  <c r="Z18" i="150"/>
  <c r="Z45" i="150" s="1"/>
  <c r="Z18" i="151"/>
  <c r="Z45" i="151" s="1"/>
  <c r="Z18" i="149"/>
  <c r="Z45" i="149" s="1"/>
  <c r="Z18" i="148"/>
  <c r="Z45" i="148" s="1"/>
  <c r="Z18" i="147"/>
  <c r="AG18" i="119"/>
  <c r="AG45" i="119" s="1"/>
  <c r="AG18" i="137"/>
  <c r="AG45" i="137" s="1"/>
  <c r="AG18" i="138"/>
  <c r="AG45" i="138" s="1"/>
  <c r="AG18" i="118"/>
  <c r="AG45" i="118" s="1"/>
  <c r="AG18" i="136"/>
  <c r="AG18" i="95"/>
  <c r="AG18" i="135"/>
  <c r="M18" i="151"/>
  <c r="M45" i="151" s="1"/>
  <c r="M18" i="149"/>
  <c r="M45" i="149" s="1"/>
  <c r="AG18" i="94"/>
  <c r="M18" i="150"/>
  <c r="M45" i="150" s="1"/>
  <c r="M18" i="148"/>
  <c r="M45" i="148" s="1"/>
  <c r="M18" i="147"/>
  <c r="AG21" i="119"/>
  <c r="AG48" i="119" s="1"/>
  <c r="AG21" i="138"/>
  <c r="AG48" i="138" s="1"/>
  <c r="AG21" i="137"/>
  <c r="AG48" i="137" s="1"/>
  <c r="AG21" i="95"/>
  <c r="AG21" i="135"/>
  <c r="AG21" i="118"/>
  <c r="AG48" i="118" s="1"/>
  <c r="AG21" i="94"/>
  <c r="M21" i="150"/>
  <c r="M48" i="150" s="1"/>
  <c r="AG21" i="136"/>
  <c r="M21" i="151"/>
  <c r="M48" i="151" s="1"/>
  <c r="M21" i="149"/>
  <c r="M48" i="149" s="1"/>
  <c r="M21" i="148"/>
  <c r="M48" i="148" s="1"/>
  <c r="M21" i="147"/>
  <c r="AX18" i="119"/>
  <c r="AX45" i="119" s="1"/>
  <c r="AX18" i="138"/>
  <c r="AX45" i="138" s="1"/>
  <c r="AX18" i="137"/>
  <c r="AX45" i="137" s="1"/>
  <c r="AX18" i="118"/>
  <c r="AX45" i="118" s="1"/>
  <c r="AX18" i="95"/>
  <c r="AX18" i="135"/>
  <c r="AX18" i="94"/>
  <c r="AX18" i="136"/>
  <c r="AD18" i="150"/>
  <c r="AD45" i="150" s="1"/>
  <c r="AD18" i="151"/>
  <c r="AD45" i="151" s="1"/>
  <c r="AD18" i="149"/>
  <c r="AD45" i="149" s="1"/>
  <c r="AD18" i="147"/>
  <c r="AD18" i="148"/>
  <c r="AD45" i="148" s="1"/>
  <c r="AY18" i="119"/>
  <c r="AY45" i="119" s="1"/>
  <c r="AY18" i="138"/>
  <c r="AY45" i="138" s="1"/>
  <c r="AY18" i="137"/>
  <c r="AY45" i="137" s="1"/>
  <c r="AY18" i="118"/>
  <c r="AY45" i="118" s="1"/>
  <c r="AY18" i="95"/>
  <c r="AY18" i="135"/>
  <c r="AY18" i="94"/>
  <c r="AY18" i="136"/>
  <c r="AE18" i="150"/>
  <c r="AE45" i="150" s="1"/>
  <c r="AE18" i="151"/>
  <c r="AE45" i="151" s="1"/>
  <c r="AE18" i="149"/>
  <c r="AE45" i="149" s="1"/>
  <c r="AE18" i="148"/>
  <c r="AE45" i="148" s="1"/>
  <c r="AE18" i="147"/>
  <c r="BI18" i="119"/>
  <c r="BI45" i="119" s="1"/>
  <c r="BI18" i="138"/>
  <c r="BI45" i="138" s="1"/>
  <c r="BI18" i="137"/>
  <c r="BI45" i="137" s="1"/>
  <c r="BI18" i="118"/>
  <c r="BI45" i="118" s="1"/>
  <c r="BI18" i="95"/>
  <c r="BI18" i="135"/>
  <c r="BI18" i="136"/>
  <c r="BI18" i="94"/>
  <c r="AO18" i="151"/>
  <c r="AO45" i="151" s="1"/>
  <c r="AO18" i="149"/>
  <c r="AO45" i="149" s="1"/>
  <c r="AO18" i="148"/>
  <c r="AO45" i="148" s="1"/>
  <c r="AO18" i="147"/>
  <c r="AO18" i="150"/>
  <c r="AO45" i="150" s="1"/>
  <c r="AV21" i="119"/>
  <c r="AV48" i="119" s="1"/>
  <c r="AV21" i="137"/>
  <c r="AV48" i="137" s="1"/>
  <c r="AV21" i="138"/>
  <c r="AV48" i="138" s="1"/>
  <c r="AV21" i="118"/>
  <c r="AV48" i="118" s="1"/>
  <c r="AV21" i="95"/>
  <c r="AV21" i="135"/>
  <c r="AV21" i="94"/>
  <c r="AV21" i="136"/>
  <c r="AB21" i="150"/>
  <c r="AB48" i="150" s="1"/>
  <c r="AB21" i="151"/>
  <c r="AB48" i="151" s="1"/>
  <c r="AB21" i="149"/>
  <c r="AB48" i="149" s="1"/>
  <c r="AB21" i="148"/>
  <c r="AB48" i="148" s="1"/>
  <c r="AB21" i="147"/>
  <c r="AV18" i="138"/>
  <c r="AV45" i="138" s="1"/>
  <c r="AV18" i="119"/>
  <c r="AV45" i="119" s="1"/>
  <c r="AV18" i="137"/>
  <c r="AV45" i="137" s="1"/>
  <c r="AV18" i="118"/>
  <c r="AV45" i="118" s="1"/>
  <c r="AV18" i="95"/>
  <c r="AV18" i="135"/>
  <c r="AV18" i="136"/>
  <c r="AV18" i="94"/>
  <c r="AB18" i="150"/>
  <c r="AB45" i="150" s="1"/>
  <c r="AB18" i="148"/>
  <c r="AB45" i="148" s="1"/>
  <c r="AB18" i="147"/>
  <c r="AB18" i="151"/>
  <c r="AB45" i="151" s="1"/>
  <c r="AB18" i="149"/>
  <c r="AB45" i="149" s="1"/>
  <c r="AS18" i="134"/>
  <c r="AS45" i="134" s="1"/>
  <c r="AS18" i="133"/>
  <c r="AS45" i="133" s="1"/>
  <c r="AS18" i="140"/>
  <c r="AS45" i="140" s="1"/>
  <c r="AS18" i="139"/>
  <c r="AS45" i="139" s="1"/>
  <c r="AS18" i="127"/>
  <c r="AY18" i="134"/>
  <c r="AY45" i="134" s="1"/>
  <c r="AY18" i="133"/>
  <c r="AY45" i="133" s="1"/>
  <c r="AY18" i="139"/>
  <c r="AY45" i="139" s="1"/>
  <c r="AY18" i="127"/>
  <c r="AY18" i="140"/>
  <c r="AY45" i="140" s="1"/>
  <c r="AT21" i="134"/>
  <c r="AT48" i="134" s="1"/>
  <c r="AT21" i="139"/>
  <c r="AT48" i="139" s="1"/>
  <c r="AT21" i="140"/>
  <c r="AT48" i="140" s="1"/>
  <c r="AT21" i="133"/>
  <c r="AT48" i="133" s="1"/>
  <c r="AT21" i="127"/>
  <c r="AL18" i="134"/>
  <c r="AL45" i="134" s="1"/>
  <c r="AL18" i="133"/>
  <c r="AL45" i="133" s="1"/>
  <c r="AL18" i="140"/>
  <c r="AL45" i="140" s="1"/>
  <c r="AL18" i="139"/>
  <c r="AL45" i="139" s="1"/>
  <c r="AL18" i="127"/>
  <c r="AI21" i="134"/>
  <c r="AI48" i="134" s="1"/>
  <c r="AI21" i="139"/>
  <c r="AI48" i="139" s="1"/>
  <c r="AI21" i="133"/>
  <c r="AI48" i="133" s="1"/>
  <c r="AI21" i="140"/>
  <c r="AI48" i="140" s="1"/>
  <c r="AI21" i="127"/>
  <c r="BF18" i="134"/>
  <c r="BF45" i="134" s="1"/>
  <c r="BF18" i="133"/>
  <c r="BF45" i="133" s="1"/>
  <c r="BF18" i="139"/>
  <c r="BF45" i="139" s="1"/>
  <c r="BF18" i="140"/>
  <c r="BF45" i="140" s="1"/>
  <c r="BF18" i="127"/>
  <c r="AZ21" i="134"/>
  <c r="AZ48" i="134" s="1"/>
  <c r="AZ21" i="133"/>
  <c r="AZ48" i="133" s="1"/>
  <c r="AZ21" i="140"/>
  <c r="AZ48" i="140" s="1"/>
  <c r="AZ21" i="139"/>
  <c r="AZ48" i="139" s="1"/>
  <c r="AZ21" i="127"/>
  <c r="AQ18" i="134"/>
  <c r="AQ45" i="134" s="1"/>
  <c r="AQ18" i="133"/>
  <c r="AQ45" i="133" s="1"/>
  <c r="AQ18" i="139"/>
  <c r="AQ45" i="139" s="1"/>
  <c r="AQ18" i="127"/>
  <c r="AQ18" i="140"/>
  <c r="AQ45" i="140" s="1"/>
  <c r="BE21" i="134"/>
  <c r="BE48" i="134" s="1"/>
  <c r="BE21" i="133"/>
  <c r="BE48" i="133" s="1"/>
  <c r="BE21" i="140"/>
  <c r="BE48" i="140" s="1"/>
  <c r="BE21" i="139"/>
  <c r="BE48" i="139" s="1"/>
  <c r="BE21" i="127"/>
  <c r="AN21" i="134"/>
  <c r="AN48" i="134" s="1"/>
  <c r="AN21" i="133"/>
  <c r="AN48" i="133" s="1"/>
  <c r="AN21" i="140"/>
  <c r="AN48" i="140" s="1"/>
  <c r="AN21" i="127"/>
  <c r="AN21" i="139"/>
  <c r="AN48" i="139" s="1"/>
  <c r="AZ18" i="134"/>
  <c r="AZ45" i="134" s="1"/>
  <c r="AZ18" i="133"/>
  <c r="AZ45" i="133" s="1"/>
  <c r="AZ18" i="139"/>
  <c r="AZ45" i="139" s="1"/>
  <c r="AZ18" i="140"/>
  <c r="AZ45" i="140" s="1"/>
  <c r="AZ18" i="127"/>
  <c r="BB18" i="134"/>
  <c r="BB45" i="134" s="1"/>
  <c r="BB18" i="133"/>
  <c r="BB45" i="133" s="1"/>
  <c r="BB18" i="139"/>
  <c r="BB45" i="139" s="1"/>
  <c r="BB18" i="140"/>
  <c r="BB45" i="140" s="1"/>
  <c r="BB18" i="127"/>
  <c r="AX21" i="134"/>
  <c r="AX48" i="134" s="1"/>
  <c r="AX21" i="133"/>
  <c r="AX48" i="133" s="1"/>
  <c r="AX21" i="140"/>
  <c r="AX48" i="140" s="1"/>
  <c r="AX21" i="139"/>
  <c r="AX48" i="139" s="1"/>
  <c r="AX21" i="127"/>
  <c r="AV18" i="134"/>
  <c r="AV45" i="134" s="1"/>
  <c r="AV18" i="133"/>
  <c r="AV45" i="133" s="1"/>
  <c r="AV18" i="139"/>
  <c r="AV45" i="139" s="1"/>
  <c r="AV18" i="140"/>
  <c r="AV45" i="140" s="1"/>
  <c r="AV18" i="127"/>
  <c r="BE18" i="134"/>
  <c r="BE45" i="134" s="1"/>
  <c r="BE18" i="133"/>
  <c r="BE45" i="133" s="1"/>
  <c r="BE18" i="139"/>
  <c r="BE45" i="139" s="1"/>
  <c r="BE18" i="140"/>
  <c r="BE45" i="140" s="1"/>
  <c r="BE18" i="127"/>
  <c r="AP21" i="134"/>
  <c r="AP48" i="134" s="1"/>
  <c r="AP21" i="133"/>
  <c r="AP48" i="133" s="1"/>
  <c r="AP21" i="139"/>
  <c r="AP48" i="139" s="1"/>
  <c r="AP21" i="140"/>
  <c r="AP48" i="140" s="1"/>
  <c r="AP21" i="127"/>
  <c r="AM18" i="134"/>
  <c r="AM45" i="134" s="1"/>
  <c r="AM18" i="139"/>
  <c r="AM45" i="139" s="1"/>
  <c r="AM18" i="133"/>
  <c r="AM45" i="133" s="1"/>
  <c r="AM18" i="127"/>
  <c r="AM18" i="140"/>
  <c r="AM45" i="140" s="1"/>
  <c r="AT18" i="134"/>
  <c r="AT45" i="134" s="1"/>
  <c r="AT18" i="133"/>
  <c r="AT45" i="133" s="1"/>
  <c r="AT18" i="139"/>
  <c r="AT45" i="139" s="1"/>
  <c r="AT18" i="140"/>
  <c r="AT45" i="140" s="1"/>
  <c r="AT18" i="127"/>
  <c r="BA21" i="134"/>
  <c r="BA48" i="134" s="1"/>
  <c r="BA21" i="133"/>
  <c r="BA48" i="133" s="1"/>
  <c r="BA21" i="139"/>
  <c r="BA48" i="139" s="1"/>
  <c r="BA21" i="140"/>
  <c r="BA48" i="140" s="1"/>
  <c r="BA21" i="127"/>
  <c r="BH18" i="134"/>
  <c r="BH45" i="134" s="1"/>
  <c r="BH18" i="133"/>
  <c r="BH45" i="133" s="1"/>
  <c r="BH18" i="140"/>
  <c r="BH45" i="140" s="1"/>
  <c r="BH18" i="139"/>
  <c r="BH45" i="139" s="1"/>
  <c r="BH18" i="127"/>
  <c r="AL21" i="134"/>
  <c r="AL48" i="134" s="1"/>
  <c r="AL21" i="133"/>
  <c r="AL48" i="133" s="1"/>
  <c r="AL21" i="139"/>
  <c r="AL48" i="139" s="1"/>
  <c r="AL21" i="140"/>
  <c r="AL48" i="140" s="1"/>
  <c r="AL21" i="127"/>
  <c r="AQ21" i="134"/>
  <c r="AQ48" i="134" s="1"/>
  <c r="AQ21" i="133"/>
  <c r="AQ48" i="133" s="1"/>
  <c r="AQ21" i="139"/>
  <c r="AQ48" i="139" s="1"/>
  <c r="AQ21" i="140"/>
  <c r="AQ48" i="140" s="1"/>
  <c r="AQ21" i="127"/>
  <c r="AI18" i="134"/>
  <c r="AI45" i="134" s="1"/>
  <c r="AI18" i="133"/>
  <c r="AI45" i="133" s="1"/>
  <c r="AI18" i="139"/>
  <c r="AI45" i="139" s="1"/>
  <c r="AI18" i="127"/>
  <c r="AI18" i="140"/>
  <c r="AI45" i="140" s="1"/>
  <c r="AW18" i="134"/>
  <c r="AW45" i="134" s="1"/>
  <c r="AW18" i="133"/>
  <c r="AW45" i="133" s="1"/>
  <c r="AW18" i="140"/>
  <c r="AW45" i="140" s="1"/>
  <c r="AW18" i="139"/>
  <c r="AW45" i="139" s="1"/>
  <c r="AW18" i="127"/>
  <c r="AX18" i="134"/>
  <c r="AX45" i="134" s="1"/>
  <c r="AX18" i="133"/>
  <c r="AX45" i="133" s="1"/>
  <c r="AX18" i="140"/>
  <c r="AX45" i="140" s="1"/>
  <c r="AX18" i="139"/>
  <c r="AX45" i="139" s="1"/>
  <c r="AX18" i="127"/>
  <c r="BH21" i="134"/>
  <c r="BH48" i="134" s="1"/>
  <c r="BH21" i="133"/>
  <c r="BH48" i="133" s="1"/>
  <c r="BH21" i="139"/>
  <c r="BH48" i="139" s="1"/>
  <c r="BH21" i="140"/>
  <c r="BH48" i="140" s="1"/>
  <c r="BH21" i="127"/>
  <c r="BC21" i="134"/>
  <c r="BC48" i="134" s="1"/>
  <c r="BC21" i="133"/>
  <c r="BC48" i="133" s="1"/>
  <c r="BC21" i="139"/>
  <c r="BC48" i="139" s="1"/>
  <c r="BC21" i="140"/>
  <c r="BC48" i="140" s="1"/>
  <c r="BC21" i="127"/>
  <c r="AR21" i="134"/>
  <c r="AR48" i="134" s="1"/>
  <c r="AR21" i="133"/>
  <c r="AR48" i="133" s="1"/>
  <c r="AR21" i="139"/>
  <c r="AR48" i="139" s="1"/>
  <c r="AR21" i="140"/>
  <c r="AR48" i="140" s="1"/>
  <c r="AR21" i="127"/>
  <c r="BF21" i="134"/>
  <c r="BF48" i="134" s="1"/>
  <c r="BF21" i="133"/>
  <c r="BF48" i="133" s="1"/>
  <c r="BF21" i="139"/>
  <c r="BF48" i="139" s="1"/>
  <c r="BF21" i="140"/>
  <c r="BF48" i="140" s="1"/>
  <c r="BF21" i="127"/>
  <c r="AV21" i="134"/>
  <c r="AV48" i="134" s="1"/>
  <c r="AV21" i="133"/>
  <c r="AV48" i="133" s="1"/>
  <c r="AV21" i="139"/>
  <c r="AV48" i="139" s="1"/>
  <c r="AV21" i="127"/>
  <c r="AV21" i="140"/>
  <c r="AV48" i="140" s="1"/>
  <c r="BD21" i="134"/>
  <c r="BD48" i="134" s="1"/>
  <c r="BD21" i="133"/>
  <c r="BD48" i="133" s="1"/>
  <c r="BD21" i="139"/>
  <c r="BD48" i="139" s="1"/>
  <c r="BD21" i="140"/>
  <c r="BD48" i="140" s="1"/>
  <c r="BD21" i="127"/>
  <c r="AS21" i="134"/>
  <c r="AS48" i="134" s="1"/>
  <c r="AS21" i="133"/>
  <c r="AS48" i="133" s="1"/>
  <c r="AS21" i="139"/>
  <c r="AS48" i="139" s="1"/>
  <c r="AS21" i="140"/>
  <c r="AS48" i="140" s="1"/>
  <c r="AS21" i="127"/>
  <c r="BG21" i="134"/>
  <c r="BG48" i="134" s="1"/>
  <c r="BG21" i="133"/>
  <c r="BG48" i="133" s="1"/>
  <c r="BG21" i="139"/>
  <c r="BG48" i="139" s="1"/>
  <c r="BG21" i="140"/>
  <c r="BG48" i="140" s="1"/>
  <c r="BG21" i="127"/>
  <c r="AO18" i="134"/>
  <c r="AO45" i="134" s="1"/>
  <c r="AO18" i="133"/>
  <c r="AO45" i="133" s="1"/>
  <c r="AO18" i="139"/>
  <c r="AO45" i="139" s="1"/>
  <c r="AO18" i="140"/>
  <c r="AO45" i="140" s="1"/>
  <c r="AO18" i="127"/>
  <c r="BB21" i="134"/>
  <c r="BB48" i="134" s="1"/>
  <c r="BB21" i="133"/>
  <c r="BB48" i="133" s="1"/>
  <c r="BB21" i="139"/>
  <c r="BB48" i="139" s="1"/>
  <c r="BB21" i="140"/>
  <c r="BB48" i="140" s="1"/>
  <c r="BB21" i="127"/>
  <c r="AU21" i="133"/>
  <c r="AU48" i="133" s="1"/>
  <c r="AU21" i="134"/>
  <c r="AU48" i="134" s="1"/>
  <c r="AU21" i="139"/>
  <c r="AU48" i="139" s="1"/>
  <c r="AU21" i="140"/>
  <c r="AU48" i="140" s="1"/>
  <c r="AU21" i="127"/>
  <c r="AU18" i="134"/>
  <c r="AU45" i="134" s="1"/>
  <c r="AU18" i="139"/>
  <c r="AU45" i="139" s="1"/>
  <c r="AU18" i="133"/>
  <c r="AU45" i="133" s="1"/>
  <c r="AU18" i="127"/>
  <c r="AU18" i="140"/>
  <c r="AU45" i="140" s="1"/>
  <c r="BG18" i="134"/>
  <c r="BG45" i="134" s="1"/>
  <c r="BG18" i="133"/>
  <c r="BG45" i="133" s="1"/>
  <c r="BG18" i="139"/>
  <c r="BG45" i="139" s="1"/>
  <c r="BG18" i="127"/>
  <c r="BG18" i="140"/>
  <c r="BG45" i="140" s="1"/>
  <c r="AM21" i="134"/>
  <c r="AM48" i="134" s="1"/>
  <c r="AM21" i="133"/>
  <c r="AM48" i="133" s="1"/>
  <c r="AM21" i="139"/>
  <c r="AM48" i="139" s="1"/>
  <c r="AM21" i="140"/>
  <c r="AM48" i="140" s="1"/>
  <c r="AM21" i="127"/>
  <c r="AP18" i="134"/>
  <c r="AP45" i="134" s="1"/>
  <c r="AP18" i="133"/>
  <c r="AP45" i="133" s="1"/>
  <c r="AP18" i="139"/>
  <c r="AP45" i="139" s="1"/>
  <c r="AP18" i="140"/>
  <c r="AP45" i="140" s="1"/>
  <c r="AP18" i="127"/>
  <c r="AR18" i="134"/>
  <c r="AR45" i="134" s="1"/>
  <c r="AR18" i="133"/>
  <c r="AR45" i="133" s="1"/>
  <c r="AR18" i="139"/>
  <c r="AR45" i="139" s="1"/>
  <c r="AR18" i="140"/>
  <c r="AR45" i="140" s="1"/>
  <c r="AR18" i="127"/>
  <c r="BC18" i="134"/>
  <c r="BC45" i="134" s="1"/>
  <c r="BC18" i="139"/>
  <c r="BC45" i="139" s="1"/>
  <c r="BC18" i="133"/>
  <c r="BC45" i="133" s="1"/>
  <c r="BC18" i="127"/>
  <c r="BC18" i="140"/>
  <c r="BC45" i="140" s="1"/>
  <c r="AN18" i="134"/>
  <c r="AN45" i="134" s="1"/>
  <c r="AN18" i="133"/>
  <c r="AN45" i="133" s="1"/>
  <c r="AN18" i="127"/>
  <c r="AN18" i="140"/>
  <c r="AN45" i="140" s="1"/>
  <c r="AN18" i="139"/>
  <c r="AN45" i="139" s="1"/>
  <c r="AO21" i="134"/>
  <c r="AO48" i="134" s="1"/>
  <c r="AO21" i="133"/>
  <c r="AO48" i="133" s="1"/>
  <c r="AO21" i="140"/>
  <c r="AO48" i="140" s="1"/>
  <c r="AO21" i="127"/>
  <c r="AO21" i="139"/>
  <c r="AO48" i="139" s="1"/>
  <c r="BA18" i="134"/>
  <c r="BA45" i="134" s="1"/>
  <c r="BA18" i="133"/>
  <c r="BA45" i="133" s="1"/>
  <c r="BA18" i="139"/>
  <c r="BA45" i="139" s="1"/>
  <c r="BA18" i="140"/>
  <c r="BA45" i="140" s="1"/>
  <c r="BA18" i="127"/>
  <c r="AW21" i="134"/>
  <c r="AW48" i="134" s="1"/>
  <c r="AW21" i="133"/>
  <c r="AW48" i="133" s="1"/>
  <c r="AW21" i="139"/>
  <c r="AW48" i="139" s="1"/>
  <c r="AW21" i="140"/>
  <c r="AW48" i="140" s="1"/>
  <c r="AW21" i="127"/>
  <c r="BD18" i="134"/>
  <c r="BD45" i="134" s="1"/>
  <c r="BD18" i="133"/>
  <c r="BD45" i="133" s="1"/>
  <c r="BD18" i="139"/>
  <c r="BD45" i="139" s="1"/>
  <c r="BD18" i="127"/>
  <c r="BD18" i="140"/>
  <c r="BD45" i="140" s="1"/>
  <c r="AY21" i="134"/>
  <c r="AY48" i="134" s="1"/>
  <c r="AY21" i="139"/>
  <c r="AY48" i="139" s="1"/>
  <c r="AY21" i="127"/>
  <c r="AY21" i="140"/>
  <c r="AY48" i="140" s="1"/>
  <c r="AY21" i="133"/>
  <c r="AY48" i="133" s="1"/>
  <c r="B6" i="134"/>
  <c r="B33" i="134" s="1"/>
  <c r="B5" i="134"/>
  <c r="B32" i="134" s="1"/>
  <c r="B5" i="133"/>
  <c r="B32" i="133" s="1"/>
  <c r="B6" i="133"/>
  <c r="B33" i="133" s="1"/>
  <c r="B5" i="127"/>
  <c r="B6" i="127"/>
  <c r="X8" i="119" l="1"/>
  <c r="X35" i="119" s="1"/>
  <c r="X8" i="138"/>
  <c r="X35" i="138" s="1"/>
  <c r="X8" i="137"/>
  <c r="X35" i="137" s="1"/>
  <c r="X8" i="95"/>
  <c r="X8" i="135"/>
  <c r="X8" i="118"/>
  <c r="X35" i="118" s="1"/>
  <c r="X8" i="94"/>
  <c r="D8" i="150"/>
  <c r="D35" i="150" s="1"/>
  <c r="D8" i="151"/>
  <c r="D35" i="151" s="1"/>
  <c r="D8" i="149"/>
  <c r="D35" i="149" s="1"/>
  <c r="D8" i="148"/>
  <c r="D35" i="148" s="1"/>
  <c r="D8" i="147"/>
  <c r="X8" i="136"/>
  <c r="N8" i="119"/>
  <c r="N35" i="119" s="1"/>
  <c r="N8" i="138"/>
  <c r="N35" i="138" s="1"/>
  <c r="N8" i="137"/>
  <c r="N35" i="137" s="1"/>
  <c r="N8" i="118"/>
  <c r="N35" i="118" s="1"/>
  <c r="N8" i="136"/>
  <c r="N8" i="94"/>
  <c r="N8" i="95"/>
  <c r="N8" i="135"/>
  <c r="N8" i="106"/>
  <c r="N35" i="106" s="1"/>
  <c r="N8" i="145"/>
  <c r="N35" i="145" s="1"/>
  <c r="N8" i="146"/>
  <c r="N8" i="143"/>
  <c r="N35" i="143" s="1"/>
  <c r="N8" i="144"/>
  <c r="N35" i="144" s="1"/>
  <c r="G8" i="119"/>
  <c r="G35" i="119" s="1"/>
  <c r="G8" i="138"/>
  <c r="G35" i="138" s="1"/>
  <c r="G8" i="137"/>
  <c r="G35" i="137" s="1"/>
  <c r="G8" i="118"/>
  <c r="G35" i="118" s="1"/>
  <c r="G8" i="95"/>
  <c r="G8" i="135"/>
  <c r="G8" i="106"/>
  <c r="G35" i="106" s="1"/>
  <c r="G8" i="136"/>
  <c r="G8" i="94"/>
  <c r="G8" i="144"/>
  <c r="G35" i="144" s="1"/>
  <c r="G8" i="143"/>
  <c r="G35" i="143" s="1"/>
  <c r="G8" i="145"/>
  <c r="G35" i="145" s="1"/>
  <c r="G8" i="146"/>
  <c r="AC8" i="119"/>
  <c r="AC35" i="119" s="1"/>
  <c r="AC8" i="138"/>
  <c r="AC35" i="138" s="1"/>
  <c r="AC8" i="137"/>
  <c r="AC35" i="137" s="1"/>
  <c r="AC8" i="118"/>
  <c r="AC35" i="118" s="1"/>
  <c r="AC8" i="95"/>
  <c r="AC8" i="135"/>
  <c r="AC8" i="136"/>
  <c r="AC8" i="94"/>
  <c r="I8" i="150"/>
  <c r="I35" i="150" s="1"/>
  <c r="I8" i="151"/>
  <c r="I35" i="151" s="1"/>
  <c r="I8" i="149"/>
  <c r="I35" i="149" s="1"/>
  <c r="I8" i="148"/>
  <c r="I35" i="148" s="1"/>
  <c r="I8" i="147"/>
  <c r="W8" i="119"/>
  <c r="W35" i="119" s="1"/>
  <c r="W8" i="138"/>
  <c r="W35" i="138" s="1"/>
  <c r="W8" i="137"/>
  <c r="W35" i="137" s="1"/>
  <c r="W8" i="118"/>
  <c r="W35" i="118" s="1"/>
  <c r="W8" i="95"/>
  <c r="W8" i="135"/>
  <c r="W8" i="136"/>
  <c r="W8" i="94"/>
  <c r="C8" i="150"/>
  <c r="C35" i="150" s="1"/>
  <c r="C8" i="151"/>
  <c r="C35" i="151" s="1"/>
  <c r="C8" i="149"/>
  <c r="C35" i="149" s="1"/>
  <c r="C8" i="147"/>
  <c r="C8" i="148"/>
  <c r="C35" i="148" s="1"/>
  <c r="R8" i="119"/>
  <c r="R35" i="119" s="1"/>
  <c r="R8" i="138"/>
  <c r="R35" i="138" s="1"/>
  <c r="R8" i="137"/>
  <c r="R35" i="137" s="1"/>
  <c r="R8" i="118"/>
  <c r="R35" i="118" s="1"/>
  <c r="R8" i="136"/>
  <c r="R8" i="94"/>
  <c r="R8" i="135"/>
  <c r="R8" i="143"/>
  <c r="R35" i="143" s="1"/>
  <c r="R8" i="145"/>
  <c r="R35" i="145" s="1"/>
  <c r="R8" i="146"/>
  <c r="R8" i="106"/>
  <c r="R35" i="106" s="1"/>
  <c r="R8" i="95"/>
  <c r="R8" i="144"/>
  <c r="R35" i="144" s="1"/>
  <c r="L8" i="119"/>
  <c r="L35" i="119" s="1"/>
  <c r="L8" i="138"/>
  <c r="L35" i="138" s="1"/>
  <c r="L8" i="137"/>
  <c r="L35" i="137" s="1"/>
  <c r="L8" i="118"/>
  <c r="L35" i="118" s="1"/>
  <c r="L8" i="95"/>
  <c r="L8" i="135"/>
  <c r="L8" i="106"/>
  <c r="L35" i="106" s="1"/>
  <c r="L8" i="136"/>
  <c r="L8" i="94"/>
  <c r="L8" i="143"/>
  <c r="L35" i="143" s="1"/>
  <c r="L8" i="144"/>
  <c r="L35" i="144" s="1"/>
  <c r="L8" i="145"/>
  <c r="L35" i="145" s="1"/>
  <c r="L8" i="146"/>
  <c r="D8" i="119"/>
  <c r="D35" i="119" s="1"/>
  <c r="D8" i="138"/>
  <c r="D35" i="138" s="1"/>
  <c r="D8" i="137"/>
  <c r="D35" i="137" s="1"/>
  <c r="D8" i="95"/>
  <c r="D8" i="135"/>
  <c r="D8" i="118"/>
  <c r="D35" i="118" s="1"/>
  <c r="D8" i="106"/>
  <c r="D35" i="106" s="1"/>
  <c r="D8" i="144"/>
  <c r="D35" i="144" s="1"/>
  <c r="D8" i="136"/>
  <c r="D8" i="143"/>
  <c r="D35" i="143" s="1"/>
  <c r="D8" i="94"/>
  <c r="D8" i="146"/>
  <c r="D8" i="145"/>
  <c r="D35" i="145" s="1"/>
  <c r="S8" i="119"/>
  <c r="S35" i="119" s="1"/>
  <c r="S8" i="138"/>
  <c r="S35" i="138" s="1"/>
  <c r="S8" i="137"/>
  <c r="S35" i="137" s="1"/>
  <c r="S8" i="118"/>
  <c r="S35" i="118" s="1"/>
  <c r="S8" i="95"/>
  <c r="S8" i="135"/>
  <c r="S8" i="106"/>
  <c r="S35" i="106" s="1"/>
  <c r="S8" i="136"/>
  <c r="S8" i="94"/>
  <c r="S8" i="144"/>
  <c r="S35" i="144" s="1"/>
  <c r="S8" i="143"/>
  <c r="S35" i="143" s="1"/>
  <c r="S8" i="145"/>
  <c r="S35" i="145" s="1"/>
  <c r="S8" i="146"/>
  <c r="F8" i="119"/>
  <c r="F35" i="119" s="1"/>
  <c r="F8" i="137"/>
  <c r="F35" i="137" s="1"/>
  <c r="F8" i="118"/>
  <c r="F35" i="118" s="1"/>
  <c r="F8" i="138"/>
  <c r="F35" i="138" s="1"/>
  <c r="F8" i="95"/>
  <c r="F8" i="135"/>
  <c r="F8" i="136"/>
  <c r="F8" i="94"/>
  <c r="F8" i="143"/>
  <c r="F35" i="143" s="1"/>
  <c r="F8" i="145"/>
  <c r="F35" i="145" s="1"/>
  <c r="F8" i="146"/>
  <c r="F8" i="106"/>
  <c r="F35" i="106" s="1"/>
  <c r="F8" i="144"/>
  <c r="F35" i="144" s="1"/>
  <c r="AA8" i="119"/>
  <c r="AA35" i="119" s="1"/>
  <c r="AA8" i="138"/>
  <c r="AA35" i="138" s="1"/>
  <c r="AA8" i="137"/>
  <c r="AA35" i="137" s="1"/>
  <c r="AA8" i="118"/>
  <c r="AA35" i="118" s="1"/>
  <c r="AA8" i="95"/>
  <c r="AA8" i="135"/>
  <c r="AA8" i="136"/>
  <c r="AA8" i="94"/>
  <c r="G8" i="150"/>
  <c r="G35" i="150" s="1"/>
  <c r="G8" i="151"/>
  <c r="G35" i="151" s="1"/>
  <c r="G8" i="149"/>
  <c r="G35" i="149" s="1"/>
  <c r="G8" i="147"/>
  <c r="G8" i="148"/>
  <c r="G35" i="148" s="1"/>
  <c r="V8" i="119"/>
  <c r="V35" i="119" s="1"/>
  <c r="V8" i="138"/>
  <c r="V35" i="138" s="1"/>
  <c r="V8" i="118"/>
  <c r="V35" i="118" s="1"/>
  <c r="V8" i="95"/>
  <c r="V8" i="135"/>
  <c r="V8" i="136"/>
  <c r="V8" i="94"/>
  <c r="V8" i="137"/>
  <c r="V35" i="137" s="1"/>
  <c r="Q8" i="119"/>
  <c r="Q35" i="119" s="1"/>
  <c r="Q8" i="138"/>
  <c r="Q35" i="138" s="1"/>
  <c r="Q8" i="137"/>
  <c r="Q35" i="137" s="1"/>
  <c r="Q8" i="118"/>
  <c r="Q35" i="118" s="1"/>
  <c r="Q8" i="95"/>
  <c r="Q8" i="135"/>
  <c r="Q8" i="136"/>
  <c r="Q8" i="94"/>
  <c r="Q8" i="106"/>
  <c r="Q35" i="106" s="1"/>
  <c r="Q8" i="143"/>
  <c r="Q35" i="143" s="1"/>
  <c r="Q8" i="145"/>
  <c r="Q35" i="145" s="1"/>
  <c r="Q8" i="146"/>
  <c r="Q8" i="144"/>
  <c r="Q35" i="144" s="1"/>
  <c r="K8" i="119"/>
  <c r="K35" i="119" s="1"/>
  <c r="K8" i="138"/>
  <c r="K35" i="138" s="1"/>
  <c r="K8" i="137"/>
  <c r="K35" i="137" s="1"/>
  <c r="K8" i="118"/>
  <c r="K35" i="118" s="1"/>
  <c r="K8" i="95"/>
  <c r="K8" i="135"/>
  <c r="K8" i="106"/>
  <c r="K35" i="106" s="1"/>
  <c r="K8" i="136"/>
  <c r="K8" i="94"/>
  <c r="K8" i="143"/>
  <c r="K35" i="143" s="1"/>
  <c r="K8" i="144"/>
  <c r="K35" i="144" s="1"/>
  <c r="K8" i="145"/>
  <c r="K35" i="145" s="1"/>
  <c r="K8" i="146"/>
  <c r="AD8" i="119"/>
  <c r="AD35" i="119" s="1"/>
  <c r="AD8" i="138"/>
  <c r="AD35" i="138" s="1"/>
  <c r="AD8" i="137"/>
  <c r="AD35" i="137" s="1"/>
  <c r="AD8" i="118"/>
  <c r="AD35" i="118" s="1"/>
  <c r="AD8" i="136"/>
  <c r="AD8" i="94"/>
  <c r="AD8" i="95"/>
  <c r="AD8" i="135"/>
  <c r="J8" i="151"/>
  <c r="J35" i="151" s="1"/>
  <c r="J8" i="149"/>
  <c r="J35" i="149" s="1"/>
  <c r="J8" i="148"/>
  <c r="J35" i="148" s="1"/>
  <c r="J8" i="147"/>
  <c r="J8" i="150"/>
  <c r="J35" i="150" s="1"/>
  <c r="C8" i="119"/>
  <c r="C35" i="119" s="1"/>
  <c r="C8" i="138"/>
  <c r="C35" i="138" s="1"/>
  <c r="C8" i="137"/>
  <c r="C35" i="137" s="1"/>
  <c r="C8" i="118"/>
  <c r="C35" i="118" s="1"/>
  <c r="C8" i="95"/>
  <c r="C8" i="135"/>
  <c r="C8" i="106"/>
  <c r="C35" i="106" s="1"/>
  <c r="C8" i="136"/>
  <c r="C8" i="94"/>
  <c r="C8" i="144"/>
  <c r="C35" i="144" s="1"/>
  <c r="C8" i="143"/>
  <c r="C35" i="143" s="1"/>
  <c r="C8" i="145"/>
  <c r="C35" i="145" s="1"/>
  <c r="C8" i="146"/>
  <c r="AE8" i="119"/>
  <c r="AE35" i="119" s="1"/>
  <c r="AE8" i="138"/>
  <c r="AE35" i="138" s="1"/>
  <c r="AE8" i="137"/>
  <c r="AE35" i="137" s="1"/>
  <c r="AE8" i="118"/>
  <c r="AE35" i="118" s="1"/>
  <c r="AE8" i="95"/>
  <c r="AE8" i="135"/>
  <c r="AE8" i="136"/>
  <c r="AE8" i="94"/>
  <c r="K8" i="150"/>
  <c r="K35" i="150" s="1"/>
  <c r="K8" i="151"/>
  <c r="K35" i="151" s="1"/>
  <c r="K8" i="149"/>
  <c r="K35" i="149" s="1"/>
  <c r="K8" i="148"/>
  <c r="K35" i="148" s="1"/>
  <c r="K8" i="147"/>
  <c r="Y8" i="119"/>
  <c r="Y35" i="119" s="1"/>
  <c r="Y8" i="138"/>
  <c r="Y35" i="138" s="1"/>
  <c r="Y8" i="137"/>
  <c r="Y35" i="137" s="1"/>
  <c r="Y8" i="118"/>
  <c r="Y35" i="118" s="1"/>
  <c r="Y8" i="95"/>
  <c r="Y8" i="135"/>
  <c r="Y8" i="136"/>
  <c r="Y8" i="94"/>
  <c r="E8" i="150"/>
  <c r="E35" i="150" s="1"/>
  <c r="E8" i="151"/>
  <c r="E35" i="151" s="1"/>
  <c r="E8" i="149"/>
  <c r="E35" i="149" s="1"/>
  <c r="E8" i="148"/>
  <c r="E35" i="148" s="1"/>
  <c r="E8" i="147"/>
  <c r="U8" i="119"/>
  <c r="U35" i="119" s="1"/>
  <c r="U8" i="138"/>
  <c r="U35" i="138" s="1"/>
  <c r="U8" i="137"/>
  <c r="U35" i="137" s="1"/>
  <c r="U8" i="118"/>
  <c r="U35" i="118" s="1"/>
  <c r="U8" i="95"/>
  <c r="U8" i="135"/>
  <c r="U8" i="136"/>
  <c r="U8" i="94"/>
  <c r="P8" i="119"/>
  <c r="P35" i="119" s="1"/>
  <c r="P8" i="138"/>
  <c r="P35" i="138" s="1"/>
  <c r="P8" i="137"/>
  <c r="P35" i="137" s="1"/>
  <c r="P8" i="118"/>
  <c r="P35" i="118" s="1"/>
  <c r="P8" i="95"/>
  <c r="P8" i="135"/>
  <c r="P8" i="106"/>
  <c r="P35" i="106" s="1"/>
  <c r="P8" i="143"/>
  <c r="P35" i="143" s="1"/>
  <c r="P8" i="136"/>
  <c r="P8" i="144"/>
  <c r="P35" i="144" s="1"/>
  <c r="P8" i="94"/>
  <c r="P8" i="146"/>
  <c r="P8" i="145"/>
  <c r="P35" i="145" s="1"/>
  <c r="I8" i="119"/>
  <c r="I35" i="119" s="1"/>
  <c r="I8" i="138"/>
  <c r="I35" i="138" s="1"/>
  <c r="I8" i="137"/>
  <c r="I35" i="137" s="1"/>
  <c r="I8" i="118"/>
  <c r="I35" i="118" s="1"/>
  <c r="I8" i="95"/>
  <c r="I8" i="135"/>
  <c r="I8" i="136"/>
  <c r="I8" i="94"/>
  <c r="I8" i="106"/>
  <c r="I35" i="106" s="1"/>
  <c r="I8" i="143"/>
  <c r="I35" i="143" s="1"/>
  <c r="I8" i="145"/>
  <c r="I35" i="145" s="1"/>
  <c r="I8" i="146"/>
  <c r="I8" i="144"/>
  <c r="I35" i="144" s="1"/>
  <c r="B8" i="147"/>
  <c r="B8" i="150"/>
  <c r="B35" i="150" s="1"/>
  <c r="B8" i="151"/>
  <c r="B35" i="151" s="1"/>
  <c r="B8" i="149"/>
  <c r="B35" i="149" s="1"/>
  <c r="B8" i="148"/>
  <c r="B35" i="148" s="1"/>
  <c r="D8" i="134"/>
  <c r="D35" i="134" s="1"/>
  <c r="D8" i="133"/>
  <c r="D35" i="133" s="1"/>
  <c r="D8" i="139"/>
  <c r="D35" i="139" s="1"/>
  <c r="D8" i="140"/>
  <c r="D35" i="140" s="1"/>
  <c r="D8" i="127"/>
  <c r="AA8" i="134"/>
  <c r="AA35" i="134" s="1"/>
  <c r="AA8" i="133"/>
  <c r="AA35" i="133" s="1"/>
  <c r="AA8" i="139"/>
  <c r="AA35" i="139" s="1"/>
  <c r="AA8" i="140"/>
  <c r="AA35" i="140" s="1"/>
  <c r="AA8" i="127"/>
  <c r="E8" i="134"/>
  <c r="E35" i="134" s="1"/>
  <c r="E8" i="133"/>
  <c r="E35" i="133" s="1"/>
  <c r="E8" i="139"/>
  <c r="E35" i="139" s="1"/>
  <c r="E8" i="140"/>
  <c r="E35" i="140" s="1"/>
  <c r="E8" i="127"/>
  <c r="M8" i="134"/>
  <c r="M35" i="134" s="1"/>
  <c r="M8" i="133"/>
  <c r="M35" i="133" s="1"/>
  <c r="M8" i="139"/>
  <c r="M35" i="139" s="1"/>
  <c r="M8" i="140"/>
  <c r="M35" i="140" s="1"/>
  <c r="M8" i="127"/>
  <c r="AE8" i="134"/>
  <c r="AE35" i="134" s="1"/>
  <c r="AE8" i="133"/>
  <c r="AE35" i="133" s="1"/>
  <c r="AE8" i="139"/>
  <c r="AE35" i="139" s="1"/>
  <c r="AE8" i="140"/>
  <c r="AE35" i="140" s="1"/>
  <c r="AE8" i="127"/>
  <c r="Z8" i="134"/>
  <c r="Z35" i="134" s="1"/>
  <c r="Z8" i="133"/>
  <c r="Z35" i="133" s="1"/>
  <c r="Z8" i="139"/>
  <c r="Z35" i="139" s="1"/>
  <c r="Z8" i="140"/>
  <c r="Z35" i="140" s="1"/>
  <c r="Z8" i="127"/>
  <c r="U8" i="134"/>
  <c r="U35" i="134" s="1"/>
  <c r="U8" i="133"/>
  <c r="U35" i="133" s="1"/>
  <c r="U8" i="139"/>
  <c r="U35" i="139" s="1"/>
  <c r="U8" i="140"/>
  <c r="U35" i="140" s="1"/>
  <c r="U8" i="127"/>
  <c r="Q8" i="134"/>
  <c r="Q35" i="134" s="1"/>
  <c r="Q8" i="133"/>
  <c r="Q35" i="133" s="1"/>
  <c r="Q8" i="139"/>
  <c r="Q35" i="139" s="1"/>
  <c r="Q8" i="140"/>
  <c r="Q35" i="140" s="1"/>
  <c r="Q8" i="127"/>
  <c r="AF8" i="134"/>
  <c r="AF35" i="134" s="1"/>
  <c r="AF8" i="133"/>
  <c r="AF35" i="133" s="1"/>
  <c r="AF8" i="139"/>
  <c r="AF35" i="139" s="1"/>
  <c r="AF8" i="140"/>
  <c r="AF35" i="140" s="1"/>
  <c r="AF8" i="127"/>
  <c r="R8" i="134"/>
  <c r="R35" i="134" s="1"/>
  <c r="R8" i="133"/>
  <c r="R35" i="133" s="1"/>
  <c r="R8" i="140"/>
  <c r="R35" i="140" s="1"/>
  <c r="R8" i="139"/>
  <c r="R35" i="139" s="1"/>
  <c r="R8" i="127"/>
  <c r="L8" i="134"/>
  <c r="L35" i="134" s="1"/>
  <c r="L8" i="133"/>
  <c r="L35" i="133" s="1"/>
  <c r="L8" i="139"/>
  <c r="L35" i="139" s="1"/>
  <c r="L8" i="140"/>
  <c r="L35" i="140" s="1"/>
  <c r="L8" i="127"/>
  <c r="AD8" i="134"/>
  <c r="AD35" i="134" s="1"/>
  <c r="AD8" i="133"/>
  <c r="AD35" i="133" s="1"/>
  <c r="AD8" i="140"/>
  <c r="AD35" i="140" s="1"/>
  <c r="AD8" i="127"/>
  <c r="AD8" i="139"/>
  <c r="AD35" i="139" s="1"/>
  <c r="Y8" i="134"/>
  <c r="Y35" i="134" s="1"/>
  <c r="Y8" i="133"/>
  <c r="Y35" i="133" s="1"/>
  <c r="Y8" i="139"/>
  <c r="Y35" i="139" s="1"/>
  <c r="Y8" i="140"/>
  <c r="Y35" i="140" s="1"/>
  <c r="Y8" i="127"/>
  <c r="T8" i="134"/>
  <c r="T35" i="134" s="1"/>
  <c r="T8" i="133"/>
  <c r="T35" i="133" s="1"/>
  <c r="T8" i="139"/>
  <c r="T35" i="139" s="1"/>
  <c r="T8" i="140"/>
  <c r="T35" i="140" s="1"/>
  <c r="T8" i="127"/>
  <c r="P8" i="134"/>
  <c r="P35" i="134" s="1"/>
  <c r="P8" i="133"/>
  <c r="P35" i="133" s="1"/>
  <c r="P8" i="139"/>
  <c r="P35" i="139" s="1"/>
  <c r="P8" i="140"/>
  <c r="P35" i="140" s="1"/>
  <c r="P8" i="127"/>
  <c r="J8" i="134"/>
  <c r="J35" i="134" s="1"/>
  <c r="J8" i="133"/>
  <c r="J35" i="133" s="1"/>
  <c r="J8" i="139"/>
  <c r="J35" i="139" s="1"/>
  <c r="J8" i="140"/>
  <c r="J35" i="140" s="1"/>
  <c r="J8" i="127"/>
  <c r="V8" i="134"/>
  <c r="V35" i="134" s="1"/>
  <c r="V8" i="133"/>
  <c r="V35" i="133" s="1"/>
  <c r="V8" i="139"/>
  <c r="V35" i="139" s="1"/>
  <c r="V8" i="140"/>
  <c r="V35" i="140" s="1"/>
  <c r="V8" i="127"/>
  <c r="F8" i="134"/>
  <c r="F35" i="134" s="1"/>
  <c r="F8" i="133"/>
  <c r="F35" i="133" s="1"/>
  <c r="F8" i="139"/>
  <c r="F35" i="139" s="1"/>
  <c r="F8" i="140"/>
  <c r="F35" i="140" s="1"/>
  <c r="F8" i="127"/>
  <c r="I8" i="134"/>
  <c r="I35" i="134" s="1"/>
  <c r="I8" i="133"/>
  <c r="I35" i="133" s="1"/>
  <c r="I8" i="139"/>
  <c r="I35" i="139" s="1"/>
  <c r="I8" i="140"/>
  <c r="I35" i="140" s="1"/>
  <c r="I8" i="127"/>
  <c r="AG8" i="134"/>
  <c r="AG35" i="134" s="1"/>
  <c r="AG8" i="133"/>
  <c r="AG35" i="133" s="1"/>
  <c r="AG8" i="139"/>
  <c r="AG35" i="139" s="1"/>
  <c r="AG8" i="140"/>
  <c r="AG35" i="140" s="1"/>
  <c r="AG8" i="127"/>
  <c r="AB8" i="134"/>
  <c r="AB35" i="134" s="1"/>
  <c r="AB8" i="133"/>
  <c r="AB35" i="133" s="1"/>
  <c r="AB8" i="140"/>
  <c r="AB35" i="140" s="1"/>
  <c r="AB8" i="127"/>
  <c r="AB8" i="139"/>
  <c r="AB35" i="139" s="1"/>
  <c r="X8" i="134"/>
  <c r="X35" i="134" s="1"/>
  <c r="X8" i="133"/>
  <c r="X35" i="133" s="1"/>
  <c r="X8" i="139"/>
  <c r="X35" i="139" s="1"/>
  <c r="X8" i="140"/>
  <c r="X35" i="140" s="1"/>
  <c r="X8" i="127"/>
  <c r="S8" i="134"/>
  <c r="S35" i="134" s="1"/>
  <c r="S8" i="133"/>
  <c r="S35" i="133" s="1"/>
  <c r="S8" i="139"/>
  <c r="S35" i="139" s="1"/>
  <c r="S8" i="127"/>
  <c r="S8" i="140"/>
  <c r="S35" i="140" s="1"/>
  <c r="N8" i="134"/>
  <c r="N35" i="134" s="1"/>
  <c r="N8" i="133"/>
  <c r="N35" i="133" s="1"/>
  <c r="N8" i="139"/>
  <c r="N35" i="139" s="1"/>
  <c r="N8" i="140"/>
  <c r="N35" i="140" s="1"/>
  <c r="N8" i="127"/>
  <c r="L8" i="54"/>
  <c r="L13" i="54"/>
  <c r="R10" i="54"/>
  <c r="L10" i="54"/>
  <c r="R13" i="54"/>
  <c r="R8" i="54"/>
  <c r="D8" i="54"/>
  <c r="P8" i="54"/>
  <c r="AD8" i="54"/>
  <c r="N8" i="54"/>
  <c r="Y10" i="54"/>
  <c r="U8" i="54"/>
  <c r="G8" i="54"/>
  <c r="S10" i="54"/>
  <c r="F8" i="54"/>
  <c r="AC8" i="54"/>
  <c r="W8" i="54"/>
  <c r="AE10" i="54"/>
  <c r="I8" i="54"/>
  <c r="X8" i="54"/>
  <c r="C8" i="54"/>
  <c r="AF8" i="54"/>
  <c r="AA8" i="54"/>
  <c r="V8" i="54"/>
  <c r="Q10" i="54"/>
  <c r="K8" i="54"/>
  <c r="K13" i="54"/>
  <c r="Q8" i="54"/>
  <c r="AA13" i="54"/>
  <c r="K10" i="54"/>
  <c r="G13" i="54"/>
  <c r="AA10" i="54"/>
  <c r="F13" i="54"/>
  <c r="F10" i="54"/>
  <c r="AF13" i="54"/>
  <c r="Q13" i="54"/>
  <c r="AF10" i="54"/>
  <c r="S8" i="54"/>
  <c r="S13" i="54"/>
  <c r="X13" i="54"/>
  <c r="X10" i="54"/>
  <c r="AD13" i="54"/>
  <c r="W13" i="54"/>
  <c r="AD10" i="54"/>
  <c r="W10" i="54"/>
  <c r="G10" i="54"/>
  <c r="AC13" i="54"/>
  <c r="V13" i="54"/>
  <c r="N13" i="54"/>
  <c r="AC10" i="54"/>
  <c r="V10" i="54"/>
  <c r="N10" i="54"/>
  <c r="U13" i="54"/>
  <c r="P13" i="54"/>
  <c r="I13" i="54"/>
  <c r="U10" i="54"/>
  <c r="P10" i="54"/>
  <c r="I10" i="54"/>
  <c r="AE8" i="54"/>
  <c r="Y8" i="54"/>
  <c r="AE13" i="54"/>
  <c r="Y13" i="54"/>
  <c r="D10" i="54"/>
  <c r="D13" i="54"/>
  <c r="C13" i="54"/>
  <c r="C10" i="54"/>
  <c r="B2" i="121"/>
  <c r="B2" i="123" s="1"/>
  <c r="B3" i="121"/>
  <c r="B3" i="123" s="1"/>
  <c r="AE9" i="119" l="1"/>
  <c r="AE36" i="119" s="1"/>
  <c r="AE9" i="138"/>
  <c r="AE36" i="138" s="1"/>
  <c r="AE9" i="137"/>
  <c r="AE36" i="137" s="1"/>
  <c r="AE9" i="118"/>
  <c r="AE36" i="118" s="1"/>
  <c r="AE9" i="95"/>
  <c r="AE9" i="135"/>
  <c r="AE9" i="136"/>
  <c r="AE9" i="94"/>
  <c r="K9" i="151"/>
  <c r="K36" i="151" s="1"/>
  <c r="K9" i="149"/>
  <c r="K36" i="149" s="1"/>
  <c r="K9" i="150"/>
  <c r="K36" i="150" s="1"/>
  <c r="K9" i="148"/>
  <c r="K36" i="148" s="1"/>
  <c r="K9" i="147"/>
  <c r="S14" i="119"/>
  <c r="S41" i="119" s="1"/>
  <c r="S14" i="138"/>
  <c r="S41" i="138" s="1"/>
  <c r="S14" i="137"/>
  <c r="S41" i="137" s="1"/>
  <c r="S14" i="118"/>
  <c r="S41" i="118" s="1"/>
  <c r="S14" i="95"/>
  <c r="S14" i="135"/>
  <c r="S14" i="106"/>
  <c r="S41" i="106" s="1"/>
  <c r="S14" i="136"/>
  <c r="S14" i="94"/>
  <c r="S14" i="143"/>
  <c r="S41" i="143" s="1"/>
  <c r="S14" i="144"/>
  <c r="S41" i="144" s="1"/>
  <c r="S14" i="145"/>
  <c r="S41" i="145" s="1"/>
  <c r="S14" i="146"/>
  <c r="I9" i="119"/>
  <c r="I36" i="119" s="1"/>
  <c r="I9" i="138"/>
  <c r="I36" i="138" s="1"/>
  <c r="I9" i="137"/>
  <c r="I36" i="137" s="1"/>
  <c r="I9" i="95"/>
  <c r="I9" i="135"/>
  <c r="I9" i="118"/>
  <c r="I36" i="118" s="1"/>
  <c r="I9" i="106"/>
  <c r="I36" i="106" s="1"/>
  <c r="I9" i="94"/>
  <c r="I9" i="143"/>
  <c r="I36" i="143" s="1"/>
  <c r="I9" i="136"/>
  <c r="I9" i="145"/>
  <c r="I36" i="145" s="1"/>
  <c r="I9" i="146"/>
  <c r="I9" i="144"/>
  <c r="I36" i="144" s="1"/>
  <c r="F11" i="119"/>
  <c r="F38" i="119" s="1"/>
  <c r="F11" i="138"/>
  <c r="F38" i="138" s="1"/>
  <c r="F11" i="137"/>
  <c r="F38" i="137" s="1"/>
  <c r="F11" i="118"/>
  <c r="F38" i="118" s="1"/>
  <c r="F11" i="95"/>
  <c r="F11" i="135"/>
  <c r="F11" i="136"/>
  <c r="F11" i="94"/>
  <c r="F11" i="106"/>
  <c r="F38" i="106" s="1"/>
  <c r="F11" i="144"/>
  <c r="F38" i="144" s="1"/>
  <c r="F11" i="145"/>
  <c r="F38" i="145" s="1"/>
  <c r="F11" i="146"/>
  <c r="F11" i="143"/>
  <c r="F38" i="143" s="1"/>
  <c r="N9" i="138"/>
  <c r="N36" i="138" s="1"/>
  <c r="N9" i="119"/>
  <c r="N36" i="119" s="1"/>
  <c r="N9" i="137"/>
  <c r="N36" i="137" s="1"/>
  <c r="N9" i="118"/>
  <c r="N36" i="118" s="1"/>
  <c r="N9" i="95"/>
  <c r="N9" i="135"/>
  <c r="N9" i="136"/>
  <c r="N9" i="106"/>
  <c r="N36" i="106" s="1"/>
  <c r="N9" i="94"/>
  <c r="N9" i="143"/>
  <c r="N36" i="143" s="1"/>
  <c r="N9" i="144"/>
  <c r="N36" i="144" s="1"/>
  <c r="N9" i="146"/>
  <c r="N9" i="145"/>
  <c r="N36" i="145" s="1"/>
  <c r="L14" i="119"/>
  <c r="L41" i="119" s="1"/>
  <c r="L14" i="138"/>
  <c r="L41" i="138" s="1"/>
  <c r="L14" i="137"/>
  <c r="L41" i="137" s="1"/>
  <c r="L14" i="95"/>
  <c r="L14" i="135"/>
  <c r="L14" i="118"/>
  <c r="L41" i="118" s="1"/>
  <c r="L14" i="106"/>
  <c r="L41" i="106" s="1"/>
  <c r="L14" i="144"/>
  <c r="L41" i="144" s="1"/>
  <c r="L14" i="94"/>
  <c r="L14" i="136"/>
  <c r="L14" i="146"/>
  <c r="L14" i="143"/>
  <c r="L41" i="143" s="1"/>
  <c r="L14" i="145"/>
  <c r="L41" i="145" s="1"/>
  <c r="I14" i="119"/>
  <c r="I41" i="119" s="1"/>
  <c r="I14" i="138"/>
  <c r="I41" i="138" s="1"/>
  <c r="I14" i="137"/>
  <c r="I41" i="137" s="1"/>
  <c r="I14" i="118"/>
  <c r="I41" i="118" s="1"/>
  <c r="I14" i="95"/>
  <c r="I14" i="135"/>
  <c r="I14" i="136"/>
  <c r="I14" i="94"/>
  <c r="I14" i="106"/>
  <c r="I41" i="106" s="1"/>
  <c r="I14" i="143"/>
  <c r="I41" i="143" s="1"/>
  <c r="I14" i="145"/>
  <c r="I41" i="145" s="1"/>
  <c r="I14" i="146"/>
  <c r="I14" i="144"/>
  <c r="I41" i="144" s="1"/>
  <c r="AC14" i="138"/>
  <c r="AC41" i="138" s="1"/>
  <c r="AC14" i="119"/>
  <c r="AC41" i="119" s="1"/>
  <c r="AC14" i="137"/>
  <c r="AC41" i="137" s="1"/>
  <c r="AC14" i="118"/>
  <c r="AC41" i="118" s="1"/>
  <c r="AC14" i="95"/>
  <c r="AC14" i="135"/>
  <c r="AC14" i="136"/>
  <c r="AC14" i="94"/>
  <c r="I14" i="150"/>
  <c r="I41" i="150" s="1"/>
  <c r="I14" i="151"/>
  <c r="I41" i="151" s="1"/>
  <c r="I14" i="149"/>
  <c r="I41" i="149" s="1"/>
  <c r="I14" i="148"/>
  <c r="I41" i="148" s="1"/>
  <c r="I14" i="147"/>
  <c r="AF14" i="119"/>
  <c r="AF41" i="119" s="1"/>
  <c r="AF14" i="137"/>
  <c r="AF41" i="137" s="1"/>
  <c r="AF14" i="138"/>
  <c r="AF41" i="138" s="1"/>
  <c r="AF14" i="118"/>
  <c r="AF41" i="118" s="1"/>
  <c r="AF14" i="95"/>
  <c r="AF14" i="135"/>
  <c r="AF14" i="136"/>
  <c r="L14" i="150"/>
  <c r="L41" i="150" s="1"/>
  <c r="L14" i="151"/>
  <c r="L41" i="151" s="1"/>
  <c r="L14" i="149"/>
  <c r="L41" i="149" s="1"/>
  <c r="L14" i="148"/>
  <c r="L41" i="148" s="1"/>
  <c r="L14" i="147"/>
  <c r="AF14" i="94"/>
  <c r="AA9" i="119"/>
  <c r="AA36" i="119" s="1"/>
  <c r="AA9" i="138"/>
  <c r="AA36" i="138" s="1"/>
  <c r="AA9" i="118"/>
  <c r="AA36" i="118" s="1"/>
  <c r="AA9" i="137"/>
  <c r="AA36" i="137" s="1"/>
  <c r="AA9" i="95"/>
  <c r="AA9" i="135"/>
  <c r="AA9" i="136"/>
  <c r="G9" i="151"/>
  <c r="G36" i="151" s="1"/>
  <c r="G9" i="149"/>
  <c r="G36" i="149" s="1"/>
  <c r="G9" i="150"/>
  <c r="G36" i="150" s="1"/>
  <c r="AA9" i="94"/>
  <c r="G9" i="148"/>
  <c r="G36" i="148" s="1"/>
  <c r="G9" i="147"/>
  <c r="Y11" i="119"/>
  <c r="Y38" i="119" s="1"/>
  <c r="Y11" i="138"/>
  <c r="Y38" i="138" s="1"/>
  <c r="Y11" i="137"/>
  <c r="Y38" i="137" s="1"/>
  <c r="Y11" i="118"/>
  <c r="Y38" i="118" s="1"/>
  <c r="Y11" i="95"/>
  <c r="Y11" i="135"/>
  <c r="Y11" i="136"/>
  <c r="Y11" i="94"/>
  <c r="E11" i="150"/>
  <c r="E38" i="150" s="1"/>
  <c r="E11" i="151"/>
  <c r="E38" i="151" s="1"/>
  <c r="E11" i="149"/>
  <c r="E38" i="149" s="1"/>
  <c r="E11" i="147"/>
  <c r="E11" i="148"/>
  <c r="E38" i="148" s="1"/>
  <c r="R11" i="119"/>
  <c r="R38" i="119" s="1"/>
  <c r="R11" i="138"/>
  <c r="R38" i="138" s="1"/>
  <c r="R11" i="137"/>
  <c r="R38" i="137" s="1"/>
  <c r="R11" i="95"/>
  <c r="R11" i="135"/>
  <c r="R11" i="118"/>
  <c r="R38" i="118" s="1"/>
  <c r="R11" i="143"/>
  <c r="R38" i="143" s="1"/>
  <c r="R11" i="144"/>
  <c r="R38" i="144" s="1"/>
  <c r="R11" i="145"/>
  <c r="R38" i="145" s="1"/>
  <c r="R11" i="146"/>
  <c r="R11" i="136"/>
  <c r="R11" i="94"/>
  <c r="R11" i="106"/>
  <c r="R38" i="106" s="1"/>
  <c r="C11" i="138"/>
  <c r="C38" i="138" s="1"/>
  <c r="C11" i="119"/>
  <c r="C38" i="119" s="1"/>
  <c r="C11" i="137"/>
  <c r="C38" i="137" s="1"/>
  <c r="C11" i="118"/>
  <c r="C38" i="118" s="1"/>
  <c r="C11" i="95"/>
  <c r="C11" i="135"/>
  <c r="C11" i="136"/>
  <c r="C11" i="94"/>
  <c r="C11" i="106"/>
  <c r="C38" i="106" s="1"/>
  <c r="C11" i="143"/>
  <c r="C38" i="143" s="1"/>
  <c r="C11" i="144"/>
  <c r="C38" i="144" s="1"/>
  <c r="C11" i="145"/>
  <c r="C38" i="145" s="1"/>
  <c r="C11" i="146"/>
  <c r="P14" i="119"/>
  <c r="P41" i="119" s="1"/>
  <c r="P14" i="138"/>
  <c r="P41" i="138" s="1"/>
  <c r="P14" i="137"/>
  <c r="P41" i="137" s="1"/>
  <c r="P14" i="118"/>
  <c r="P41" i="118" s="1"/>
  <c r="P14" i="95"/>
  <c r="P14" i="135"/>
  <c r="P14" i="106"/>
  <c r="P41" i="106" s="1"/>
  <c r="P14" i="136"/>
  <c r="P14" i="144"/>
  <c r="P41" i="144" s="1"/>
  <c r="P14" i="143"/>
  <c r="P41" i="143" s="1"/>
  <c r="P14" i="94"/>
  <c r="P14" i="145"/>
  <c r="P41" i="145" s="1"/>
  <c r="P14" i="146"/>
  <c r="G11" i="138"/>
  <c r="G38" i="138" s="1"/>
  <c r="G11" i="119"/>
  <c r="G38" i="119" s="1"/>
  <c r="G11" i="137"/>
  <c r="G38" i="137" s="1"/>
  <c r="G11" i="118"/>
  <c r="G38" i="118" s="1"/>
  <c r="G11" i="95"/>
  <c r="G11" i="135"/>
  <c r="G11" i="136"/>
  <c r="G11" i="94"/>
  <c r="G11" i="106"/>
  <c r="G38" i="106" s="1"/>
  <c r="G11" i="143"/>
  <c r="G38" i="143" s="1"/>
  <c r="G11" i="144"/>
  <c r="G38" i="144" s="1"/>
  <c r="G11" i="145"/>
  <c r="G38" i="145" s="1"/>
  <c r="G11" i="146"/>
  <c r="S9" i="119"/>
  <c r="S36" i="119" s="1"/>
  <c r="S9" i="138"/>
  <c r="S36" i="138" s="1"/>
  <c r="S9" i="137"/>
  <c r="S36" i="137" s="1"/>
  <c r="S9" i="118"/>
  <c r="S36" i="118" s="1"/>
  <c r="S9" i="136"/>
  <c r="S9" i="95"/>
  <c r="S9" i="135"/>
  <c r="S9" i="106"/>
  <c r="S36" i="106" s="1"/>
  <c r="S9" i="143"/>
  <c r="S36" i="143" s="1"/>
  <c r="S9" i="145"/>
  <c r="S36" i="145" s="1"/>
  <c r="S9" i="146"/>
  <c r="S9" i="94"/>
  <c r="S9" i="144"/>
  <c r="S36" i="144" s="1"/>
  <c r="AF9" i="119"/>
  <c r="AF36" i="119" s="1"/>
  <c r="AF9" i="138"/>
  <c r="AF36" i="138" s="1"/>
  <c r="AF9" i="137"/>
  <c r="AF36" i="137" s="1"/>
  <c r="AF9" i="118"/>
  <c r="AF36" i="118" s="1"/>
  <c r="AF9" i="95"/>
  <c r="AF9" i="135"/>
  <c r="AF9" i="94"/>
  <c r="AF9" i="136"/>
  <c r="L9" i="150"/>
  <c r="L36" i="150" s="1"/>
  <c r="L9" i="151"/>
  <c r="L36" i="151" s="1"/>
  <c r="L9" i="149"/>
  <c r="L36" i="149" s="1"/>
  <c r="L9" i="147"/>
  <c r="L9" i="148"/>
  <c r="L36" i="148" s="1"/>
  <c r="C14" i="119"/>
  <c r="C41" i="119" s="1"/>
  <c r="C14" i="138"/>
  <c r="C41" i="138" s="1"/>
  <c r="C14" i="137"/>
  <c r="C41" i="137" s="1"/>
  <c r="C14" i="118"/>
  <c r="C41" i="118" s="1"/>
  <c r="C14" i="95"/>
  <c r="C14" i="135"/>
  <c r="C14" i="106"/>
  <c r="C41" i="106" s="1"/>
  <c r="C14" i="136"/>
  <c r="C14" i="94"/>
  <c r="C14" i="143"/>
  <c r="C41" i="143" s="1"/>
  <c r="C14" i="144"/>
  <c r="C41" i="144" s="1"/>
  <c r="C14" i="145"/>
  <c r="C41" i="145" s="1"/>
  <c r="C14" i="146"/>
  <c r="AE14" i="119"/>
  <c r="AE41" i="119" s="1"/>
  <c r="AE14" i="138"/>
  <c r="AE41" i="138" s="1"/>
  <c r="AE14" i="137"/>
  <c r="AE41" i="137" s="1"/>
  <c r="AE14" i="118"/>
  <c r="AE41" i="118" s="1"/>
  <c r="AE14" i="95"/>
  <c r="AE14" i="135"/>
  <c r="AE14" i="136"/>
  <c r="AE14" i="94"/>
  <c r="K14" i="150"/>
  <c r="K41" i="150" s="1"/>
  <c r="K14" i="151"/>
  <c r="K41" i="151" s="1"/>
  <c r="K14" i="149"/>
  <c r="K41" i="149" s="1"/>
  <c r="K14" i="147"/>
  <c r="K14" i="148"/>
  <c r="K41" i="148" s="1"/>
  <c r="P11" i="119"/>
  <c r="P38" i="119" s="1"/>
  <c r="P11" i="138"/>
  <c r="P38" i="138" s="1"/>
  <c r="P11" i="137"/>
  <c r="P38" i="137" s="1"/>
  <c r="P11" i="118"/>
  <c r="P38" i="118" s="1"/>
  <c r="P11" i="95"/>
  <c r="P11" i="135"/>
  <c r="P11" i="136"/>
  <c r="P11" i="94"/>
  <c r="P11" i="106"/>
  <c r="P38" i="106" s="1"/>
  <c r="P11" i="143"/>
  <c r="P38" i="143" s="1"/>
  <c r="P11" i="146"/>
  <c r="P11" i="144"/>
  <c r="P38" i="144" s="1"/>
  <c r="P11" i="145"/>
  <c r="P38" i="145" s="1"/>
  <c r="U14" i="138"/>
  <c r="U41" i="138" s="1"/>
  <c r="U14" i="119"/>
  <c r="U41" i="119" s="1"/>
  <c r="U14" i="137"/>
  <c r="U41" i="137" s="1"/>
  <c r="U14" i="118"/>
  <c r="U41" i="118" s="1"/>
  <c r="U14" i="95"/>
  <c r="U14" i="135"/>
  <c r="U14" i="136"/>
  <c r="U14" i="94"/>
  <c r="N14" i="119"/>
  <c r="N41" i="119" s="1"/>
  <c r="N14" i="138"/>
  <c r="N41" i="138" s="1"/>
  <c r="N14" i="137"/>
  <c r="N41" i="137" s="1"/>
  <c r="N14" i="118"/>
  <c r="N41" i="118" s="1"/>
  <c r="N14" i="95"/>
  <c r="N14" i="135"/>
  <c r="N14" i="136"/>
  <c r="N14" i="94"/>
  <c r="N14" i="143"/>
  <c r="N41" i="143" s="1"/>
  <c r="N14" i="145"/>
  <c r="N41" i="145" s="1"/>
  <c r="N14" i="146"/>
  <c r="N14" i="106"/>
  <c r="N41" i="106" s="1"/>
  <c r="N14" i="144"/>
  <c r="N41" i="144" s="1"/>
  <c r="W11" i="138"/>
  <c r="W38" i="138" s="1"/>
  <c r="W11" i="119"/>
  <c r="W38" i="119" s="1"/>
  <c r="W11" i="137"/>
  <c r="W38" i="137" s="1"/>
  <c r="W11" i="118"/>
  <c r="W38" i="118" s="1"/>
  <c r="W11" i="95"/>
  <c r="W11" i="135"/>
  <c r="W11" i="136"/>
  <c r="W11" i="94"/>
  <c r="C11" i="150"/>
  <c r="C38" i="150" s="1"/>
  <c r="C11" i="148"/>
  <c r="C38" i="148" s="1"/>
  <c r="C11" i="147"/>
  <c r="C11" i="151"/>
  <c r="C38" i="151" s="1"/>
  <c r="C11" i="149"/>
  <c r="C38" i="149" s="1"/>
  <c r="X11" i="119"/>
  <c r="X38" i="119" s="1"/>
  <c r="X11" i="138"/>
  <c r="X38" i="138" s="1"/>
  <c r="X11" i="137"/>
  <c r="X38" i="137" s="1"/>
  <c r="X11" i="118"/>
  <c r="X38" i="118" s="1"/>
  <c r="X11" i="136"/>
  <c r="X11" i="94"/>
  <c r="X11" i="95"/>
  <c r="X11" i="135"/>
  <c r="D11" i="151"/>
  <c r="D38" i="151" s="1"/>
  <c r="D11" i="149"/>
  <c r="D38" i="149" s="1"/>
  <c r="D11" i="150"/>
  <c r="D38" i="150" s="1"/>
  <c r="D11" i="148"/>
  <c r="D38" i="148" s="1"/>
  <c r="D11" i="147"/>
  <c r="AF11" i="119"/>
  <c r="AF38" i="119" s="1"/>
  <c r="AF11" i="138"/>
  <c r="AF38" i="138" s="1"/>
  <c r="AF11" i="118"/>
  <c r="AF38" i="118" s="1"/>
  <c r="AF11" i="137"/>
  <c r="AF38" i="137" s="1"/>
  <c r="AF11" i="95"/>
  <c r="AF11" i="135"/>
  <c r="AF11" i="136"/>
  <c r="AF11" i="94"/>
  <c r="L11" i="151"/>
  <c r="L38" i="151" s="1"/>
  <c r="L11" i="149"/>
  <c r="L38" i="149" s="1"/>
  <c r="L11" i="148"/>
  <c r="L38" i="148" s="1"/>
  <c r="L11" i="147"/>
  <c r="L11" i="150"/>
  <c r="L38" i="150" s="1"/>
  <c r="F14" i="119"/>
  <c r="F41" i="119" s="1"/>
  <c r="F14" i="138"/>
  <c r="F41" i="138" s="1"/>
  <c r="F14" i="137"/>
  <c r="F41" i="137" s="1"/>
  <c r="F14" i="118"/>
  <c r="F41" i="118" s="1"/>
  <c r="F14" i="136"/>
  <c r="F14" i="94"/>
  <c r="F14" i="95"/>
  <c r="F14" i="106"/>
  <c r="F41" i="106" s="1"/>
  <c r="F14" i="145"/>
  <c r="F41" i="145" s="1"/>
  <c r="F14" i="146"/>
  <c r="F14" i="135"/>
  <c r="F14" i="143"/>
  <c r="F41" i="143" s="1"/>
  <c r="F14" i="144"/>
  <c r="F41" i="144" s="1"/>
  <c r="AA14" i="119"/>
  <c r="AA41" i="119" s="1"/>
  <c r="AA14" i="138"/>
  <c r="AA41" i="138" s="1"/>
  <c r="AA14" i="137"/>
  <c r="AA41" i="137" s="1"/>
  <c r="AA14" i="118"/>
  <c r="AA41" i="118" s="1"/>
  <c r="AA14" i="95"/>
  <c r="AA14" i="135"/>
  <c r="AA14" i="136"/>
  <c r="AA14" i="94"/>
  <c r="G14" i="150"/>
  <c r="G41" i="150" s="1"/>
  <c r="G14" i="151"/>
  <c r="G41" i="151" s="1"/>
  <c r="G14" i="149"/>
  <c r="G41" i="149" s="1"/>
  <c r="G14" i="147"/>
  <c r="G14" i="148"/>
  <c r="G41" i="148" s="1"/>
  <c r="Q11" i="119"/>
  <c r="Q38" i="119" s="1"/>
  <c r="Q11" i="138"/>
  <c r="Q38" i="138" s="1"/>
  <c r="Q11" i="137"/>
  <c r="Q38" i="137" s="1"/>
  <c r="Q11" i="118"/>
  <c r="Q38" i="118" s="1"/>
  <c r="Q11" i="95"/>
  <c r="Q11" i="135"/>
  <c r="Q11" i="136"/>
  <c r="Q11" i="94"/>
  <c r="Q11" i="106"/>
  <c r="Q38" i="106" s="1"/>
  <c r="Q11" i="143"/>
  <c r="Q38" i="143" s="1"/>
  <c r="Q11" i="144"/>
  <c r="Q38" i="144" s="1"/>
  <c r="Q11" i="145"/>
  <c r="Q38" i="145" s="1"/>
  <c r="Q11" i="146"/>
  <c r="C9" i="119"/>
  <c r="C36" i="119" s="1"/>
  <c r="C9" i="138"/>
  <c r="C36" i="138" s="1"/>
  <c r="C9" i="137"/>
  <c r="C36" i="137" s="1"/>
  <c r="C9" i="118"/>
  <c r="C36" i="118" s="1"/>
  <c r="C9" i="136"/>
  <c r="C9" i="95"/>
  <c r="C9" i="135"/>
  <c r="C9" i="106"/>
  <c r="C36" i="106" s="1"/>
  <c r="C9" i="143"/>
  <c r="C36" i="143" s="1"/>
  <c r="C9" i="145"/>
  <c r="C36" i="145" s="1"/>
  <c r="C9" i="146"/>
  <c r="C9" i="94"/>
  <c r="C9" i="144"/>
  <c r="C36" i="144" s="1"/>
  <c r="W9" i="119"/>
  <c r="W36" i="119" s="1"/>
  <c r="W9" i="138"/>
  <c r="W36" i="138" s="1"/>
  <c r="W9" i="137"/>
  <c r="W36" i="137" s="1"/>
  <c r="W9" i="118"/>
  <c r="W36" i="118" s="1"/>
  <c r="W9" i="136"/>
  <c r="W9" i="135"/>
  <c r="C9" i="151"/>
  <c r="C36" i="151" s="1"/>
  <c r="C9" i="149"/>
  <c r="C36" i="149" s="1"/>
  <c r="W9" i="94"/>
  <c r="C9" i="148"/>
  <c r="C36" i="148" s="1"/>
  <c r="C9" i="147"/>
  <c r="W9" i="95"/>
  <c r="C9" i="150"/>
  <c r="C36" i="150" s="1"/>
  <c r="G9" i="119"/>
  <c r="G36" i="119" s="1"/>
  <c r="G9" i="138"/>
  <c r="G36" i="138" s="1"/>
  <c r="G9" i="137"/>
  <c r="G36" i="137" s="1"/>
  <c r="G9" i="118"/>
  <c r="G36" i="118" s="1"/>
  <c r="G9" i="136"/>
  <c r="G9" i="106"/>
  <c r="G36" i="106" s="1"/>
  <c r="G9" i="143"/>
  <c r="G36" i="143" s="1"/>
  <c r="G9" i="145"/>
  <c r="G36" i="145" s="1"/>
  <c r="G9" i="146"/>
  <c r="G9" i="144"/>
  <c r="G36" i="144" s="1"/>
  <c r="G9" i="95"/>
  <c r="G9" i="94"/>
  <c r="G9" i="135"/>
  <c r="AD9" i="119"/>
  <c r="AD36" i="119" s="1"/>
  <c r="AD9" i="138"/>
  <c r="AD36" i="138" s="1"/>
  <c r="AD9" i="137"/>
  <c r="AD36" i="137" s="1"/>
  <c r="AD9" i="118"/>
  <c r="AD36" i="118" s="1"/>
  <c r="AD9" i="95"/>
  <c r="AD9" i="135"/>
  <c r="AD9" i="136"/>
  <c r="AD9" i="94"/>
  <c r="J9" i="150"/>
  <c r="J36" i="150" s="1"/>
  <c r="J9" i="148"/>
  <c r="J36" i="148" s="1"/>
  <c r="J9" i="147"/>
  <c r="J9" i="151"/>
  <c r="J36" i="151" s="1"/>
  <c r="J9" i="149"/>
  <c r="J36" i="149" s="1"/>
  <c r="R14" i="119"/>
  <c r="R41" i="119" s="1"/>
  <c r="R14" i="137"/>
  <c r="R41" i="137" s="1"/>
  <c r="R14" i="138"/>
  <c r="R41" i="138" s="1"/>
  <c r="R14" i="118"/>
  <c r="R41" i="118" s="1"/>
  <c r="R14" i="136"/>
  <c r="R14" i="94"/>
  <c r="R14" i="95"/>
  <c r="R14" i="135"/>
  <c r="R14" i="106"/>
  <c r="R41" i="106" s="1"/>
  <c r="R14" i="145"/>
  <c r="R41" i="145" s="1"/>
  <c r="R14" i="146"/>
  <c r="R14" i="143"/>
  <c r="R41" i="143" s="1"/>
  <c r="R14" i="144"/>
  <c r="R41" i="144" s="1"/>
  <c r="L9" i="119"/>
  <c r="L36" i="119" s="1"/>
  <c r="L9" i="138"/>
  <c r="L36" i="138" s="1"/>
  <c r="L9" i="137"/>
  <c r="L36" i="137" s="1"/>
  <c r="L9" i="118"/>
  <c r="L36" i="118" s="1"/>
  <c r="L9" i="95"/>
  <c r="L9" i="135"/>
  <c r="L9" i="94"/>
  <c r="L9" i="136"/>
  <c r="L9" i="106"/>
  <c r="L36" i="106" s="1"/>
  <c r="L9" i="145"/>
  <c r="L36" i="145" s="1"/>
  <c r="L9" i="146"/>
  <c r="L9" i="143"/>
  <c r="L36" i="143" s="1"/>
  <c r="L9" i="144"/>
  <c r="L36" i="144" s="1"/>
  <c r="D11" i="119"/>
  <c r="D38" i="119" s="1"/>
  <c r="D11" i="138"/>
  <c r="D38" i="138" s="1"/>
  <c r="D11" i="137"/>
  <c r="D38" i="137" s="1"/>
  <c r="D11" i="118"/>
  <c r="D38" i="118" s="1"/>
  <c r="D11" i="95"/>
  <c r="D11" i="135"/>
  <c r="D11" i="136"/>
  <c r="D11" i="94"/>
  <c r="D11" i="106"/>
  <c r="D38" i="106" s="1"/>
  <c r="D11" i="143"/>
  <c r="D38" i="143" s="1"/>
  <c r="D11" i="145"/>
  <c r="D38" i="145" s="1"/>
  <c r="D11" i="146"/>
  <c r="D11" i="144"/>
  <c r="D38" i="144" s="1"/>
  <c r="V11" i="119"/>
  <c r="V38" i="119" s="1"/>
  <c r="V11" i="137"/>
  <c r="V38" i="137" s="1"/>
  <c r="V11" i="138"/>
  <c r="V38" i="138" s="1"/>
  <c r="V11" i="118"/>
  <c r="V38" i="118" s="1"/>
  <c r="V11" i="95"/>
  <c r="V11" i="135"/>
  <c r="V11" i="136"/>
  <c r="V11" i="94"/>
  <c r="W14" i="119"/>
  <c r="W41" i="119" s="1"/>
  <c r="W14" i="138"/>
  <c r="W41" i="138" s="1"/>
  <c r="W14" i="137"/>
  <c r="W41" i="137" s="1"/>
  <c r="W14" i="118"/>
  <c r="W41" i="118" s="1"/>
  <c r="W14" i="95"/>
  <c r="W14" i="135"/>
  <c r="W14" i="136"/>
  <c r="W14" i="94"/>
  <c r="C14" i="150"/>
  <c r="C41" i="150" s="1"/>
  <c r="C14" i="151"/>
  <c r="C41" i="151" s="1"/>
  <c r="C14" i="149"/>
  <c r="C41" i="149" s="1"/>
  <c r="C14" i="148"/>
  <c r="C41" i="148" s="1"/>
  <c r="C14" i="147"/>
  <c r="G14" i="119"/>
  <c r="G41" i="119" s="1"/>
  <c r="G14" i="138"/>
  <c r="G41" i="138" s="1"/>
  <c r="G14" i="137"/>
  <c r="G41" i="137" s="1"/>
  <c r="G14" i="118"/>
  <c r="G41" i="118" s="1"/>
  <c r="G14" i="95"/>
  <c r="G14" i="135"/>
  <c r="G14" i="106"/>
  <c r="G41" i="106" s="1"/>
  <c r="G14" i="136"/>
  <c r="G14" i="94"/>
  <c r="G14" i="144"/>
  <c r="G41" i="144" s="1"/>
  <c r="G14" i="145"/>
  <c r="G41" i="145" s="1"/>
  <c r="G14" i="146"/>
  <c r="G14" i="143"/>
  <c r="G41" i="143" s="1"/>
  <c r="K14" i="119"/>
  <c r="K41" i="119" s="1"/>
  <c r="K14" i="137"/>
  <c r="K41" i="137" s="1"/>
  <c r="K14" i="138"/>
  <c r="K41" i="138" s="1"/>
  <c r="K14" i="118"/>
  <c r="K41" i="118" s="1"/>
  <c r="K14" i="95"/>
  <c r="K14" i="135"/>
  <c r="K14" i="106"/>
  <c r="K41" i="106" s="1"/>
  <c r="K14" i="136"/>
  <c r="K14" i="94"/>
  <c r="K14" i="144"/>
  <c r="K41" i="144" s="1"/>
  <c r="K14" i="143"/>
  <c r="K41" i="143" s="1"/>
  <c r="K14" i="145"/>
  <c r="K41" i="145" s="1"/>
  <c r="K14" i="146"/>
  <c r="F9" i="138"/>
  <c r="F36" i="138" s="1"/>
  <c r="F9" i="119"/>
  <c r="F36" i="119" s="1"/>
  <c r="F9" i="137"/>
  <c r="F36" i="137" s="1"/>
  <c r="F9" i="118"/>
  <c r="F36" i="118" s="1"/>
  <c r="F9" i="95"/>
  <c r="F9" i="135"/>
  <c r="F9" i="136"/>
  <c r="F9" i="106"/>
  <c r="F36" i="106" s="1"/>
  <c r="F9" i="94"/>
  <c r="F9" i="144"/>
  <c r="F36" i="144" s="1"/>
  <c r="F9" i="143"/>
  <c r="F36" i="143" s="1"/>
  <c r="F9" i="145"/>
  <c r="F36" i="145" s="1"/>
  <c r="F9" i="146"/>
  <c r="D9" i="138"/>
  <c r="D36" i="138" s="1"/>
  <c r="D9" i="119"/>
  <c r="D36" i="119" s="1"/>
  <c r="D9" i="137"/>
  <c r="D36" i="137" s="1"/>
  <c r="D9" i="118"/>
  <c r="D36" i="118" s="1"/>
  <c r="D9" i="95"/>
  <c r="D9" i="135"/>
  <c r="D9" i="94"/>
  <c r="D9" i="136"/>
  <c r="D9" i="143"/>
  <c r="D36" i="143" s="1"/>
  <c r="D9" i="145"/>
  <c r="D36" i="145" s="1"/>
  <c r="D9" i="146"/>
  <c r="D9" i="144"/>
  <c r="D36" i="144" s="1"/>
  <c r="D9" i="106"/>
  <c r="D36" i="106" s="1"/>
  <c r="Y14" i="119"/>
  <c r="Y41" i="119" s="1"/>
  <c r="Y14" i="138"/>
  <c r="Y41" i="138" s="1"/>
  <c r="Y14" i="137"/>
  <c r="Y41" i="137" s="1"/>
  <c r="Y14" i="118"/>
  <c r="Y41" i="118" s="1"/>
  <c r="Y14" i="95"/>
  <c r="Y14" i="135"/>
  <c r="Y14" i="136"/>
  <c r="Y14" i="94"/>
  <c r="E14" i="150"/>
  <c r="E41" i="150" s="1"/>
  <c r="E14" i="148"/>
  <c r="E41" i="148" s="1"/>
  <c r="E14" i="147"/>
  <c r="E14" i="151"/>
  <c r="E41" i="151" s="1"/>
  <c r="E14" i="149"/>
  <c r="E41" i="149" s="1"/>
  <c r="I11" i="119"/>
  <c r="I38" i="119" s="1"/>
  <c r="I11" i="138"/>
  <c r="I38" i="138" s="1"/>
  <c r="I11" i="137"/>
  <c r="I38" i="137" s="1"/>
  <c r="I11" i="118"/>
  <c r="I38" i="118" s="1"/>
  <c r="I11" i="95"/>
  <c r="I11" i="135"/>
  <c r="I11" i="136"/>
  <c r="I11" i="94"/>
  <c r="I11" i="106"/>
  <c r="I38" i="106" s="1"/>
  <c r="I11" i="143"/>
  <c r="I38" i="143" s="1"/>
  <c r="I11" i="144"/>
  <c r="I38" i="144" s="1"/>
  <c r="I11" i="145"/>
  <c r="I38" i="145" s="1"/>
  <c r="I11" i="146"/>
  <c r="AC11" i="119"/>
  <c r="AC38" i="119" s="1"/>
  <c r="AC11" i="138"/>
  <c r="AC38" i="138" s="1"/>
  <c r="AC11" i="137"/>
  <c r="AC38" i="137" s="1"/>
  <c r="AC11" i="118"/>
  <c r="AC38" i="118" s="1"/>
  <c r="AC11" i="95"/>
  <c r="AC11" i="135"/>
  <c r="AC11" i="136"/>
  <c r="AC11" i="94"/>
  <c r="I11" i="150"/>
  <c r="I38" i="150" s="1"/>
  <c r="I11" i="151"/>
  <c r="I38" i="151" s="1"/>
  <c r="I11" i="149"/>
  <c r="I38" i="149" s="1"/>
  <c r="I11" i="147"/>
  <c r="I11" i="148"/>
  <c r="I38" i="148" s="1"/>
  <c r="AD14" i="119"/>
  <c r="AD41" i="119" s="1"/>
  <c r="AD14" i="138"/>
  <c r="AD41" i="138" s="1"/>
  <c r="AD14" i="137"/>
  <c r="AD41" i="137" s="1"/>
  <c r="AD14" i="118"/>
  <c r="AD41" i="118" s="1"/>
  <c r="AD14" i="95"/>
  <c r="AD14" i="135"/>
  <c r="AD14" i="136"/>
  <c r="AD14" i="94"/>
  <c r="J14" i="151"/>
  <c r="J41" i="151" s="1"/>
  <c r="J14" i="149"/>
  <c r="J41" i="149" s="1"/>
  <c r="J14" i="150"/>
  <c r="J41" i="150" s="1"/>
  <c r="J14" i="148"/>
  <c r="J41" i="148" s="1"/>
  <c r="J14" i="147"/>
  <c r="K11" i="138"/>
  <c r="K38" i="138" s="1"/>
  <c r="K11" i="119"/>
  <c r="K38" i="119" s="1"/>
  <c r="K11" i="137"/>
  <c r="K38" i="137" s="1"/>
  <c r="K11" i="118"/>
  <c r="K38" i="118" s="1"/>
  <c r="K11" i="95"/>
  <c r="K11" i="135"/>
  <c r="K11" i="136"/>
  <c r="K11" i="94"/>
  <c r="K11" i="106"/>
  <c r="K38" i="106" s="1"/>
  <c r="K11" i="144"/>
  <c r="K38" i="144" s="1"/>
  <c r="K11" i="145"/>
  <c r="K38" i="145" s="1"/>
  <c r="K11" i="146"/>
  <c r="K11" i="143"/>
  <c r="K38" i="143" s="1"/>
  <c r="K9" i="119"/>
  <c r="K36" i="119" s="1"/>
  <c r="K9" i="138"/>
  <c r="K36" i="138" s="1"/>
  <c r="K9" i="137"/>
  <c r="K36" i="137" s="1"/>
  <c r="K9" i="118"/>
  <c r="K36" i="118" s="1"/>
  <c r="K9" i="95"/>
  <c r="K9" i="135"/>
  <c r="K9" i="136"/>
  <c r="K9" i="106"/>
  <c r="K36" i="106" s="1"/>
  <c r="K9" i="143"/>
  <c r="K36" i="143" s="1"/>
  <c r="K9" i="145"/>
  <c r="K36" i="145" s="1"/>
  <c r="K9" i="146"/>
  <c r="K9" i="144"/>
  <c r="K36" i="144" s="1"/>
  <c r="K9" i="94"/>
  <c r="AE11" i="119"/>
  <c r="AE38" i="119" s="1"/>
  <c r="AE11" i="138"/>
  <c r="AE38" i="138" s="1"/>
  <c r="AE11" i="137"/>
  <c r="AE38" i="137" s="1"/>
  <c r="AE11" i="118"/>
  <c r="AE38" i="118" s="1"/>
  <c r="AE11" i="95"/>
  <c r="AE11" i="135"/>
  <c r="AE11" i="136"/>
  <c r="AE11" i="94"/>
  <c r="K11" i="150"/>
  <c r="K38" i="150" s="1"/>
  <c r="K11" i="151"/>
  <c r="K38" i="151" s="1"/>
  <c r="K11" i="149"/>
  <c r="K38" i="149" s="1"/>
  <c r="K11" i="148"/>
  <c r="K38" i="148" s="1"/>
  <c r="K11" i="147"/>
  <c r="S11" i="138"/>
  <c r="S38" i="138" s="1"/>
  <c r="S11" i="119"/>
  <c r="S38" i="119" s="1"/>
  <c r="S11" i="137"/>
  <c r="S38" i="137" s="1"/>
  <c r="S11" i="118"/>
  <c r="S38" i="118" s="1"/>
  <c r="S11" i="95"/>
  <c r="S11" i="135"/>
  <c r="S11" i="136"/>
  <c r="S11" i="94"/>
  <c r="S11" i="106"/>
  <c r="S38" i="106" s="1"/>
  <c r="S11" i="143"/>
  <c r="S38" i="143" s="1"/>
  <c r="S11" i="144"/>
  <c r="S38" i="144" s="1"/>
  <c r="S11" i="145"/>
  <c r="S38" i="145" s="1"/>
  <c r="S11" i="146"/>
  <c r="R9" i="138"/>
  <c r="R36" i="138" s="1"/>
  <c r="R9" i="119"/>
  <c r="R36" i="119" s="1"/>
  <c r="R9" i="137"/>
  <c r="R36" i="137" s="1"/>
  <c r="R9" i="118"/>
  <c r="R36" i="118" s="1"/>
  <c r="R9" i="95"/>
  <c r="R9" i="135"/>
  <c r="R9" i="136"/>
  <c r="R9" i="106"/>
  <c r="R36" i="106" s="1"/>
  <c r="R9" i="94"/>
  <c r="R9" i="144"/>
  <c r="R36" i="144" s="1"/>
  <c r="R9" i="146"/>
  <c r="R9" i="143"/>
  <c r="R36" i="143" s="1"/>
  <c r="R9" i="145"/>
  <c r="R36" i="145" s="1"/>
  <c r="D14" i="119"/>
  <c r="D41" i="119" s="1"/>
  <c r="D14" i="138"/>
  <c r="D41" i="138" s="1"/>
  <c r="D14" i="137"/>
  <c r="D41" i="137" s="1"/>
  <c r="D14" i="118"/>
  <c r="D41" i="118" s="1"/>
  <c r="D14" i="95"/>
  <c r="D14" i="135"/>
  <c r="D14" i="106"/>
  <c r="D41" i="106" s="1"/>
  <c r="D14" i="94"/>
  <c r="D14" i="136"/>
  <c r="D14" i="143"/>
  <c r="D41" i="143" s="1"/>
  <c r="D14" i="144"/>
  <c r="D41" i="144" s="1"/>
  <c r="D14" i="145"/>
  <c r="D41" i="145" s="1"/>
  <c r="D14" i="146"/>
  <c r="Y9" i="119"/>
  <c r="Y36" i="119" s="1"/>
  <c r="Y9" i="138"/>
  <c r="Y36" i="138" s="1"/>
  <c r="Y9" i="137"/>
  <c r="Y36" i="137" s="1"/>
  <c r="Y9" i="95"/>
  <c r="Y9" i="135"/>
  <c r="Y9" i="118"/>
  <c r="Y36" i="118" s="1"/>
  <c r="Y9" i="94"/>
  <c r="E9" i="150"/>
  <c r="E36" i="150" s="1"/>
  <c r="Y9" i="136"/>
  <c r="E9" i="151"/>
  <c r="E36" i="151" s="1"/>
  <c r="E9" i="149"/>
  <c r="E36" i="149" s="1"/>
  <c r="E9" i="148"/>
  <c r="E36" i="148" s="1"/>
  <c r="E9" i="147"/>
  <c r="U11" i="119"/>
  <c r="U38" i="119" s="1"/>
  <c r="U11" i="138"/>
  <c r="U38" i="138" s="1"/>
  <c r="U11" i="137"/>
  <c r="U38" i="137" s="1"/>
  <c r="U11" i="118"/>
  <c r="U38" i="118" s="1"/>
  <c r="U11" i="95"/>
  <c r="U11" i="135"/>
  <c r="U11" i="136"/>
  <c r="U11" i="94"/>
  <c r="N11" i="119"/>
  <c r="N38" i="119" s="1"/>
  <c r="N11" i="138"/>
  <c r="N38" i="138" s="1"/>
  <c r="N11" i="137"/>
  <c r="N38" i="137" s="1"/>
  <c r="N11" i="95"/>
  <c r="N11" i="135"/>
  <c r="N11" i="118"/>
  <c r="N38" i="118" s="1"/>
  <c r="N11" i="143"/>
  <c r="N38" i="143" s="1"/>
  <c r="N11" i="144"/>
  <c r="N38" i="144" s="1"/>
  <c r="N11" i="145"/>
  <c r="N38" i="145" s="1"/>
  <c r="N11" i="146"/>
  <c r="N11" i="136"/>
  <c r="N11" i="94"/>
  <c r="N11" i="106"/>
  <c r="N38" i="106" s="1"/>
  <c r="V14" i="119"/>
  <c r="V41" i="119" s="1"/>
  <c r="V14" i="138"/>
  <c r="V41" i="138" s="1"/>
  <c r="V14" i="137"/>
  <c r="V41" i="137" s="1"/>
  <c r="V14" i="118"/>
  <c r="V41" i="118" s="1"/>
  <c r="V14" i="136"/>
  <c r="V14" i="94"/>
  <c r="V14" i="95"/>
  <c r="V14" i="135"/>
  <c r="AD11" i="119"/>
  <c r="AD38" i="119" s="1"/>
  <c r="AD11" i="138"/>
  <c r="AD38" i="138" s="1"/>
  <c r="AD11" i="137"/>
  <c r="AD38" i="137" s="1"/>
  <c r="AD11" i="95"/>
  <c r="AD11" i="135"/>
  <c r="AD11" i="118"/>
  <c r="AD38" i="118" s="1"/>
  <c r="J11" i="150"/>
  <c r="J38" i="150" s="1"/>
  <c r="AD11" i="136"/>
  <c r="AD11" i="94"/>
  <c r="J11" i="151"/>
  <c r="J38" i="151" s="1"/>
  <c r="J11" i="149"/>
  <c r="J38" i="149" s="1"/>
  <c r="J11" i="148"/>
  <c r="J38" i="148" s="1"/>
  <c r="J11" i="147"/>
  <c r="X14" i="119"/>
  <c r="X41" i="119" s="1"/>
  <c r="X14" i="138"/>
  <c r="X41" i="138" s="1"/>
  <c r="X14" i="137"/>
  <c r="X41" i="137" s="1"/>
  <c r="X14" i="95"/>
  <c r="X14" i="135"/>
  <c r="X14" i="118"/>
  <c r="X41" i="118" s="1"/>
  <c r="X14" i="94"/>
  <c r="D14" i="150"/>
  <c r="D41" i="150" s="1"/>
  <c r="X14" i="136"/>
  <c r="D14" i="151"/>
  <c r="D41" i="151" s="1"/>
  <c r="D14" i="149"/>
  <c r="D41" i="149" s="1"/>
  <c r="D14" i="148"/>
  <c r="D41" i="148" s="1"/>
  <c r="D14" i="147"/>
  <c r="Q14" i="138"/>
  <c r="Q41" i="138" s="1"/>
  <c r="Q14" i="119"/>
  <c r="Q41" i="119" s="1"/>
  <c r="Q14" i="137"/>
  <c r="Q41" i="137" s="1"/>
  <c r="Q14" i="118"/>
  <c r="Q41" i="118" s="1"/>
  <c r="Q14" i="95"/>
  <c r="Q14" i="135"/>
  <c r="Q14" i="136"/>
  <c r="Q14" i="94"/>
  <c r="Q14" i="106"/>
  <c r="Q41" i="106" s="1"/>
  <c r="Q14" i="143"/>
  <c r="Q41" i="143" s="1"/>
  <c r="Q14" i="145"/>
  <c r="Q41" i="145" s="1"/>
  <c r="Q14" i="146"/>
  <c r="Q14" i="144"/>
  <c r="Q41" i="144" s="1"/>
  <c r="AA11" i="138"/>
  <c r="AA38" i="138" s="1"/>
  <c r="AA11" i="119"/>
  <c r="AA38" i="119" s="1"/>
  <c r="AA11" i="137"/>
  <c r="AA38" i="137" s="1"/>
  <c r="AA11" i="118"/>
  <c r="AA38" i="118" s="1"/>
  <c r="AA11" i="95"/>
  <c r="AA11" i="135"/>
  <c r="AA11" i="136"/>
  <c r="AA11" i="94"/>
  <c r="G11" i="150"/>
  <c r="G38" i="150" s="1"/>
  <c r="G11" i="151"/>
  <c r="G38" i="151" s="1"/>
  <c r="G11" i="149"/>
  <c r="G38" i="149" s="1"/>
  <c r="G11" i="148"/>
  <c r="G38" i="148" s="1"/>
  <c r="G11" i="147"/>
  <c r="Q9" i="119"/>
  <c r="Q36" i="119" s="1"/>
  <c r="Q9" i="138"/>
  <c r="Q36" i="138" s="1"/>
  <c r="Q9" i="137"/>
  <c r="Q36" i="137" s="1"/>
  <c r="Q9" i="118"/>
  <c r="Q36" i="118" s="1"/>
  <c r="Q9" i="95"/>
  <c r="Q9" i="135"/>
  <c r="Q9" i="106"/>
  <c r="Q36" i="106" s="1"/>
  <c r="Q9" i="94"/>
  <c r="Q9" i="136"/>
  <c r="Q9" i="143"/>
  <c r="Q36" i="143" s="1"/>
  <c r="Q9" i="145"/>
  <c r="Q36" i="145" s="1"/>
  <c r="Q9" i="146"/>
  <c r="Q9" i="144"/>
  <c r="Q36" i="144" s="1"/>
  <c r="V9" i="138"/>
  <c r="V36" i="138" s="1"/>
  <c r="V9" i="119"/>
  <c r="V36" i="119" s="1"/>
  <c r="V9" i="137"/>
  <c r="V36" i="137" s="1"/>
  <c r="V9" i="118"/>
  <c r="V36" i="118" s="1"/>
  <c r="V9" i="95"/>
  <c r="V9" i="135"/>
  <c r="V9" i="136"/>
  <c r="V9" i="94"/>
  <c r="X9" i="119"/>
  <c r="X36" i="119" s="1"/>
  <c r="X9" i="137"/>
  <c r="X36" i="137" s="1"/>
  <c r="X9" i="118"/>
  <c r="X36" i="118" s="1"/>
  <c r="X9" i="95"/>
  <c r="X9" i="135"/>
  <c r="X9" i="138"/>
  <c r="X36" i="138" s="1"/>
  <c r="X9" i="94"/>
  <c r="X9" i="136"/>
  <c r="D9" i="150"/>
  <c r="D36" i="150" s="1"/>
  <c r="D9" i="151"/>
  <c r="D36" i="151" s="1"/>
  <c r="D9" i="149"/>
  <c r="D36" i="149" s="1"/>
  <c r="D9" i="148"/>
  <c r="D36" i="148" s="1"/>
  <c r="D9" i="147"/>
  <c r="AC9" i="119"/>
  <c r="AC36" i="119" s="1"/>
  <c r="AC9" i="138"/>
  <c r="AC36" i="138" s="1"/>
  <c r="AC9" i="137"/>
  <c r="AC36" i="137" s="1"/>
  <c r="AC9" i="95"/>
  <c r="AC9" i="135"/>
  <c r="AC9" i="94"/>
  <c r="AC9" i="118"/>
  <c r="AC36" i="118" s="1"/>
  <c r="I9" i="150"/>
  <c r="I36" i="150" s="1"/>
  <c r="I9" i="151"/>
  <c r="I36" i="151" s="1"/>
  <c r="I9" i="149"/>
  <c r="I36" i="149" s="1"/>
  <c r="I9" i="148"/>
  <c r="I36" i="148" s="1"/>
  <c r="I9" i="147"/>
  <c r="AC9" i="136"/>
  <c r="U9" i="119"/>
  <c r="U36" i="119" s="1"/>
  <c r="U9" i="138"/>
  <c r="U36" i="138" s="1"/>
  <c r="U9" i="137"/>
  <c r="U36" i="137" s="1"/>
  <c r="U9" i="118"/>
  <c r="U36" i="118" s="1"/>
  <c r="U9" i="95"/>
  <c r="U9" i="135"/>
  <c r="U9" i="94"/>
  <c r="U9" i="136"/>
  <c r="P9" i="119"/>
  <c r="P36" i="119" s="1"/>
  <c r="P9" i="138"/>
  <c r="P36" i="138" s="1"/>
  <c r="P9" i="137"/>
  <c r="P36" i="137" s="1"/>
  <c r="P9" i="118"/>
  <c r="P36" i="118" s="1"/>
  <c r="P9" i="95"/>
  <c r="P9" i="135"/>
  <c r="P9" i="94"/>
  <c r="P9" i="136"/>
  <c r="P9" i="143"/>
  <c r="P36" i="143" s="1"/>
  <c r="P9" i="145"/>
  <c r="P36" i="145" s="1"/>
  <c r="P9" i="146"/>
  <c r="P9" i="106"/>
  <c r="P36" i="106" s="1"/>
  <c r="P9" i="144"/>
  <c r="P36" i="144" s="1"/>
  <c r="L11" i="119"/>
  <c r="L38" i="119" s="1"/>
  <c r="L11" i="138"/>
  <c r="L38" i="138" s="1"/>
  <c r="L11" i="137"/>
  <c r="L38" i="137" s="1"/>
  <c r="L11" i="118"/>
  <c r="L38" i="118" s="1"/>
  <c r="L11" i="136"/>
  <c r="L11" i="94"/>
  <c r="L11" i="106"/>
  <c r="L38" i="106" s="1"/>
  <c r="L11" i="143"/>
  <c r="L38" i="143" s="1"/>
  <c r="L11" i="95"/>
  <c r="L11" i="146"/>
  <c r="L11" i="144"/>
  <c r="L38" i="144" s="1"/>
  <c r="L11" i="135"/>
  <c r="L11" i="145"/>
  <c r="L38" i="145" s="1"/>
  <c r="B9" i="147"/>
  <c r="B9" i="150"/>
  <c r="B36" i="150" s="1"/>
  <c r="B9" i="151"/>
  <c r="B36" i="151" s="1"/>
  <c r="B9" i="149"/>
  <c r="B36" i="149" s="1"/>
  <c r="B9" i="148"/>
  <c r="B36" i="148" s="1"/>
  <c r="B14" i="147"/>
  <c r="B14" i="150"/>
  <c r="B41" i="150" s="1"/>
  <c r="B14" i="151"/>
  <c r="B41" i="151" s="1"/>
  <c r="B14" i="149"/>
  <c r="B41" i="149" s="1"/>
  <c r="B14" i="148"/>
  <c r="B41" i="148" s="1"/>
  <c r="B11" i="147"/>
  <c r="B11" i="150"/>
  <c r="B38" i="150" s="1"/>
  <c r="B11" i="151"/>
  <c r="B38" i="151" s="1"/>
  <c r="B11" i="149"/>
  <c r="B38" i="149" s="1"/>
  <c r="B11" i="148"/>
  <c r="B38" i="148" s="1"/>
  <c r="E14" i="134"/>
  <c r="E41" i="134" s="1"/>
  <c r="E14" i="133"/>
  <c r="E41" i="133" s="1"/>
  <c r="E14" i="139"/>
  <c r="E41" i="139" s="1"/>
  <c r="E14" i="140"/>
  <c r="E41" i="140" s="1"/>
  <c r="E14" i="127"/>
  <c r="S14" i="134"/>
  <c r="S41" i="134" s="1"/>
  <c r="S14" i="133"/>
  <c r="S41" i="133" s="1"/>
  <c r="S14" i="139"/>
  <c r="S41" i="139" s="1"/>
  <c r="S14" i="127"/>
  <c r="S14" i="140"/>
  <c r="S41" i="140" s="1"/>
  <c r="AF14" i="134"/>
  <c r="AF41" i="134" s="1"/>
  <c r="AF14" i="133"/>
  <c r="AF41" i="133" s="1"/>
  <c r="AF14" i="139"/>
  <c r="AF41" i="139" s="1"/>
  <c r="AF14" i="127"/>
  <c r="AF14" i="140"/>
  <c r="AF41" i="140" s="1"/>
  <c r="P11" i="134"/>
  <c r="P38" i="134" s="1"/>
  <c r="P11" i="133"/>
  <c r="P38" i="133" s="1"/>
  <c r="P11" i="139"/>
  <c r="P38" i="139" s="1"/>
  <c r="P11" i="127"/>
  <c r="P11" i="140"/>
  <c r="P38" i="140" s="1"/>
  <c r="N9" i="134"/>
  <c r="N36" i="134" s="1"/>
  <c r="N9" i="133"/>
  <c r="N36" i="133" s="1"/>
  <c r="N9" i="140"/>
  <c r="N36" i="140" s="1"/>
  <c r="N9" i="127"/>
  <c r="N9" i="139"/>
  <c r="N36" i="139" s="1"/>
  <c r="X9" i="134"/>
  <c r="X36" i="134" s="1"/>
  <c r="X9" i="133"/>
  <c r="X36" i="133" s="1"/>
  <c r="X9" i="139"/>
  <c r="X36" i="139" s="1"/>
  <c r="X9" i="127"/>
  <c r="X9" i="140"/>
  <c r="X36" i="140" s="1"/>
  <c r="Q9" i="134"/>
  <c r="Q36" i="134" s="1"/>
  <c r="Q9" i="133"/>
  <c r="Q36" i="133" s="1"/>
  <c r="Q9" i="139"/>
  <c r="Q36" i="139" s="1"/>
  <c r="Q9" i="140"/>
  <c r="Q36" i="140" s="1"/>
  <c r="Q9" i="127"/>
  <c r="E11" i="134"/>
  <c r="E38" i="134" s="1"/>
  <c r="E11" i="133"/>
  <c r="E38" i="133" s="1"/>
  <c r="E11" i="139"/>
  <c r="E38" i="139" s="1"/>
  <c r="E11" i="140"/>
  <c r="E38" i="140" s="1"/>
  <c r="E11" i="127"/>
  <c r="I14" i="134"/>
  <c r="I41" i="134" s="1"/>
  <c r="I14" i="133"/>
  <c r="I41" i="133" s="1"/>
  <c r="I14" i="139"/>
  <c r="I41" i="139" s="1"/>
  <c r="I14" i="140"/>
  <c r="I41" i="140" s="1"/>
  <c r="I14" i="127"/>
  <c r="AG14" i="134"/>
  <c r="AG41" i="134" s="1"/>
  <c r="AG14" i="133"/>
  <c r="AG41" i="133" s="1"/>
  <c r="AG14" i="139"/>
  <c r="AG41" i="139" s="1"/>
  <c r="AG14" i="140"/>
  <c r="AG41" i="140" s="1"/>
  <c r="AG14" i="127"/>
  <c r="S11" i="134"/>
  <c r="S38" i="134" s="1"/>
  <c r="S11" i="133"/>
  <c r="S38" i="133" s="1"/>
  <c r="S11" i="140"/>
  <c r="S38" i="140" s="1"/>
  <c r="S11" i="139"/>
  <c r="S38" i="139" s="1"/>
  <c r="S11" i="127"/>
  <c r="X14" i="134"/>
  <c r="X41" i="134" s="1"/>
  <c r="X14" i="133"/>
  <c r="X41" i="133" s="1"/>
  <c r="X14" i="139"/>
  <c r="X41" i="139" s="1"/>
  <c r="X14" i="140"/>
  <c r="X41" i="140" s="1"/>
  <c r="X14" i="127"/>
  <c r="R14" i="134"/>
  <c r="R41" i="134" s="1"/>
  <c r="R14" i="133"/>
  <c r="R41" i="133" s="1"/>
  <c r="R14" i="139"/>
  <c r="R41" i="139" s="1"/>
  <c r="R14" i="140"/>
  <c r="R41" i="140" s="1"/>
  <c r="R14" i="127"/>
  <c r="Z11" i="134"/>
  <c r="Z38" i="134" s="1"/>
  <c r="Z11" i="133"/>
  <c r="Z38" i="133" s="1"/>
  <c r="Z11" i="139"/>
  <c r="Z38" i="139" s="1"/>
  <c r="Z11" i="140"/>
  <c r="Z38" i="140" s="1"/>
  <c r="Z11" i="127"/>
  <c r="AA11" i="134"/>
  <c r="AA38" i="134" s="1"/>
  <c r="AA11" i="139"/>
  <c r="AA38" i="139" s="1"/>
  <c r="AA11" i="133"/>
  <c r="AA38" i="133" s="1"/>
  <c r="AA11" i="140"/>
  <c r="AA38" i="140" s="1"/>
  <c r="AA11" i="127"/>
  <c r="AH11" i="133"/>
  <c r="AH38" i="133" s="1"/>
  <c r="AH11" i="134"/>
  <c r="AH38" i="134" s="1"/>
  <c r="AH11" i="139"/>
  <c r="AH38" i="139" s="1"/>
  <c r="AH11" i="140"/>
  <c r="AH38" i="140" s="1"/>
  <c r="AH11" i="127"/>
  <c r="L14" i="134"/>
  <c r="L41" i="134" s="1"/>
  <c r="L14" i="133"/>
  <c r="L41" i="133" s="1"/>
  <c r="L14" i="139"/>
  <c r="L41" i="139" s="1"/>
  <c r="L14" i="140"/>
  <c r="L41" i="140" s="1"/>
  <c r="L14" i="127"/>
  <c r="AD14" i="134"/>
  <c r="AD41" i="134" s="1"/>
  <c r="AD14" i="133"/>
  <c r="AD41" i="133" s="1"/>
  <c r="AD14" i="139"/>
  <c r="AD41" i="139" s="1"/>
  <c r="AD14" i="140"/>
  <c r="AD41" i="140" s="1"/>
  <c r="AD14" i="127"/>
  <c r="T11" i="134"/>
  <c r="T38" i="134" s="1"/>
  <c r="T11" i="133"/>
  <c r="T38" i="133" s="1"/>
  <c r="T11" i="140"/>
  <c r="T38" i="140" s="1"/>
  <c r="T11" i="127"/>
  <c r="T11" i="139"/>
  <c r="T38" i="139" s="1"/>
  <c r="I9" i="134"/>
  <c r="I36" i="134" s="1"/>
  <c r="I9" i="133"/>
  <c r="I36" i="133" s="1"/>
  <c r="I9" i="140"/>
  <c r="I36" i="140" s="1"/>
  <c r="I9" i="139"/>
  <c r="I36" i="139" s="1"/>
  <c r="I9" i="127"/>
  <c r="AG11" i="134"/>
  <c r="AG38" i="134" s="1"/>
  <c r="AG11" i="133"/>
  <c r="AG38" i="133" s="1"/>
  <c r="AG11" i="139"/>
  <c r="AG38" i="139" s="1"/>
  <c r="AG11" i="140"/>
  <c r="AG38" i="140" s="1"/>
  <c r="AG11" i="127"/>
  <c r="F9" i="134"/>
  <c r="F36" i="134" s="1"/>
  <c r="F9" i="133"/>
  <c r="F36" i="133" s="1"/>
  <c r="F9" i="139"/>
  <c r="F36" i="139" s="1"/>
  <c r="F9" i="140"/>
  <c r="F36" i="140" s="1"/>
  <c r="F9" i="127"/>
  <c r="AB11" i="134"/>
  <c r="AB38" i="134" s="1"/>
  <c r="AB11" i="133"/>
  <c r="AB38" i="133" s="1"/>
  <c r="AB11" i="139"/>
  <c r="AB38" i="139" s="1"/>
  <c r="AB11" i="140"/>
  <c r="AB38" i="140" s="1"/>
  <c r="AB11" i="127"/>
  <c r="S9" i="133"/>
  <c r="S36" i="133" s="1"/>
  <c r="S9" i="134"/>
  <c r="S36" i="134" s="1"/>
  <c r="S9" i="139"/>
  <c r="S36" i="139" s="1"/>
  <c r="S9" i="127"/>
  <c r="S9" i="140"/>
  <c r="S36" i="140" s="1"/>
  <c r="Q11" i="134"/>
  <c r="Q38" i="134" s="1"/>
  <c r="Q11" i="133"/>
  <c r="Q38" i="133" s="1"/>
  <c r="Q11" i="139"/>
  <c r="Q38" i="139" s="1"/>
  <c r="Q11" i="140"/>
  <c r="Q38" i="140" s="1"/>
  <c r="Q11" i="127"/>
  <c r="N11" i="134"/>
  <c r="N38" i="134" s="1"/>
  <c r="N11" i="133"/>
  <c r="N38" i="133" s="1"/>
  <c r="N11" i="139"/>
  <c r="N38" i="139" s="1"/>
  <c r="N11" i="140"/>
  <c r="N38" i="140" s="1"/>
  <c r="N11" i="127"/>
  <c r="M11" i="134"/>
  <c r="M38" i="134" s="1"/>
  <c r="M11" i="133"/>
  <c r="M38" i="133" s="1"/>
  <c r="M11" i="139"/>
  <c r="M38" i="139" s="1"/>
  <c r="M11" i="140"/>
  <c r="M38" i="140" s="1"/>
  <c r="M11" i="127"/>
  <c r="V9" i="134"/>
  <c r="V36" i="134" s="1"/>
  <c r="V9" i="133"/>
  <c r="V36" i="133" s="1"/>
  <c r="V9" i="139"/>
  <c r="V36" i="139" s="1"/>
  <c r="V9" i="140"/>
  <c r="V36" i="140" s="1"/>
  <c r="V9" i="127"/>
  <c r="P9" i="134"/>
  <c r="P36" i="134" s="1"/>
  <c r="P9" i="133"/>
  <c r="P36" i="133" s="1"/>
  <c r="P9" i="139"/>
  <c r="P36" i="139" s="1"/>
  <c r="P9" i="140"/>
  <c r="P36" i="140" s="1"/>
  <c r="P9" i="127"/>
  <c r="L9" i="134"/>
  <c r="L36" i="134" s="1"/>
  <c r="L9" i="133"/>
  <c r="L36" i="133" s="1"/>
  <c r="L9" i="139"/>
  <c r="L36" i="139" s="1"/>
  <c r="L9" i="140"/>
  <c r="L36" i="140" s="1"/>
  <c r="L9" i="127"/>
  <c r="U14" i="134"/>
  <c r="U41" i="134" s="1"/>
  <c r="U14" i="133"/>
  <c r="U41" i="133" s="1"/>
  <c r="U14" i="139"/>
  <c r="U41" i="139" s="1"/>
  <c r="U14" i="140"/>
  <c r="U41" i="140" s="1"/>
  <c r="U14" i="127"/>
  <c r="F11" i="134"/>
  <c r="F38" i="134" s="1"/>
  <c r="F11" i="139"/>
  <c r="F38" i="139" s="1"/>
  <c r="F11" i="133"/>
  <c r="F38" i="133" s="1"/>
  <c r="F11" i="140"/>
  <c r="F38" i="140" s="1"/>
  <c r="F11" i="127"/>
  <c r="J14" i="134"/>
  <c r="J41" i="134" s="1"/>
  <c r="J14" i="133"/>
  <c r="J41" i="133" s="1"/>
  <c r="J14" i="140"/>
  <c r="J41" i="140" s="1"/>
  <c r="J14" i="127"/>
  <c r="J14" i="139"/>
  <c r="J41" i="139" s="1"/>
  <c r="AB9" i="134"/>
  <c r="AB36" i="134" s="1"/>
  <c r="AB9" i="133"/>
  <c r="AB36" i="133" s="1"/>
  <c r="AB9" i="139"/>
  <c r="AB36" i="139" s="1"/>
  <c r="AB9" i="140"/>
  <c r="AB36" i="140" s="1"/>
  <c r="AB9" i="127"/>
  <c r="X11" i="134"/>
  <c r="X38" i="134" s="1"/>
  <c r="X11" i="133"/>
  <c r="X38" i="133" s="1"/>
  <c r="X11" i="139"/>
  <c r="X38" i="139" s="1"/>
  <c r="X11" i="127"/>
  <c r="X11" i="140"/>
  <c r="X38" i="140" s="1"/>
  <c r="R11" i="134"/>
  <c r="R38" i="134" s="1"/>
  <c r="R11" i="133"/>
  <c r="R38" i="133" s="1"/>
  <c r="R11" i="139"/>
  <c r="R38" i="139" s="1"/>
  <c r="R11" i="140"/>
  <c r="R38" i="140" s="1"/>
  <c r="R11" i="127"/>
  <c r="Y14" i="134"/>
  <c r="Y41" i="134" s="1"/>
  <c r="Y14" i="133"/>
  <c r="Y41" i="133" s="1"/>
  <c r="Y14" i="139"/>
  <c r="Y41" i="139" s="1"/>
  <c r="Y14" i="140"/>
  <c r="Y41" i="140" s="1"/>
  <c r="Y14" i="127"/>
  <c r="AF11" i="134"/>
  <c r="AF38" i="134" s="1"/>
  <c r="AF11" i="133"/>
  <c r="AF38" i="133" s="1"/>
  <c r="AF11" i="139"/>
  <c r="AF38" i="139" s="1"/>
  <c r="AF11" i="127"/>
  <c r="AF11" i="140"/>
  <c r="AF38" i="140" s="1"/>
  <c r="AA14" i="134"/>
  <c r="AA41" i="134" s="1"/>
  <c r="AA14" i="133"/>
  <c r="AA41" i="133" s="1"/>
  <c r="AA14" i="139"/>
  <c r="AA41" i="139" s="1"/>
  <c r="AA14" i="140"/>
  <c r="AA41" i="140" s="1"/>
  <c r="AA14" i="127"/>
  <c r="T14" i="134"/>
  <c r="T41" i="134" s="1"/>
  <c r="T14" i="133"/>
  <c r="T41" i="133" s="1"/>
  <c r="T14" i="139"/>
  <c r="T41" i="139" s="1"/>
  <c r="T14" i="140"/>
  <c r="T41" i="140" s="1"/>
  <c r="T14" i="127"/>
  <c r="AD11" i="134"/>
  <c r="AD38" i="134" s="1"/>
  <c r="AD11" i="133"/>
  <c r="AD38" i="133" s="1"/>
  <c r="AD11" i="140"/>
  <c r="AD38" i="140" s="1"/>
  <c r="AD11" i="139"/>
  <c r="AD38" i="139" s="1"/>
  <c r="AD11" i="127"/>
  <c r="T9" i="133"/>
  <c r="T36" i="133" s="1"/>
  <c r="T9" i="134"/>
  <c r="T36" i="134" s="1"/>
  <c r="T9" i="139"/>
  <c r="T36" i="139" s="1"/>
  <c r="T9" i="140"/>
  <c r="T36" i="140" s="1"/>
  <c r="T9" i="127"/>
  <c r="Y9" i="134"/>
  <c r="Y36" i="134" s="1"/>
  <c r="Y9" i="133"/>
  <c r="Y36" i="133" s="1"/>
  <c r="Y9" i="140"/>
  <c r="Y36" i="140" s="1"/>
  <c r="Y9" i="127"/>
  <c r="Y9" i="139"/>
  <c r="Y36" i="139" s="1"/>
  <c r="AA9" i="134"/>
  <c r="AA36" i="134" s="1"/>
  <c r="AA9" i="133"/>
  <c r="AA36" i="133" s="1"/>
  <c r="AA9" i="139"/>
  <c r="AA36" i="139" s="1"/>
  <c r="AA9" i="140"/>
  <c r="AA36" i="140" s="1"/>
  <c r="AA9" i="127"/>
  <c r="Z9" i="134"/>
  <c r="Z36" i="134" s="1"/>
  <c r="Z9" i="133"/>
  <c r="Z36" i="133" s="1"/>
  <c r="Z9" i="139"/>
  <c r="Z36" i="139" s="1"/>
  <c r="Z9" i="140"/>
  <c r="Z36" i="140" s="1"/>
  <c r="Z9" i="127"/>
  <c r="V11" i="134"/>
  <c r="V38" i="134" s="1"/>
  <c r="V11" i="133"/>
  <c r="V38" i="133" s="1"/>
  <c r="V11" i="139"/>
  <c r="V38" i="139" s="1"/>
  <c r="V11" i="140"/>
  <c r="V38" i="140" s="1"/>
  <c r="V11" i="127"/>
  <c r="D9" i="134"/>
  <c r="D36" i="134" s="1"/>
  <c r="D9" i="133"/>
  <c r="D36" i="133" s="1"/>
  <c r="D9" i="140"/>
  <c r="D36" i="140" s="1"/>
  <c r="D9" i="139"/>
  <c r="D36" i="139" s="1"/>
  <c r="D9" i="127"/>
  <c r="J9" i="134"/>
  <c r="J36" i="134" s="1"/>
  <c r="J9" i="133"/>
  <c r="J36" i="133" s="1"/>
  <c r="J9" i="139"/>
  <c r="J36" i="139" s="1"/>
  <c r="J9" i="140"/>
  <c r="J36" i="140" s="1"/>
  <c r="J9" i="127"/>
  <c r="U11" i="134"/>
  <c r="U38" i="134" s="1"/>
  <c r="U11" i="133"/>
  <c r="U38" i="133" s="1"/>
  <c r="U11" i="139"/>
  <c r="U38" i="139" s="1"/>
  <c r="U11" i="140"/>
  <c r="U38" i="140" s="1"/>
  <c r="U11" i="127"/>
  <c r="I11" i="134"/>
  <c r="I38" i="134" s="1"/>
  <c r="I11" i="133"/>
  <c r="I38" i="133" s="1"/>
  <c r="I11" i="139"/>
  <c r="I38" i="139" s="1"/>
  <c r="I11" i="140"/>
  <c r="I38" i="140" s="1"/>
  <c r="I11" i="127"/>
  <c r="AB14" i="134"/>
  <c r="AB41" i="134" s="1"/>
  <c r="AB14" i="133"/>
  <c r="AB41" i="133" s="1"/>
  <c r="AB14" i="139"/>
  <c r="AB41" i="139" s="1"/>
  <c r="AB14" i="140"/>
  <c r="AB41" i="140" s="1"/>
  <c r="AB14" i="127"/>
  <c r="AE11" i="134"/>
  <c r="AE38" i="134" s="1"/>
  <c r="AE11" i="133"/>
  <c r="AE38" i="133" s="1"/>
  <c r="AE11" i="139"/>
  <c r="AE38" i="139" s="1"/>
  <c r="AE11" i="140"/>
  <c r="AE38" i="140" s="1"/>
  <c r="AE11" i="127"/>
  <c r="L11" i="134"/>
  <c r="L38" i="134" s="1"/>
  <c r="L11" i="133"/>
  <c r="L38" i="133" s="1"/>
  <c r="L11" i="139"/>
  <c r="L38" i="139" s="1"/>
  <c r="L11" i="140"/>
  <c r="L38" i="140" s="1"/>
  <c r="L11" i="127"/>
  <c r="AH9" i="134"/>
  <c r="AH36" i="134" s="1"/>
  <c r="AH9" i="133"/>
  <c r="AH36" i="133" s="1"/>
  <c r="AH9" i="140"/>
  <c r="AH36" i="140" s="1"/>
  <c r="AH9" i="139"/>
  <c r="AH36" i="139" s="1"/>
  <c r="AH9" i="127"/>
  <c r="AF9" i="134"/>
  <c r="AF36" i="134" s="1"/>
  <c r="AF9" i="133"/>
  <c r="AF36" i="133" s="1"/>
  <c r="AF9" i="139"/>
  <c r="AF36" i="139" s="1"/>
  <c r="AF9" i="140"/>
  <c r="AF36" i="140" s="1"/>
  <c r="AF9" i="127"/>
  <c r="D11" i="134"/>
  <c r="D38" i="134" s="1"/>
  <c r="D11" i="133"/>
  <c r="D38" i="133" s="1"/>
  <c r="D11" i="139"/>
  <c r="D38" i="139" s="1"/>
  <c r="D11" i="140"/>
  <c r="D38" i="140" s="1"/>
  <c r="D11" i="127"/>
  <c r="D14" i="134"/>
  <c r="D41" i="134" s="1"/>
  <c r="D14" i="133"/>
  <c r="D41" i="133" s="1"/>
  <c r="D14" i="139"/>
  <c r="D41" i="139" s="1"/>
  <c r="D14" i="140"/>
  <c r="D41" i="140" s="1"/>
  <c r="D14" i="127"/>
  <c r="F14" i="134"/>
  <c r="F41" i="134" s="1"/>
  <c r="F14" i="133"/>
  <c r="F41" i="133" s="1"/>
  <c r="F14" i="139"/>
  <c r="F41" i="139" s="1"/>
  <c r="F14" i="140"/>
  <c r="F41" i="140" s="1"/>
  <c r="F14" i="127"/>
  <c r="J11" i="134"/>
  <c r="J38" i="134" s="1"/>
  <c r="J11" i="133"/>
  <c r="J38" i="133" s="1"/>
  <c r="J11" i="140"/>
  <c r="J38" i="140" s="1"/>
  <c r="J11" i="127"/>
  <c r="J11" i="139"/>
  <c r="J38" i="139" s="1"/>
  <c r="AG9" i="134"/>
  <c r="AG36" i="134" s="1"/>
  <c r="AG9" i="133"/>
  <c r="AG36" i="133" s="1"/>
  <c r="AG9" i="139"/>
  <c r="AG36" i="139" s="1"/>
  <c r="AG9" i="140"/>
  <c r="AG36" i="140" s="1"/>
  <c r="AG9" i="127"/>
  <c r="N14" i="134"/>
  <c r="N41" i="134" s="1"/>
  <c r="N14" i="133"/>
  <c r="N41" i="133" s="1"/>
  <c r="N14" i="139"/>
  <c r="N41" i="139" s="1"/>
  <c r="N14" i="140"/>
  <c r="N41" i="140" s="1"/>
  <c r="N14" i="127"/>
  <c r="Y11" i="134"/>
  <c r="Y38" i="134" s="1"/>
  <c r="Y11" i="133"/>
  <c r="Y38" i="133" s="1"/>
  <c r="Y11" i="139"/>
  <c r="Y38" i="139" s="1"/>
  <c r="Y11" i="140"/>
  <c r="Y38" i="140" s="1"/>
  <c r="Y11" i="127"/>
  <c r="AE14" i="134"/>
  <c r="AE41" i="134" s="1"/>
  <c r="AE14" i="133"/>
  <c r="AE41" i="133" s="1"/>
  <c r="AE14" i="139"/>
  <c r="AE41" i="139" s="1"/>
  <c r="AE14" i="127"/>
  <c r="AE14" i="140"/>
  <c r="AE41" i="140" s="1"/>
  <c r="Z14" i="134"/>
  <c r="Z41" i="134" s="1"/>
  <c r="Z14" i="133"/>
  <c r="Z41" i="133" s="1"/>
  <c r="Z14" i="139"/>
  <c r="Z41" i="139" s="1"/>
  <c r="Z14" i="140"/>
  <c r="Z41" i="140" s="1"/>
  <c r="Z14" i="127"/>
  <c r="V14" i="134"/>
  <c r="V41" i="134" s="1"/>
  <c r="V14" i="133"/>
  <c r="V41" i="133" s="1"/>
  <c r="V14" i="140"/>
  <c r="V41" i="140" s="1"/>
  <c r="V14" i="127"/>
  <c r="V14" i="139"/>
  <c r="V41" i="139" s="1"/>
  <c r="AH14" i="134"/>
  <c r="AH41" i="134" s="1"/>
  <c r="AH14" i="133"/>
  <c r="AH41" i="133" s="1"/>
  <c r="AH14" i="139"/>
  <c r="AH41" i="139" s="1"/>
  <c r="AH14" i="140"/>
  <c r="AH41" i="140" s="1"/>
  <c r="AH14" i="127"/>
  <c r="M14" i="134"/>
  <c r="M41" i="134" s="1"/>
  <c r="M14" i="139"/>
  <c r="M41" i="139" s="1"/>
  <c r="M14" i="133"/>
  <c r="M41" i="133" s="1"/>
  <c r="M14" i="140"/>
  <c r="M41" i="140" s="1"/>
  <c r="M14" i="127"/>
  <c r="P14" i="134"/>
  <c r="P41" i="134" s="1"/>
  <c r="P14" i="133"/>
  <c r="P41" i="133" s="1"/>
  <c r="P14" i="139"/>
  <c r="P41" i="139" s="1"/>
  <c r="P14" i="140"/>
  <c r="P41" i="140" s="1"/>
  <c r="P14" i="127"/>
  <c r="AD9" i="134"/>
  <c r="AD36" i="134" s="1"/>
  <c r="AD9" i="133"/>
  <c r="AD36" i="133" s="1"/>
  <c r="AD9" i="139"/>
  <c r="AD36" i="139" s="1"/>
  <c r="AD9" i="140"/>
  <c r="AD36" i="140" s="1"/>
  <c r="AD9" i="127"/>
  <c r="E9" i="134"/>
  <c r="E36" i="134" s="1"/>
  <c r="E9" i="133"/>
  <c r="E36" i="133" s="1"/>
  <c r="E9" i="139"/>
  <c r="E36" i="139" s="1"/>
  <c r="E9" i="140"/>
  <c r="E36" i="140" s="1"/>
  <c r="E9" i="127"/>
  <c r="AE9" i="134"/>
  <c r="AE36" i="134" s="1"/>
  <c r="AE9" i="133"/>
  <c r="AE36" i="133" s="1"/>
  <c r="AE9" i="139"/>
  <c r="AE36" i="139" s="1"/>
  <c r="AE9" i="127"/>
  <c r="AE9" i="140"/>
  <c r="AE36" i="140" s="1"/>
  <c r="M9" i="134"/>
  <c r="M36" i="134" s="1"/>
  <c r="M9" i="133"/>
  <c r="M36" i="133" s="1"/>
  <c r="M9" i="140"/>
  <c r="M36" i="140" s="1"/>
  <c r="M9" i="127"/>
  <c r="M9" i="139"/>
  <c r="M36" i="139" s="1"/>
  <c r="R9" i="134"/>
  <c r="R36" i="134" s="1"/>
  <c r="R9" i="133"/>
  <c r="R36" i="133" s="1"/>
  <c r="R9" i="139"/>
  <c r="R36" i="139" s="1"/>
  <c r="R9" i="140"/>
  <c r="R36" i="140" s="1"/>
  <c r="R9" i="127"/>
  <c r="U9" i="134"/>
  <c r="U36" i="134" s="1"/>
  <c r="U9" i="139"/>
  <c r="U36" i="139" s="1"/>
  <c r="U9" i="140"/>
  <c r="U36" i="140" s="1"/>
  <c r="U9" i="133"/>
  <c r="U36" i="133" s="1"/>
  <c r="U9" i="127"/>
  <c r="Q14" i="134"/>
  <c r="Q41" i="134" s="1"/>
  <c r="Q14" i="133"/>
  <c r="Q41" i="133" s="1"/>
  <c r="Q14" i="139"/>
  <c r="Q41" i="139" s="1"/>
  <c r="Q14" i="140"/>
  <c r="Q41" i="140" s="1"/>
  <c r="Q14" i="127"/>
  <c r="L28" i="54"/>
  <c r="L24" i="54"/>
  <c r="L22" i="54"/>
  <c r="L26" i="54"/>
  <c r="L16" i="54"/>
  <c r="L19" i="54"/>
  <c r="L14" i="54"/>
  <c r="P22" i="54"/>
  <c r="P28" i="54"/>
  <c r="W24" i="54"/>
  <c r="F22" i="54"/>
  <c r="U26" i="54"/>
  <c r="R19" i="54"/>
  <c r="C22" i="54"/>
  <c r="G24" i="54"/>
  <c r="R28" i="54"/>
  <c r="L11" i="54"/>
  <c r="R11" i="54"/>
  <c r="W26" i="54"/>
  <c r="W28" i="54"/>
  <c r="C26" i="54"/>
  <c r="F26" i="54"/>
  <c r="U28" i="54"/>
  <c r="C28" i="54"/>
  <c r="C24" i="54"/>
  <c r="G26" i="54"/>
  <c r="F24" i="54"/>
  <c r="R24" i="54"/>
  <c r="R22" i="54"/>
  <c r="R26" i="54"/>
  <c r="G16" i="54"/>
  <c r="AC24" i="54"/>
  <c r="D28" i="54"/>
  <c r="AC28" i="54"/>
  <c r="F28" i="54"/>
  <c r="V22" i="54"/>
  <c r="I24" i="54"/>
  <c r="U22" i="54"/>
  <c r="AD28" i="54"/>
  <c r="N22" i="54"/>
  <c r="AA26" i="54"/>
  <c r="R16" i="54"/>
  <c r="S24" i="54"/>
  <c r="K28" i="54"/>
  <c r="AF22" i="54"/>
  <c r="X22" i="54"/>
  <c r="W22" i="54"/>
  <c r="G28" i="54"/>
  <c r="X26" i="54"/>
  <c r="V26" i="54"/>
  <c r="N24" i="54"/>
  <c r="X24" i="54"/>
  <c r="D22" i="54"/>
  <c r="X28" i="54"/>
  <c r="V24" i="54"/>
  <c r="AC26" i="54"/>
  <c r="U24" i="54"/>
  <c r="AA28" i="54"/>
  <c r="N28" i="54"/>
  <c r="D24" i="54"/>
  <c r="N26" i="54"/>
  <c r="AD24" i="54"/>
  <c r="B28" i="121"/>
  <c r="S26" i="54"/>
  <c r="AD22" i="54"/>
  <c r="AD26" i="54"/>
  <c r="S28" i="54"/>
  <c r="I26" i="54"/>
  <c r="K26" i="54"/>
  <c r="K22" i="54"/>
  <c r="I22" i="54"/>
  <c r="P24" i="54"/>
  <c r="AF24" i="54"/>
  <c r="G22" i="54"/>
  <c r="AC22" i="54"/>
  <c r="R14" i="54"/>
  <c r="AF28" i="54"/>
  <c r="AA24" i="54"/>
  <c r="D26" i="54"/>
  <c r="I28" i="54"/>
  <c r="P26" i="54"/>
  <c r="AF26" i="54"/>
  <c r="K24" i="54"/>
  <c r="V11" i="54"/>
  <c r="AD11" i="54"/>
  <c r="S22" i="54"/>
  <c r="F11" i="54"/>
  <c r="Y11" i="54"/>
  <c r="I11" i="54"/>
  <c r="AC11" i="54"/>
  <c r="X11" i="54"/>
  <c r="V28" i="54"/>
  <c r="AF11" i="54"/>
  <c r="F14" i="54"/>
  <c r="G14" i="54"/>
  <c r="Q22" i="54"/>
  <c r="Q11" i="54"/>
  <c r="AE11" i="54"/>
  <c r="D11" i="54"/>
  <c r="P11" i="54"/>
  <c r="G11" i="54"/>
  <c r="K11" i="54"/>
  <c r="S11" i="54"/>
  <c r="C11" i="54"/>
  <c r="U11" i="54"/>
  <c r="N11" i="54"/>
  <c r="W11" i="54"/>
  <c r="AA11" i="54"/>
  <c r="AA22" i="54"/>
  <c r="B29" i="121"/>
  <c r="G19" i="54"/>
  <c r="Q28" i="54"/>
  <c r="AA14" i="54"/>
  <c r="AA19" i="54"/>
  <c r="AA16" i="54"/>
  <c r="Q24" i="54"/>
  <c r="K14" i="54"/>
  <c r="K19" i="54"/>
  <c r="K16" i="54"/>
  <c r="Q26" i="54"/>
  <c r="S14" i="54"/>
  <c r="S16" i="54"/>
  <c r="S19" i="54"/>
  <c r="F16" i="54"/>
  <c r="AF14" i="54"/>
  <c r="AF16" i="54"/>
  <c r="AF19" i="54"/>
  <c r="Q14" i="54"/>
  <c r="Q16" i="54"/>
  <c r="Q19" i="54"/>
  <c r="F19" i="54"/>
  <c r="N14" i="54"/>
  <c r="N16" i="54"/>
  <c r="N19" i="54"/>
  <c r="X14" i="54"/>
  <c r="X16" i="54"/>
  <c r="X19" i="54"/>
  <c r="V14" i="54"/>
  <c r="V16" i="54"/>
  <c r="V19" i="54"/>
  <c r="W14" i="54"/>
  <c r="W16" i="54"/>
  <c r="W19" i="54"/>
  <c r="B3" i="122"/>
  <c r="B29" i="122" s="1"/>
  <c r="B2" i="122"/>
  <c r="B28" i="122" s="1"/>
  <c r="AC16" i="54"/>
  <c r="AC19" i="54"/>
  <c r="AC14" i="54"/>
  <c r="AD14" i="54"/>
  <c r="AD16" i="54"/>
  <c r="AD19" i="54"/>
  <c r="I14" i="54"/>
  <c r="I16" i="54"/>
  <c r="I19" i="54"/>
  <c r="P14" i="54"/>
  <c r="P16" i="54"/>
  <c r="P19" i="54"/>
  <c r="U14" i="54"/>
  <c r="U16" i="54"/>
  <c r="U19" i="54"/>
  <c r="AE16" i="54"/>
  <c r="AE14" i="54"/>
  <c r="AE19" i="54"/>
  <c r="Y24" i="54"/>
  <c r="Y28" i="54"/>
  <c r="Y22" i="54"/>
  <c r="Y26" i="54"/>
  <c r="Y19" i="54"/>
  <c r="Y14" i="54"/>
  <c r="Y16" i="54"/>
  <c r="AE22" i="54"/>
  <c r="AE26" i="54"/>
  <c r="AE24" i="54"/>
  <c r="AE28" i="54"/>
  <c r="D14" i="54"/>
  <c r="D19" i="54"/>
  <c r="D16" i="54"/>
  <c r="C14" i="54"/>
  <c r="C19" i="54"/>
  <c r="C16" i="54"/>
  <c r="AE27" i="119" l="1"/>
  <c r="AE54" i="119" s="1"/>
  <c r="AE27" i="138"/>
  <c r="AE54" i="138" s="1"/>
  <c r="AE27" i="137"/>
  <c r="AE54" i="137" s="1"/>
  <c r="AE27" i="118"/>
  <c r="AE54" i="118" s="1"/>
  <c r="AE27" i="95"/>
  <c r="AE27" i="136"/>
  <c r="AE27" i="94"/>
  <c r="K27" i="150"/>
  <c r="K54" i="150" s="1"/>
  <c r="K27" i="151"/>
  <c r="K54" i="151" s="1"/>
  <c r="K27" i="149"/>
  <c r="K54" i="149" s="1"/>
  <c r="AE27" i="135"/>
  <c r="K27" i="147"/>
  <c r="K27" i="148"/>
  <c r="K54" i="148" s="1"/>
  <c r="I15" i="119"/>
  <c r="I42" i="119" s="1"/>
  <c r="I15" i="138"/>
  <c r="I42" i="138" s="1"/>
  <c r="I15" i="137"/>
  <c r="I42" i="137" s="1"/>
  <c r="I15" i="118"/>
  <c r="I42" i="118" s="1"/>
  <c r="I15" i="95"/>
  <c r="I15" i="135"/>
  <c r="I15" i="106"/>
  <c r="I42" i="106" s="1"/>
  <c r="I15" i="94"/>
  <c r="I15" i="136"/>
  <c r="I15" i="143"/>
  <c r="I42" i="143" s="1"/>
  <c r="I15" i="145"/>
  <c r="I42" i="145" s="1"/>
  <c r="I15" i="146"/>
  <c r="I15" i="144"/>
  <c r="I42" i="144" s="1"/>
  <c r="Q15" i="119"/>
  <c r="Q42" i="119" s="1"/>
  <c r="Q15" i="138"/>
  <c r="Q42" i="138" s="1"/>
  <c r="Q15" i="137"/>
  <c r="Q42" i="137" s="1"/>
  <c r="Q15" i="95"/>
  <c r="Q15" i="135"/>
  <c r="Q15" i="118"/>
  <c r="Q42" i="118" s="1"/>
  <c r="Q15" i="106"/>
  <c r="Q42" i="106" s="1"/>
  <c r="Q15" i="94"/>
  <c r="Q15" i="143"/>
  <c r="Q42" i="143" s="1"/>
  <c r="Q15" i="145"/>
  <c r="Q42" i="145" s="1"/>
  <c r="Q15" i="146"/>
  <c r="Q15" i="136"/>
  <c r="Q15" i="144"/>
  <c r="Q42" i="144" s="1"/>
  <c r="AA12" i="119"/>
  <c r="AA39" i="119" s="1"/>
  <c r="AA12" i="138"/>
  <c r="AA39" i="138" s="1"/>
  <c r="AA12" i="137"/>
  <c r="AA39" i="137" s="1"/>
  <c r="AA12" i="118"/>
  <c r="AA39" i="118" s="1"/>
  <c r="AA12" i="95"/>
  <c r="AA12" i="135"/>
  <c r="AA12" i="94"/>
  <c r="AA12" i="136"/>
  <c r="G12" i="150"/>
  <c r="G39" i="150" s="1"/>
  <c r="G12" i="151"/>
  <c r="G39" i="151" s="1"/>
  <c r="G12" i="149"/>
  <c r="G39" i="149" s="1"/>
  <c r="G12" i="148"/>
  <c r="G39" i="148" s="1"/>
  <c r="G12" i="147"/>
  <c r="V29" i="119"/>
  <c r="V56" i="119" s="1"/>
  <c r="V29" i="138"/>
  <c r="V56" i="138" s="1"/>
  <c r="V29" i="137"/>
  <c r="V56" i="137" s="1"/>
  <c r="V29" i="95"/>
  <c r="V29" i="135"/>
  <c r="V29" i="136"/>
  <c r="V29" i="118"/>
  <c r="V56" i="118" s="1"/>
  <c r="V29" i="94"/>
  <c r="P25" i="119"/>
  <c r="P52" i="119" s="1"/>
  <c r="P25" i="137"/>
  <c r="P52" i="137" s="1"/>
  <c r="P25" i="138"/>
  <c r="P52" i="138" s="1"/>
  <c r="P25" i="118"/>
  <c r="P52" i="118" s="1"/>
  <c r="P25" i="95"/>
  <c r="P25" i="135"/>
  <c r="P25" i="136"/>
  <c r="P25" i="94"/>
  <c r="P25" i="143"/>
  <c r="P52" i="143" s="1"/>
  <c r="P25" i="144"/>
  <c r="P52" i="144" s="1"/>
  <c r="P25" i="145"/>
  <c r="P52" i="145" s="1"/>
  <c r="P25" i="146"/>
  <c r="P25" i="106"/>
  <c r="P52" i="106" s="1"/>
  <c r="X25" i="138"/>
  <c r="X52" i="138" s="1"/>
  <c r="X25" i="119"/>
  <c r="X52" i="119" s="1"/>
  <c r="X25" i="137"/>
  <c r="X52" i="137" s="1"/>
  <c r="X25" i="118"/>
  <c r="X52" i="118" s="1"/>
  <c r="X25" i="95"/>
  <c r="X25" i="135"/>
  <c r="X25" i="136"/>
  <c r="X25" i="94"/>
  <c r="D25" i="150"/>
  <c r="D52" i="150" s="1"/>
  <c r="D25" i="148"/>
  <c r="D52" i="148" s="1"/>
  <c r="D25" i="147"/>
  <c r="D25" i="151"/>
  <c r="D52" i="151" s="1"/>
  <c r="D25" i="149"/>
  <c r="D52" i="149" s="1"/>
  <c r="AC25" i="119"/>
  <c r="AC52" i="119" s="1"/>
  <c r="AC25" i="138"/>
  <c r="AC52" i="138" s="1"/>
  <c r="AC25" i="137"/>
  <c r="AC52" i="137" s="1"/>
  <c r="AC25" i="118"/>
  <c r="AC52" i="118" s="1"/>
  <c r="AC25" i="95"/>
  <c r="AC25" i="135"/>
  <c r="AC25" i="136"/>
  <c r="I25" i="151"/>
  <c r="I52" i="151" s="1"/>
  <c r="I25" i="149"/>
  <c r="I52" i="149" s="1"/>
  <c r="AC25" i="94"/>
  <c r="I25" i="150"/>
  <c r="I52" i="150" s="1"/>
  <c r="I25" i="148"/>
  <c r="I52" i="148" s="1"/>
  <c r="I25" i="147"/>
  <c r="W29" i="119"/>
  <c r="W56" i="119" s="1"/>
  <c r="W29" i="138"/>
  <c r="W56" i="138" s="1"/>
  <c r="W29" i="118"/>
  <c r="W56" i="118" s="1"/>
  <c r="W29" i="137"/>
  <c r="W56" i="137" s="1"/>
  <c r="W29" i="95"/>
  <c r="W29" i="135"/>
  <c r="W29" i="136"/>
  <c r="C29" i="151"/>
  <c r="C56" i="151" s="1"/>
  <c r="C29" i="149"/>
  <c r="C56" i="149" s="1"/>
  <c r="W29" i="94"/>
  <c r="C29" i="150"/>
  <c r="C56" i="150" s="1"/>
  <c r="C29" i="148"/>
  <c r="C56" i="148" s="1"/>
  <c r="C29" i="147"/>
  <c r="P23" i="119"/>
  <c r="P50" i="119" s="1"/>
  <c r="P23" i="138"/>
  <c r="P50" i="138" s="1"/>
  <c r="P23" i="137"/>
  <c r="P50" i="137" s="1"/>
  <c r="P23" i="118"/>
  <c r="P50" i="118" s="1"/>
  <c r="P23" i="135"/>
  <c r="P23" i="136"/>
  <c r="P23" i="94"/>
  <c r="P23" i="106"/>
  <c r="P50" i="106" s="1"/>
  <c r="P23" i="95"/>
  <c r="P23" i="143"/>
  <c r="P50" i="143" s="1"/>
  <c r="P23" i="144"/>
  <c r="P50" i="144" s="1"/>
  <c r="P23" i="146"/>
  <c r="P23" i="145"/>
  <c r="P50" i="145" s="1"/>
  <c r="X15" i="119"/>
  <c r="X42" i="119" s="1"/>
  <c r="X15" i="138"/>
  <c r="X42" i="138" s="1"/>
  <c r="X15" i="137"/>
  <c r="X42" i="137" s="1"/>
  <c r="X15" i="118"/>
  <c r="X42" i="118" s="1"/>
  <c r="X15" i="95"/>
  <c r="X15" i="135"/>
  <c r="X15" i="94"/>
  <c r="X15" i="136"/>
  <c r="D15" i="150"/>
  <c r="D42" i="150" s="1"/>
  <c r="D15" i="151"/>
  <c r="D42" i="151" s="1"/>
  <c r="D15" i="149"/>
  <c r="D42" i="149" s="1"/>
  <c r="D15" i="147"/>
  <c r="D15" i="148"/>
  <c r="D42" i="148" s="1"/>
  <c r="G15" i="119"/>
  <c r="G42" i="119" s="1"/>
  <c r="G15" i="138"/>
  <c r="G42" i="138" s="1"/>
  <c r="G15" i="137"/>
  <c r="G42" i="137" s="1"/>
  <c r="G15" i="118"/>
  <c r="G42" i="118" s="1"/>
  <c r="G15" i="136"/>
  <c r="G15" i="95"/>
  <c r="G15" i="135"/>
  <c r="G15" i="106"/>
  <c r="G42" i="106" s="1"/>
  <c r="G15" i="143"/>
  <c r="G42" i="143" s="1"/>
  <c r="G15" i="145"/>
  <c r="G42" i="145" s="1"/>
  <c r="G15" i="146"/>
  <c r="G15" i="144"/>
  <c r="G42" i="144" s="1"/>
  <c r="G15" i="94"/>
  <c r="G17" i="138"/>
  <c r="G44" i="138" s="1"/>
  <c r="G17" i="119"/>
  <c r="G44" i="119" s="1"/>
  <c r="G17" i="137"/>
  <c r="G44" i="137" s="1"/>
  <c r="G17" i="118"/>
  <c r="G44" i="118" s="1"/>
  <c r="G17" i="95"/>
  <c r="G17" i="135"/>
  <c r="G17" i="136"/>
  <c r="G17" i="94"/>
  <c r="G17" i="106"/>
  <c r="G44" i="106" s="1"/>
  <c r="G17" i="143"/>
  <c r="G44" i="143" s="1"/>
  <c r="G17" i="144"/>
  <c r="G44" i="144" s="1"/>
  <c r="G17" i="145"/>
  <c r="G44" i="145" s="1"/>
  <c r="G17" i="146"/>
  <c r="F23" i="119"/>
  <c r="F50" i="119" s="1"/>
  <c r="F23" i="138"/>
  <c r="F50" i="138" s="1"/>
  <c r="F23" i="137"/>
  <c r="F50" i="137" s="1"/>
  <c r="F23" i="95"/>
  <c r="F23" i="135"/>
  <c r="F23" i="118"/>
  <c r="F50" i="118" s="1"/>
  <c r="F23" i="106"/>
  <c r="F50" i="106" s="1"/>
  <c r="F23" i="144"/>
  <c r="F50" i="144" s="1"/>
  <c r="F23" i="145"/>
  <c r="F50" i="145" s="1"/>
  <c r="F23" i="146"/>
  <c r="F23" i="136"/>
  <c r="F23" i="94"/>
  <c r="F23" i="143"/>
  <c r="F50" i="143" s="1"/>
  <c r="L23" i="119"/>
  <c r="L50" i="119" s="1"/>
  <c r="L23" i="138"/>
  <c r="L50" i="138" s="1"/>
  <c r="L23" i="137"/>
  <c r="L50" i="137" s="1"/>
  <c r="L23" i="118"/>
  <c r="L50" i="118" s="1"/>
  <c r="L23" i="95"/>
  <c r="L23" i="136"/>
  <c r="L23" i="94"/>
  <c r="L23" i="106"/>
  <c r="L50" i="106" s="1"/>
  <c r="L23" i="135"/>
  <c r="L23" i="143"/>
  <c r="L50" i="143" s="1"/>
  <c r="L23" i="146"/>
  <c r="L23" i="145"/>
  <c r="L50" i="145" s="1"/>
  <c r="L23" i="144"/>
  <c r="L50" i="144" s="1"/>
  <c r="D20" i="119"/>
  <c r="D47" i="119" s="1"/>
  <c r="D20" i="138"/>
  <c r="D47" i="138" s="1"/>
  <c r="D20" i="137"/>
  <c r="D47" i="137" s="1"/>
  <c r="D20" i="118"/>
  <c r="D47" i="118" s="1"/>
  <c r="D20" i="95"/>
  <c r="D20" i="135"/>
  <c r="D20" i="106"/>
  <c r="D47" i="106" s="1"/>
  <c r="D20" i="136"/>
  <c r="D20" i="94"/>
  <c r="D20" i="144"/>
  <c r="D47" i="144" s="1"/>
  <c r="D20" i="146"/>
  <c r="D20" i="143"/>
  <c r="D47" i="143" s="1"/>
  <c r="D20" i="145"/>
  <c r="D47" i="145" s="1"/>
  <c r="Y25" i="119"/>
  <c r="Y52" i="119" s="1"/>
  <c r="Y25" i="138"/>
  <c r="Y52" i="138" s="1"/>
  <c r="Y25" i="137"/>
  <c r="Y52" i="137" s="1"/>
  <c r="Y25" i="118"/>
  <c r="Y52" i="118" s="1"/>
  <c r="Y25" i="136"/>
  <c r="Y25" i="135"/>
  <c r="Y25" i="95"/>
  <c r="E25" i="151"/>
  <c r="E52" i="151" s="1"/>
  <c r="E25" i="149"/>
  <c r="E52" i="149" s="1"/>
  <c r="Y25" i="94"/>
  <c r="E25" i="150"/>
  <c r="E52" i="150" s="1"/>
  <c r="E25" i="148"/>
  <c r="E52" i="148" s="1"/>
  <c r="E25" i="147"/>
  <c r="P17" i="119"/>
  <c r="P44" i="119" s="1"/>
  <c r="P17" i="138"/>
  <c r="P44" i="138" s="1"/>
  <c r="P17" i="137"/>
  <c r="P44" i="137" s="1"/>
  <c r="P17" i="118"/>
  <c r="P44" i="118" s="1"/>
  <c r="P17" i="136"/>
  <c r="P17" i="94"/>
  <c r="P17" i="106"/>
  <c r="P44" i="106" s="1"/>
  <c r="P17" i="95"/>
  <c r="P17" i="143"/>
  <c r="P44" i="143" s="1"/>
  <c r="P17" i="135"/>
  <c r="P17" i="145"/>
  <c r="P44" i="145" s="1"/>
  <c r="P17" i="146"/>
  <c r="P17" i="144"/>
  <c r="P44" i="144" s="1"/>
  <c r="AC15" i="119"/>
  <c r="AC42" i="119" s="1"/>
  <c r="AC15" i="138"/>
  <c r="AC42" i="138" s="1"/>
  <c r="AC15" i="137"/>
  <c r="AC42" i="137" s="1"/>
  <c r="AC15" i="95"/>
  <c r="AC15" i="135"/>
  <c r="AC15" i="118"/>
  <c r="AC42" i="118" s="1"/>
  <c r="AC15" i="94"/>
  <c r="I15" i="150"/>
  <c r="I42" i="150" s="1"/>
  <c r="AC15" i="136"/>
  <c r="I15" i="151"/>
  <c r="I42" i="151" s="1"/>
  <c r="I15" i="149"/>
  <c r="I42" i="149" s="1"/>
  <c r="I15" i="148"/>
  <c r="I42" i="148" s="1"/>
  <c r="I15" i="147"/>
  <c r="X17" i="119"/>
  <c r="X44" i="119" s="1"/>
  <c r="X17" i="138"/>
  <c r="X44" i="138" s="1"/>
  <c r="X17" i="137"/>
  <c r="X44" i="137" s="1"/>
  <c r="X17" i="118"/>
  <c r="X44" i="118" s="1"/>
  <c r="X17" i="95"/>
  <c r="X17" i="135"/>
  <c r="X17" i="136"/>
  <c r="X17" i="94"/>
  <c r="D17" i="151"/>
  <c r="D44" i="151" s="1"/>
  <c r="D17" i="149"/>
  <c r="D44" i="149" s="1"/>
  <c r="D17" i="150"/>
  <c r="D44" i="150" s="1"/>
  <c r="D17" i="148"/>
  <c r="D44" i="148" s="1"/>
  <c r="D17" i="147"/>
  <c r="Q27" i="119"/>
  <c r="Q54" i="119" s="1"/>
  <c r="Q27" i="138"/>
  <c r="Q54" i="138" s="1"/>
  <c r="Q27" i="137"/>
  <c r="Q54" i="137" s="1"/>
  <c r="Q27" i="95"/>
  <c r="Q27" i="135"/>
  <c r="Q27" i="136"/>
  <c r="Q27" i="94"/>
  <c r="Q27" i="118"/>
  <c r="Q54" i="118" s="1"/>
  <c r="Q27" i="106"/>
  <c r="Q54" i="106" s="1"/>
  <c r="Q27" i="143"/>
  <c r="Q54" i="143" s="1"/>
  <c r="Q27" i="145"/>
  <c r="Q54" i="145" s="1"/>
  <c r="Q27" i="146"/>
  <c r="Q27" i="144"/>
  <c r="Q54" i="144" s="1"/>
  <c r="Q25" i="119"/>
  <c r="Q52" i="119" s="1"/>
  <c r="Q25" i="138"/>
  <c r="Q52" i="138" s="1"/>
  <c r="Q25" i="137"/>
  <c r="Q52" i="137" s="1"/>
  <c r="Q25" i="106"/>
  <c r="Q52" i="106" s="1"/>
  <c r="Q25" i="95"/>
  <c r="Q25" i="136"/>
  <c r="Q25" i="118"/>
  <c r="Q52" i="118" s="1"/>
  <c r="Q25" i="135"/>
  <c r="Q25" i="143"/>
  <c r="Q52" i="143" s="1"/>
  <c r="Q25" i="144"/>
  <c r="Q52" i="144" s="1"/>
  <c r="Q25" i="145"/>
  <c r="Q52" i="145" s="1"/>
  <c r="Q25" i="146"/>
  <c r="Q25" i="94"/>
  <c r="C12" i="119"/>
  <c r="C39" i="119" s="1"/>
  <c r="C12" i="138"/>
  <c r="C39" i="138" s="1"/>
  <c r="C12" i="137"/>
  <c r="C39" i="137" s="1"/>
  <c r="C12" i="95"/>
  <c r="C12" i="135"/>
  <c r="C12" i="118"/>
  <c r="C39" i="118" s="1"/>
  <c r="C12" i="94"/>
  <c r="C12" i="106"/>
  <c r="C39" i="106" s="1"/>
  <c r="C12" i="143"/>
  <c r="C39" i="143" s="1"/>
  <c r="C12" i="145"/>
  <c r="C39" i="145" s="1"/>
  <c r="C12" i="146"/>
  <c r="C12" i="136"/>
  <c r="C12" i="144"/>
  <c r="C39" i="144" s="1"/>
  <c r="Q23" i="119"/>
  <c r="Q50" i="119" s="1"/>
  <c r="Q23" i="138"/>
  <c r="Q50" i="138" s="1"/>
  <c r="Q23" i="137"/>
  <c r="Q50" i="137" s="1"/>
  <c r="Q23" i="118"/>
  <c r="Q50" i="118" s="1"/>
  <c r="Q23" i="95"/>
  <c r="Q23" i="135"/>
  <c r="Q23" i="136"/>
  <c r="Q23" i="94"/>
  <c r="Q23" i="106"/>
  <c r="Q50" i="106" s="1"/>
  <c r="Q23" i="143"/>
  <c r="Q50" i="143" s="1"/>
  <c r="Q23" i="144"/>
  <c r="Q50" i="144" s="1"/>
  <c r="Q23" i="145"/>
  <c r="Q50" i="145" s="1"/>
  <c r="Q23" i="146"/>
  <c r="Y12" i="119"/>
  <c r="Y39" i="119" s="1"/>
  <c r="Y12" i="138"/>
  <c r="Y39" i="138" s="1"/>
  <c r="Y12" i="137"/>
  <c r="Y39" i="137" s="1"/>
  <c r="Y12" i="118"/>
  <c r="Y39" i="118" s="1"/>
  <c r="Y12" i="95"/>
  <c r="Y12" i="135"/>
  <c r="Y12" i="136"/>
  <c r="E12" i="151"/>
  <c r="E39" i="151" s="1"/>
  <c r="E12" i="149"/>
  <c r="E39" i="149" s="1"/>
  <c r="Y12" i="94"/>
  <c r="E12" i="148"/>
  <c r="E39" i="148" s="1"/>
  <c r="E12" i="147"/>
  <c r="E12" i="150"/>
  <c r="E39" i="150" s="1"/>
  <c r="I29" i="119"/>
  <c r="I56" i="119" s="1"/>
  <c r="I29" i="138"/>
  <c r="I56" i="138" s="1"/>
  <c r="I29" i="137"/>
  <c r="I56" i="137" s="1"/>
  <c r="I29" i="118"/>
  <c r="I56" i="118" s="1"/>
  <c r="I29" i="95"/>
  <c r="I29" i="135"/>
  <c r="I29" i="106"/>
  <c r="I56" i="106" s="1"/>
  <c r="I29" i="94"/>
  <c r="I29" i="143"/>
  <c r="I56" i="143" s="1"/>
  <c r="I29" i="145"/>
  <c r="I56" i="145" s="1"/>
  <c r="I29" i="146"/>
  <c r="I29" i="136"/>
  <c r="I29" i="144"/>
  <c r="I56" i="144" s="1"/>
  <c r="I27" i="119"/>
  <c r="I54" i="119" s="1"/>
  <c r="I27" i="138"/>
  <c r="I54" i="138" s="1"/>
  <c r="I27" i="137"/>
  <c r="I54" i="137" s="1"/>
  <c r="I27" i="118"/>
  <c r="I54" i="118" s="1"/>
  <c r="I27" i="95"/>
  <c r="I27" i="135"/>
  <c r="I27" i="136"/>
  <c r="I27" i="94"/>
  <c r="I27" i="106"/>
  <c r="I54" i="106" s="1"/>
  <c r="I27" i="143"/>
  <c r="I54" i="143" s="1"/>
  <c r="I27" i="145"/>
  <c r="I54" i="145" s="1"/>
  <c r="I27" i="146"/>
  <c r="I27" i="144"/>
  <c r="I54" i="144" s="1"/>
  <c r="D25" i="119"/>
  <c r="D52" i="119" s="1"/>
  <c r="D25" i="138"/>
  <c r="D52" i="138" s="1"/>
  <c r="D25" i="137"/>
  <c r="D52" i="137" s="1"/>
  <c r="D25" i="118"/>
  <c r="D52" i="118" s="1"/>
  <c r="D25" i="95"/>
  <c r="D25" i="135"/>
  <c r="D25" i="136"/>
  <c r="D25" i="94"/>
  <c r="D25" i="106"/>
  <c r="D52" i="106" s="1"/>
  <c r="D25" i="144"/>
  <c r="D52" i="144" s="1"/>
  <c r="D25" i="145"/>
  <c r="D52" i="145" s="1"/>
  <c r="D25" i="146"/>
  <c r="D25" i="143"/>
  <c r="D52" i="143" s="1"/>
  <c r="G29" i="119"/>
  <c r="G56" i="119" s="1"/>
  <c r="G29" i="138"/>
  <c r="G56" i="138" s="1"/>
  <c r="G29" i="137"/>
  <c r="G56" i="137" s="1"/>
  <c r="G29" i="118"/>
  <c r="G56" i="118" s="1"/>
  <c r="G29" i="95"/>
  <c r="G29" i="135"/>
  <c r="G29" i="136"/>
  <c r="G29" i="106"/>
  <c r="G56" i="106" s="1"/>
  <c r="G29" i="143"/>
  <c r="G56" i="143" s="1"/>
  <c r="G29" i="145"/>
  <c r="G56" i="145" s="1"/>
  <c r="G29" i="146"/>
  <c r="G29" i="94"/>
  <c r="G29" i="144"/>
  <c r="G56" i="144" s="1"/>
  <c r="N23" i="119"/>
  <c r="N50" i="119" s="1"/>
  <c r="N23" i="138"/>
  <c r="N50" i="138" s="1"/>
  <c r="N23" i="137"/>
  <c r="N50" i="137" s="1"/>
  <c r="N23" i="118"/>
  <c r="N50" i="118" s="1"/>
  <c r="N23" i="95"/>
  <c r="N23" i="135"/>
  <c r="N23" i="136"/>
  <c r="N23" i="94"/>
  <c r="N23" i="143"/>
  <c r="N50" i="143" s="1"/>
  <c r="N23" i="144"/>
  <c r="N50" i="144" s="1"/>
  <c r="N23" i="145"/>
  <c r="N50" i="145" s="1"/>
  <c r="N23" i="146"/>
  <c r="N23" i="106"/>
  <c r="N50" i="106" s="1"/>
  <c r="R25" i="119"/>
  <c r="R52" i="119" s="1"/>
  <c r="R25" i="138"/>
  <c r="R52" i="138" s="1"/>
  <c r="R25" i="137"/>
  <c r="R52" i="137" s="1"/>
  <c r="R25" i="118"/>
  <c r="R52" i="118" s="1"/>
  <c r="R25" i="95"/>
  <c r="R25" i="94"/>
  <c r="R25" i="106"/>
  <c r="R52" i="106" s="1"/>
  <c r="R25" i="136"/>
  <c r="R25" i="135"/>
  <c r="R25" i="143"/>
  <c r="R52" i="143" s="1"/>
  <c r="R25" i="144"/>
  <c r="R52" i="144" s="1"/>
  <c r="R25" i="145"/>
  <c r="R52" i="145" s="1"/>
  <c r="R25" i="146"/>
  <c r="R29" i="119"/>
  <c r="R56" i="119" s="1"/>
  <c r="R29" i="138"/>
  <c r="R56" i="138" s="1"/>
  <c r="R29" i="137"/>
  <c r="R56" i="137" s="1"/>
  <c r="R29" i="118"/>
  <c r="R56" i="118" s="1"/>
  <c r="R29" i="95"/>
  <c r="R29" i="135"/>
  <c r="R29" i="136"/>
  <c r="R29" i="106"/>
  <c r="R56" i="106" s="1"/>
  <c r="R29" i="94"/>
  <c r="R29" i="144"/>
  <c r="R56" i="144" s="1"/>
  <c r="R29" i="143"/>
  <c r="R56" i="143" s="1"/>
  <c r="R29" i="145"/>
  <c r="R56" i="145" s="1"/>
  <c r="R29" i="146"/>
  <c r="L27" i="119"/>
  <c r="L54" i="119" s="1"/>
  <c r="L27" i="138"/>
  <c r="L54" i="138" s="1"/>
  <c r="L27" i="137"/>
  <c r="L54" i="137" s="1"/>
  <c r="L27" i="95"/>
  <c r="L27" i="135"/>
  <c r="L27" i="118"/>
  <c r="L54" i="118" s="1"/>
  <c r="L27" i="106"/>
  <c r="L54" i="106" s="1"/>
  <c r="L27" i="94"/>
  <c r="L27" i="136"/>
  <c r="L27" i="144"/>
  <c r="L54" i="144" s="1"/>
  <c r="L27" i="146"/>
  <c r="L27" i="143"/>
  <c r="L54" i="143" s="1"/>
  <c r="L27" i="145"/>
  <c r="L54" i="145" s="1"/>
  <c r="D15" i="119"/>
  <c r="D42" i="119" s="1"/>
  <c r="D15" i="138"/>
  <c r="D42" i="138" s="1"/>
  <c r="D15" i="118"/>
  <c r="D42" i="118" s="1"/>
  <c r="D15" i="137"/>
  <c r="D42" i="137" s="1"/>
  <c r="D15" i="95"/>
  <c r="D15" i="135"/>
  <c r="D15" i="94"/>
  <c r="D15" i="136"/>
  <c r="D15" i="106"/>
  <c r="D42" i="106" s="1"/>
  <c r="D15" i="145"/>
  <c r="D42" i="145" s="1"/>
  <c r="D15" i="146"/>
  <c r="D15" i="143"/>
  <c r="D42" i="143" s="1"/>
  <c r="D15" i="144"/>
  <c r="D42" i="144" s="1"/>
  <c r="Y27" i="119"/>
  <c r="Y54" i="119" s="1"/>
  <c r="Y27" i="138"/>
  <c r="Y54" i="138" s="1"/>
  <c r="Y27" i="137"/>
  <c r="Y54" i="137" s="1"/>
  <c r="Y27" i="118"/>
  <c r="Y54" i="118" s="1"/>
  <c r="Y27" i="95"/>
  <c r="Y27" i="135"/>
  <c r="Y27" i="136"/>
  <c r="Y27" i="94"/>
  <c r="E27" i="150"/>
  <c r="E54" i="150" s="1"/>
  <c r="E27" i="151"/>
  <c r="E54" i="151" s="1"/>
  <c r="E27" i="149"/>
  <c r="E54" i="149" s="1"/>
  <c r="E27" i="148"/>
  <c r="E54" i="148" s="1"/>
  <c r="E27" i="147"/>
  <c r="U17" i="119"/>
  <c r="U44" i="119" s="1"/>
  <c r="U17" i="138"/>
  <c r="U44" i="138" s="1"/>
  <c r="U17" i="137"/>
  <c r="U44" i="137" s="1"/>
  <c r="U17" i="118"/>
  <c r="U44" i="118" s="1"/>
  <c r="U17" i="95"/>
  <c r="U17" i="135"/>
  <c r="U17" i="136"/>
  <c r="U17" i="94"/>
  <c r="AD20" i="119"/>
  <c r="AD47" i="119" s="1"/>
  <c r="AD20" i="138"/>
  <c r="AD47" i="138" s="1"/>
  <c r="AD20" i="137"/>
  <c r="AD47" i="137" s="1"/>
  <c r="AD20" i="118"/>
  <c r="AD47" i="118" s="1"/>
  <c r="AD20" i="95"/>
  <c r="AD20" i="135"/>
  <c r="AD20" i="136"/>
  <c r="AD20" i="94"/>
  <c r="J20" i="151"/>
  <c r="J47" i="151" s="1"/>
  <c r="J20" i="149"/>
  <c r="J47" i="149" s="1"/>
  <c r="J20" i="150"/>
  <c r="J47" i="150" s="1"/>
  <c r="J20" i="148"/>
  <c r="J47" i="148" s="1"/>
  <c r="J20" i="147"/>
  <c r="V17" i="119"/>
  <c r="V44" i="119" s="1"/>
  <c r="V17" i="138"/>
  <c r="V44" i="138" s="1"/>
  <c r="V17" i="137"/>
  <c r="V44" i="137" s="1"/>
  <c r="V17" i="95"/>
  <c r="V17" i="135"/>
  <c r="V17" i="118"/>
  <c r="V44" i="118" s="1"/>
  <c r="V17" i="94"/>
  <c r="V17" i="136"/>
  <c r="AF20" i="119"/>
  <c r="AF47" i="119" s="1"/>
  <c r="AF20" i="138"/>
  <c r="AF47" i="138" s="1"/>
  <c r="AF20" i="137"/>
  <c r="AF47" i="137" s="1"/>
  <c r="AF20" i="95"/>
  <c r="AF20" i="135"/>
  <c r="AF20" i="118"/>
  <c r="AF47" i="118" s="1"/>
  <c r="AF20" i="94"/>
  <c r="L20" i="150"/>
  <c r="L47" i="150" s="1"/>
  <c r="L20" i="151"/>
  <c r="L47" i="151" s="1"/>
  <c r="L20" i="149"/>
  <c r="L47" i="149" s="1"/>
  <c r="AF20" i="136"/>
  <c r="L20" i="148"/>
  <c r="L47" i="148" s="1"/>
  <c r="L20" i="147"/>
  <c r="K17" i="138"/>
  <c r="K44" i="138" s="1"/>
  <c r="K17" i="119"/>
  <c r="K44" i="119" s="1"/>
  <c r="K17" i="137"/>
  <c r="K44" i="137" s="1"/>
  <c r="K17" i="118"/>
  <c r="K44" i="118" s="1"/>
  <c r="K17" i="95"/>
  <c r="K17" i="135"/>
  <c r="K17" i="136"/>
  <c r="K17" i="94"/>
  <c r="K17" i="106"/>
  <c r="K44" i="106" s="1"/>
  <c r="K17" i="143"/>
  <c r="K44" i="143" s="1"/>
  <c r="K17" i="144"/>
  <c r="K44" i="144" s="1"/>
  <c r="K17" i="145"/>
  <c r="K44" i="145" s="1"/>
  <c r="K17" i="146"/>
  <c r="AA17" i="138"/>
  <c r="AA44" i="138" s="1"/>
  <c r="AA17" i="119"/>
  <c r="AA44" i="119" s="1"/>
  <c r="AA17" i="137"/>
  <c r="AA44" i="137" s="1"/>
  <c r="AA17" i="118"/>
  <c r="AA44" i="118" s="1"/>
  <c r="AA17" i="95"/>
  <c r="AA17" i="135"/>
  <c r="AA17" i="136"/>
  <c r="AA17" i="94"/>
  <c r="G17" i="150"/>
  <c r="G44" i="150" s="1"/>
  <c r="G17" i="148"/>
  <c r="G44" i="148" s="1"/>
  <c r="G17" i="147"/>
  <c r="G17" i="151"/>
  <c r="G44" i="151" s="1"/>
  <c r="G17" i="149"/>
  <c r="G44" i="149" s="1"/>
  <c r="W12" i="119"/>
  <c r="W39" i="119" s="1"/>
  <c r="W12" i="138"/>
  <c r="W39" i="138" s="1"/>
  <c r="W12" i="137"/>
  <c r="W39" i="137" s="1"/>
  <c r="W12" i="95"/>
  <c r="W12" i="135"/>
  <c r="W12" i="118"/>
  <c r="W39" i="118" s="1"/>
  <c r="W12" i="94"/>
  <c r="C12" i="150"/>
  <c r="C39" i="150" s="1"/>
  <c r="C12" i="151"/>
  <c r="C39" i="151" s="1"/>
  <c r="C12" i="149"/>
  <c r="C39" i="149" s="1"/>
  <c r="C12" i="148"/>
  <c r="C39" i="148" s="1"/>
  <c r="C12" i="147"/>
  <c r="W12" i="136"/>
  <c r="D12" i="119"/>
  <c r="D39" i="119" s="1"/>
  <c r="D12" i="138"/>
  <c r="D39" i="138" s="1"/>
  <c r="D12" i="137"/>
  <c r="D39" i="137" s="1"/>
  <c r="D12" i="118"/>
  <c r="D39" i="118" s="1"/>
  <c r="D12" i="95"/>
  <c r="D12" i="135"/>
  <c r="D12" i="136"/>
  <c r="D12" i="94"/>
  <c r="D12" i="106"/>
  <c r="D39" i="106" s="1"/>
  <c r="D12" i="144"/>
  <c r="D39" i="144" s="1"/>
  <c r="D12" i="145"/>
  <c r="D39" i="145" s="1"/>
  <c r="D12" i="146"/>
  <c r="D12" i="143"/>
  <c r="D39" i="143" s="1"/>
  <c r="F12" i="119"/>
  <c r="F39" i="119" s="1"/>
  <c r="F12" i="137"/>
  <c r="F39" i="137" s="1"/>
  <c r="F12" i="138"/>
  <c r="F39" i="138" s="1"/>
  <c r="F12" i="118"/>
  <c r="F39" i="118" s="1"/>
  <c r="F12" i="95"/>
  <c r="F12" i="135"/>
  <c r="F12" i="94"/>
  <c r="F12" i="106"/>
  <c r="F39" i="106" s="1"/>
  <c r="F12" i="136"/>
  <c r="F12" i="143"/>
  <c r="F39" i="143" s="1"/>
  <c r="F12" i="144"/>
  <c r="F39" i="144" s="1"/>
  <c r="F12" i="145"/>
  <c r="F39" i="145" s="1"/>
  <c r="F12" i="146"/>
  <c r="D27" i="119"/>
  <c r="D54" i="119" s="1"/>
  <c r="D27" i="138"/>
  <c r="D54" i="138" s="1"/>
  <c r="D27" i="137"/>
  <c r="D54" i="137" s="1"/>
  <c r="D27" i="118"/>
  <c r="D54" i="118" s="1"/>
  <c r="D27" i="95"/>
  <c r="D27" i="135"/>
  <c r="D27" i="106"/>
  <c r="D54" i="106" s="1"/>
  <c r="D27" i="143"/>
  <c r="D54" i="143" s="1"/>
  <c r="D27" i="144"/>
  <c r="D54" i="144" s="1"/>
  <c r="D27" i="94"/>
  <c r="D27" i="136"/>
  <c r="D27" i="145"/>
  <c r="D54" i="145" s="1"/>
  <c r="D27" i="146"/>
  <c r="I23" i="119"/>
  <c r="I50" i="119" s="1"/>
  <c r="I23" i="138"/>
  <c r="I50" i="138" s="1"/>
  <c r="I23" i="137"/>
  <c r="I50" i="137" s="1"/>
  <c r="I23" i="118"/>
  <c r="I50" i="118" s="1"/>
  <c r="I23" i="95"/>
  <c r="I23" i="135"/>
  <c r="I23" i="136"/>
  <c r="I23" i="94"/>
  <c r="I23" i="106"/>
  <c r="I50" i="106" s="1"/>
  <c r="I23" i="143"/>
  <c r="I50" i="143" s="1"/>
  <c r="I23" i="144"/>
  <c r="I50" i="144" s="1"/>
  <c r="I23" i="145"/>
  <c r="I50" i="145" s="1"/>
  <c r="I23" i="146"/>
  <c r="N29" i="119"/>
  <c r="N56" i="119" s="1"/>
  <c r="N29" i="138"/>
  <c r="N56" i="138" s="1"/>
  <c r="N29" i="137"/>
  <c r="N56" i="137" s="1"/>
  <c r="N29" i="118"/>
  <c r="N56" i="118" s="1"/>
  <c r="N29" i="95"/>
  <c r="N29" i="135"/>
  <c r="N29" i="136"/>
  <c r="N29" i="106"/>
  <c r="N56" i="106" s="1"/>
  <c r="N29" i="94"/>
  <c r="N29" i="144"/>
  <c r="N56" i="144" s="1"/>
  <c r="N29" i="143"/>
  <c r="N56" i="143" s="1"/>
  <c r="N29" i="145"/>
  <c r="N56" i="145" s="1"/>
  <c r="N29" i="146"/>
  <c r="N25" i="119"/>
  <c r="N52" i="119" s="1"/>
  <c r="N25" i="138"/>
  <c r="N52" i="138" s="1"/>
  <c r="N25" i="137"/>
  <c r="N52" i="137" s="1"/>
  <c r="N25" i="118"/>
  <c r="N52" i="118" s="1"/>
  <c r="N25" i="95"/>
  <c r="N25" i="94"/>
  <c r="N25" i="135"/>
  <c r="N25" i="106"/>
  <c r="N52" i="106" s="1"/>
  <c r="N25" i="136"/>
  <c r="N25" i="144"/>
  <c r="N52" i="144" s="1"/>
  <c r="N25" i="146"/>
  <c r="N25" i="143"/>
  <c r="N52" i="143" s="1"/>
  <c r="N25" i="145"/>
  <c r="N52" i="145" s="1"/>
  <c r="W23" i="119"/>
  <c r="W50" i="119" s="1"/>
  <c r="W23" i="138"/>
  <c r="W50" i="138" s="1"/>
  <c r="W23" i="137"/>
  <c r="W50" i="137" s="1"/>
  <c r="W23" i="95"/>
  <c r="W23" i="135"/>
  <c r="W23" i="118"/>
  <c r="W50" i="118" s="1"/>
  <c r="W23" i="136"/>
  <c r="W23" i="94"/>
  <c r="C23" i="150"/>
  <c r="C50" i="150" s="1"/>
  <c r="C23" i="151"/>
  <c r="C50" i="151" s="1"/>
  <c r="C23" i="149"/>
  <c r="C50" i="149" s="1"/>
  <c r="C23" i="148"/>
  <c r="C50" i="148" s="1"/>
  <c r="C23" i="147"/>
  <c r="AD29" i="119"/>
  <c r="AD56" i="119" s="1"/>
  <c r="AD29" i="138"/>
  <c r="AD56" i="138" s="1"/>
  <c r="AD29" i="137"/>
  <c r="AD56" i="137" s="1"/>
  <c r="AD29" i="118"/>
  <c r="AD56" i="118" s="1"/>
  <c r="AD29" i="95"/>
  <c r="AD29" i="135"/>
  <c r="AD29" i="136"/>
  <c r="AD29" i="94"/>
  <c r="J29" i="150"/>
  <c r="J56" i="150" s="1"/>
  <c r="J29" i="151"/>
  <c r="J56" i="151" s="1"/>
  <c r="J29" i="149"/>
  <c r="J56" i="149" s="1"/>
  <c r="J29" i="148"/>
  <c r="J56" i="148" s="1"/>
  <c r="J29" i="147"/>
  <c r="F25" i="119"/>
  <c r="F52" i="119" s="1"/>
  <c r="F25" i="138"/>
  <c r="F52" i="138" s="1"/>
  <c r="F25" i="137"/>
  <c r="F52" i="137" s="1"/>
  <c r="F25" i="118"/>
  <c r="F52" i="118" s="1"/>
  <c r="F25" i="95"/>
  <c r="F25" i="94"/>
  <c r="F25" i="135"/>
  <c r="F25" i="106"/>
  <c r="F52" i="106" s="1"/>
  <c r="F25" i="136"/>
  <c r="F25" i="143"/>
  <c r="F52" i="143" s="1"/>
  <c r="F25" i="144"/>
  <c r="F52" i="144" s="1"/>
  <c r="F25" i="145"/>
  <c r="F52" i="145" s="1"/>
  <c r="F25" i="146"/>
  <c r="U29" i="119"/>
  <c r="U56" i="119" s="1"/>
  <c r="U29" i="138"/>
  <c r="U56" i="138" s="1"/>
  <c r="U29" i="137"/>
  <c r="U56" i="137" s="1"/>
  <c r="U29" i="95"/>
  <c r="U29" i="118"/>
  <c r="U56" i="118" s="1"/>
  <c r="U29" i="94"/>
  <c r="U29" i="135"/>
  <c r="U29" i="136"/>
  <c r="G25" i="119"/>
  <c r="G52" i="119" s="1"/>
  <c r="G25" i="138"/>
  <c r="G52" i="138" s="1"/>
  <c r="G25" i="137"/>
  <c r="G52" i="137" s="1"/>
  <c r="G25" i="95"/>
  <c r="G25" i="135"/>
  <c r="G25" i="118"/>
  <c r="G52" i="118" s="1"/>
  <c r="G25" i="94"/>
  <c r="G25" i="106"/>
  <c r="G52" i="106" s="1"/>
  <c r="G25" i="143"/>
  <c r="G52" i="143" s="1"/>
  <c r="G25" i="145"/>
  <c r="G52" i="145" s="1"/>
  <c r="G25" i="146"/>
  <c r="G25" i="136"/>
  <c r="G25" i="144"/>
  <c r="G52" i="144" s="1"/>
  <c r="L15" i="119"/>
  <c r="L42" i="119" s="1"/>
  <c r="L15" i="138"/>
  <c r="L42" i="138" s="1"/>
  <c r="L15" i="137"/>
  <c r="L42" i="137" s="1"/>
  <c r="L15" i="118"/>
  <c r="L42" i="118" s="1"/>
  <c r="L15" i="95"/>
  <c r="L15" i="135"/>
  <c r="L15" i="94"/>
  <c r="L15" i="136"/>
  <c r="L15" i="143"/>
  <c r="L42" i="143" s="1"/>
  <c r="L15" i="145"/>
  <c r="L42" i="145" s="1"/>
  <c r="L15" i="146"/>
  <c r="L15" i="144"/>
  <c r="L42" i="144" s="1"/>
  <c r="L15" i="106"/>
  <c r="L42" i="106" s="1"/>
  <c r="C15" i="119"/>
  <c r="C42" i="119" s="1"/>
  <c r="C15" i="138"/>
  <c r="C42" i="138" s="1"/>
  <c r="C15" i="137"/>
  <c r="C42" i="137" s="1"/>
  <c r="C15" i="118"/>
  <c r="C42" i="118" s="1"/>
  <c r="C15" i="95"/>
  <c r="C15" i="135"/>
  <c r="C15" i="136"/>
  <c r="C15" i="106"/>
  <c r="C42" i="106" s="1"/>
  <c r="C15" i="143"/>
  <c r="C42" i="143" s="1"/>
  <c r="C15" i="145"/>
  <c r="C42" i="145" s="1"/>
  <c r="C15" i="146"/>
  <c r="C15" i="144"/>
  <c r="C42" i="144" s="1"/>
  <c r="C15" i="94"/>
  <c r="AE29" i="119"/>
  <c r="AE56" i="119" s="1"/>
  <c r="AE29" i="138"/>
  <c r="AE56" i="138" s="1"/>
  <c r="AE29" i="137"/>
  <c r="AE56" i="137" s="1"/>
  <c r="AE29" i="118"/>
  <c r="AE56" i="118" s="1"/>
  <c r="AE29" i="135"/>
  <c r="AE29" i="136"/>
  <c r="AE29" i="95"/>
  <c r="K29" i="151"/>
  <c r="K56" i="151" s="1"/>
  <c r="K29" i="149"/>
  <c r="K56" i="149" s="1"/>
  <c r="AE29" i="94"/>
  <c r="K29" i="150"/>
  <c r="K56" i="150" s="1"/>
  <c r="K29" i="148"/>
  <c r="K56" i="148" s="1"/>
  <c r="K29" i="147"/>
  <c r="Y17" i="119"/>
  <c r="Y44" i="119" s="1"/>
  <c r="Y17" i="138"/>
  <c r="Y44" i="138" s="1"/>
  <c r="Y17" i="137"/>
  <c r="Y44" i="137" s="1"/>
  <c r="Y17" i="118"/>
  <c r="Y44" i="118" s="1"/>
  <c r="Y17" i="95"/>
  <c r="Y17" i="135"/>
  <c r="Y17" i="136"/>
  <c r="Y17" i="94"/>
  <c r="E17" i="150"/>
  <c r="E44" i="150" s="1"/>
  <c r="E17" i="151"/>
  <c r="E44" i="151" s="1"/>
  <c r="E17" i="149"/>
  <c r="E44" i="149" s="1"/>
  <c r="E17" i="147"/>
  <c r="E17" i="148"/>
  <c r="E44" i="148" s="1"/>
  <c r="Y23" i="119"/>
  <c r="Y50" i="119" s="1"/>
  <c r="Y23" i="138"/>
  <c r="Y50" i="138" s="1"/>
  <c r="Y23" i="137"/>
  <c r="Y50" i="137" s="1"/>
  <c r="Y23" i="118"/>
  <c r="Y50" i="118" s="1"/>
  <c r="Y23" i="95"/>
  <c r="Y23" i="135"/>
  <c r="Y23" i="136"/>
  <c r="Y23" i="94"/>
  <c r="E23" i="150"/>
  <c r="E50" i="150" s="1"/>
  <c r="E23" i="151"/>
  <c r="E50" i="151" s="1"/>
  <c r="E23" i="149"/>
  <c r="E50" i="149" s="1"/>
  <c r="E23" i="148"/>
  <c r="E50" i="148" s="1"/>
  <c r="E23" i="147"/>
  <c r="AE15" i="119"/>
  <c r="AE42" i="119" s="1"/>
  <c r="AE15" i="138"/>
  <c r="AE42" i="138" s="1"/>
  <c r="AE15" i="137"/>
  <c r="AE42" i="137" s="1"/>
  <c r="AE15" i="118"/>
  <c r="AE42" i="118" s="1"/>
  <c r="AE15" i="95"/>
  <c r="AE15" i="135"/>
  <c r="AE15" i="136"/>
  <c r="K15" i="151"/>
  <c r="K42" i="151" s="1"/>
  <c r="K15" i="149"/>
  <c r="K42" i="149" s="1"/>
  <c r="AE15" i="94"/>
  <c r="K15" i="150"/>
  <c r="K42" i="150" s="1"/>
  <c r="K15" i="148"/>
  <c r="K42" i="148" s="1"/>
  <c r="K15" i="147"/>
  <c r="U15" i="119"/>
  <c r="U42" i="119" s="1"/>
  <c r="U15" i="138"/>
  <c r="U42" i="138" s="1"/>
  <c r="U15" i="137"/>
  <c r="U42" i="137" s="1"/>
  <c r="U15" i="118"/>
  <c r="U42" i="118" s="1"/>
  <c r="U15" i="95"/>
  <c r="U15" i="135"/>
  <c r="U15" i="94"/>
  <c r="U15" i="136"/>
  <c r="I20" i="138"/>
  <c r="I47" i="138" s="1"/>
  <c r="I20" i="119"/>
  <c r="I47" i="119" s="1"/>
  <c r="I20" i="137"/>
  <c r="I47" i="137" s="1"/>
  <c r="I20" i="118"/>
  <c r="I47" i="118" s="1"/>
  <c r="I20" i="95"/>
  <c r="I20" i="135"/>
  <c r="I20" i="136"/>
  <c r="I20" i="94"/>
  <c r="I20" i="106"/>
  <c r="I47" i="106" s="1"/>
  <c r="I20" i="143"/>
  <c r="I47" i="143" s="1"/>
  <c r="I20" i="145"/>
  <c r="I47" i="145" s="1"/>
  <c r="I20" i="146"/>
  <c r="I20" i="144"/>
  <c r="I47" i="144" s="1"/>
  <c r="AD17" i="119"/>
  <c r="AD44" i="119" s="1"/>
  <c r="AD17" i="138"/>
  <c r="AD44" i="138" s="1"/>
  <c r="AD17" i="137"/>
  <c r="AD44" i="137" s="1"/>
  <c r="AD17" i="118"/>
  <c r="AD44" i="118" s="1"/>
  <c r="AD17" i="95"/>
  <c r="AD17" i="135"/>
  <c r="AD17" i="136"/>
  <c r="J17" i="150"/>
  <c r="J44" i="150" s="1"/>
  <c r="J17" i="151"/>
  <c r="J44" i="151" s="1"/>
  <c r="J17" i="149"/>
  <c r="J44" i="149" s="1"/>
  <c r="AD17" i="94"/>
  <c r="J17" i="148"/>
  <c r="J44" i="148" s="1"/>
  <c r="J17" i="147"/>
  <c r="AC17" i="119"/>
  <c r="AC44" i="119" s="1"/>
  <c r="AC17" i="138"/>
  <c r="AC44" i="138" s="1"/>
  <c r="AC17" i="137"/>
  <c r="AC44" i="137" s="1"/>
  <c r="AC17" i="118"/>
  <c r="AC44" i="118" s="1"/>
  <c r="AC17" i="95"/>
  <c r="AC17" i="135"/>
  <c r="AC17" i="136"/>
  <c r="AC17" i="94"/>
  <c r="I17" i="150"/>
  <c r="I44" i="150" s="1"/>
  <c r="I17" i="151"/>
  <c r="I44" i="151" s="1"/>
  <c r="I17" i="149"/>
  <c r="I44" i="149" s="1"/>
  <c r="I17" i="147"/>
  <c r="I17" i="148"/>
  <c r="I44" i="148" s="1"/>
  <c r="W17" i="138"/>
  <c r="W44" i="138" s="1"/>
  <c r="W17" i="119"/>
  <c r="W44" i="119" s="1"/>
  <c r="W17" i="137"/>
  <c r="W44" i="137" s="1"/>
  <c r="W17" i="118"/>
  <c r="W44" i="118" s="1"/>
  <c r="W17" i="95"/>
  <c r="W17" i="135"/>
  <c r="W17" i="136"/>
  <c r="W17" i="94"/>
  <c r="C17" i="150"/>
  <c r="C44" i="150" s="1"/>
  <c r="C17" i="148"/>
  <c r="C44" i="148" s="1"/>
  <c r="C17" i="147"/>
  <c r="C17" i="151"/>
  <c r="C44" i="151" s="1"/>
  <c r="C17" i="149"/>
  <c r="C44" i="149" s="1"/>
  <c r="V15" i="138"/>
  <c r="V42" i="138" s="1"/>
  <c r="V15" i="119"/>
  <c r="V42" i="119" s="1"/>
  <c r="V15" i="137"/>
  <c r="V42" i="137" s="1"/>
  <c r="V15" i="118"/>
  <c r="V42" i="118" s="1"/>
  <c r="V15" i="95"/>
  <c r="V15" i="135"/>
  <c r="V15" i="136"/>
  <c r="V15" i="94"/>
  <c r="N20" i="119"/>
  <c r="N47" i="119" s="1"/>
  <c r="N20" i="138"/>
  <c r="N47" i="138" s="1"/>
  <c r="N20" i="118"/>
  <c r="N47" i="118" s="1"/>
  <c r="N20" i="137"/>
  <c r="N47" i="137" s="1"/>
  <c r="N20" i="95"/>
  <c r="N20" i="135"/>
  <c r="N20" i="136"/>
  <c r="N20" i="94"/>
  <c r="N20" i="106"/>
  <c r="N47" i="106" s="1"/>
  <c r="N20" i="145"/>
  <c r="N47" i="145" s="1"/>
  <c r="N20" i="146"/>
  <c r="N20" i="143"/>
  <c r="N47" i="143" s="1"/>
  <c r="N20" i="144"/>
  <c r="N47" i="144" s="1"/>
  <c r="Q20" i="138"/>
  <c r="Q47" i="138" s="1"/>
  <c r="Q20" i="119"/>
  <c r="Q47" i="119" s="1"/>
  <c r="Q20" i="137"/>
  <c r="Q47" i="137" s="1"/>
  <c r="Q20" i="118"/>
  <c r="Q47" i="118" s="1"/>
  <c r="Q20" i="95"/>
  <c r="Q20" i="135"/>
  <c r="Q20" i="136"/>
  <c r="Q20" i="94"/>
  <c r="Q20" i="106"/>
  <c r="Q47" i="106" s="1"/>
  <c r="Q20" i="143"/>
  <c r="Q47" i="143" s="1"/>
  <c r="Q20" i="145"/>
  <c r="Q47" i="145" s="1"/>
  <c r="Q20" i="146"/>
  <c r="Q20" i="144"/>
  <c r="Q47" i="144" s="1"/>
  <c r="AF17" i="119"/>
  <c r="AF44" i="119" s="1"/>
  <c r="AF17" i="138"/>
  <c r="AF44" i="138" s="1"/>
  <c r="AF17" i="137"/>
  <c r="AF44" i="137" s="1"/>
  <c r="AF17" i="118"/>
  <c r="AF44" i="118" s="1"/>
  <c r="AF17" i="136"/>
  <c r="AF17" i="94"/>
  <c r="L17" i="151"/>
  <c r="L44" i="151" s="1"/>
  <c r="L17" i="149"/>
  <c r="L44" i="149" s="1"/>
  <c r="AF17" i="95"/>
  <c r="AF17" i="135"/>
  <c r="L17" i="150"/>
  <c r="L44" i="150" s="1"/>
  <c r="L17" i="148"/>
  <c r="L44" i="148" s="1"/>
  <c r="L17" i="147"/>
  <c r="S17" i="119"/>
  <c r="S44" i="119" s="1"/>
  <c r="S17" i="138"/>
  <c r="S44" i="138" s="1"/>
  <c r="S17" i="137"/>
  <c r="S44" i="137" s="1"/>
  <c r="S17" i="118"/>
  <c r="S44" i="118" s="1"/>
  <c r="S17" i="95"/>
  <c r="S17" i="135"/>
  <c r="S17" i="136"/>
  <c r="S17" i="94"/>
  <c r="S17" i="106"/>
  <c r="S44" i="106" s="1"/>
  <c r="S17" i="144"/>
  <c r="S44" i="144" s="1"/>
  <c r="S17" i="145"/>
  <c r="S44" i="145" s="1"/>
  <c r="S17" i="146"/>
  <c r="S17" i="143"/>
  <c r="S44" i="143" s="1"/>
  <c r="K20" i="119"/>
  <c r="K47" i="119" s="1"/>
  <c r="K20" i="138"/>
  <c r="K47" i="138" s="1"/>
  <c r="K20" i="137"/>
  <c r="K47" i="137" s="1"/>
  <c r="K20" i="118"/>
  <c r="K47" i="118" s="1"/>
  <c r="K20" i="95"/>
  <c r="K20" i="135"/>
  <c r="K20" i="106"/>
  <c r="K47" i="106" s="1"/>
  <c r="K20" i="136"/>
  <c r="K20" i="94"/>
  <c r="K20" i="143"/>
  <c r="K47" i="143" s="1"/>
  <c r="K20" i="144"/>
  <c r="K47" i="144" s="1"/>
  <c r="K20" i="145"/>
  <c r="K47" i="145" s="1"/>
  <c r="K20" i="146"/>
  <c r="AA20" i="119"/>
  <c r="AA47" i="119" s="1"/>
  <c r="AA20" i="138"/>
  <c r="AA47" i="138" s="1"/>
  <c r="AA20" i="137"/>
  <c r="AA47" i="137" s="1"/>
  <c r="AA20" i="118"/>
  <c r="AA47" i="118" s="1"/>
  <c r="AA20" i="95"/>
  <c r="AA20" i="135"/>
  <c r="AA20" i="136"/>
  <c r="AA20" i="94"/>
  <c r="G20" i="150"/>
  <c r="G47" i="150" s="1"/>
  <c r="G20" i="151"/>
  <c r="G47" i="151" s="1"/>
  <c r="G20" i="149"/>
  <c r="G47" i="149" s="1"/>
  <c r="G20" i="148"/>
  <c r="G47" i="148" s="1"/>
  <c r="G20" i="147"/>
  <c r="N12" i="119"/>
  <c r="N39" i="119" s="1"/>
  <c r="N12" i="138"/>
  <c r="N39" i="138" s="1"/>
  <c r="N12" i="137"/>
  <c r="N39" i="137" s="1"/>
  <c r="N12" i="118"/>
  <c r="N39" i="118" s="1"/>
  <c r="N12" i="95"/>
  <c r="N12" i="135"/>
  <c r="N12" i="94"/>
  <c r="N12" i="106"/>
  <c r="N39" i="106" s="1"/>
  <c r="N12" i="136"/>
  <c r="N12" i="144"/>
  <c r="N39" i="144" s="1"/>
  <c r="N12" i="143"/>
  <c r="N39" i="143" s="1"/>
  <c r="N12" i="146"/>
  <c r="N12" i="145"/>
  <c r="N39" i="145" s="1"/>
  <c r="K12" i="119"/>
  <c r="K39" i="119" s="1"/>
  <c r="K12" i="138"/>
  <c r="K39" i="138" s="1"/>
  <c r="K12" i="137"/>
  <c r="K39" i="137" s="1"/>
  <c r="K12" i="118"/>
  <c r="K39" i="118" s="1"/>
  <c r="K12" i="95"/>
  <c r="K12" i="135"/>
  <c r="K12" i="94"/>
  <c r="K12" i="106"/>
  <c r="K39" i="106" s="1"/>
  <c r="K12" i="143"/>
  <c r="K39" i="143" s="1"/>
  <c r="K12" i="136"/>
  <c r="K12" i="145"/>
  <c r="K39" i="145" s="1"/>
  <c r="K12" i="146"/>
  <c r="K12" i="144"/>
  <c r="K39" i="144" s="1"/>
  <c r="AE12" i="119"/>
  <c r="AE39" i="119" s="1"/>
  <c r="AE12" i="138"/>
  <c r="AE39" i="138" s="1"/>
  <c r="AE12" i="137"/>
  <c r="AE39" i="137" s="1"/>
  <c r="AE12" i="118"/>
  <c r="AE39" i="118" s="1"/>
  <c r="AE12" i="95"/>
  <c r="AE12" i="135"/>
  <c r="AE12" i="94"/>
  <c r="AE12" i="136"/>
  <c r="K12" i="150"/>
  <c r="K39" i="150" s="1"/>
  <c r="K12" i="151"/>
  <c r="K39" i="151" s="1"/>
  <c r="K12" i="149"/>
  <c r="K39" i="149" s="1"/>
  <c r="K12" i="148"/>
  <c r="K39" i="148" s="1"/>
  <c r="K12" i="147"/>
  <c r="F15" i="138"/>
  <c r="F42" i="138" s="1"/>
  <c r="F15" i="119"/>
  <c r="F42" i="119" s="1"/>
  <c r="F15" i="137"/>
  <c r="F42" i="137" s="1"/>
  <c r="F15" i="118"/>
  <c r="F42" i="118" s="1"/>
  <c r="F15" i="95"/>
  <c r="F15" i="135"/>
  <c r="F15" i="136"/>
  <c r="F15" i="106"/>
  <c r="F42" i="106" s="1"/>
  <c r="F15" i="94"/>
  <c r="F15" i="143"/>
  <c r="F42" i="143" s="1"/>
  <c r="F15" i="144"/>
  <c r="F42" i="144" s="1"/>
  <c r="F15" i="146"/>
  <c r="F15" i="145"/>
  <c r="F42" i="145" s="1"/>
  <c r="AC12" i="119"/>
  <c r="AC39" i="119" s="1"/>
  <c r="AC12" i="138"/>
  <c r="AC39" i="138" s="1"/>
  <c r="AC12" i="137"/>
  <c r="AC39" i="137" s="1"/>
  <c r="AC12" i="118"/>
  <c r="AC39" i="118" s="1"/>
  <c r="AC12" i="136"/>
  <c r="AC12" i="95"/>
  <c r="AC12" i="135"/>
  <c r="AC12" i="94"/>
  <c r="I12" i="151"/>
  <c r="I39" i="151" s="1"/>
  <c r="I12" i="149"/>
  <c r="I39" i="149" s="1"/>
  <c r="I12" i="150"/>
  <c r="I39" i="150" s="1"/>
  <c r="I12" i="148"/>
  <c r="I39" i="148" s="1"/>
  <c r="I12" i="147"/>
  <c r="S23" i="119"/>
  <c r="S50" i="119" s="1"/>
  <c r="S23" i="138"/>
  <c r="S50" i="138" s="1"/>
  <c r="S23" i="137"/>
  <c r="S50" i="137" s="1"/>
  <c r="S23" i="118"/>
  <c r="S50" i="118" s="1"/>
  <c r="S23" i="95"/>
  <c r="S23" i="135"/>
  <c r="S23" i="136"/>
  <c r="S23" i="94"/>
  <c r="S23" i="106"/>
  <c r="S50" i="106" s="1"/>
  <c r="S23" i="143"/>
  <c r="S50" i="143" s="1"/>
  <c r="S23" i="144"/>
  <c r="S50" i="144" s="1"/>
  <c r="S23" i="145"/>
  <c r="S50" i="145" s="1"/>
  <c r="S23" i="146"/>
  <c r="AF27" i="119"/>
  <c r="AF54" i="119" s="1"/>
  <c r="AF27" i="138"/>
  <c r="AF54" i="138" s="1"/>
  <c r="AF27" i="137"/>
  <c r="AF54" i="137" s="1"/>
  <c r="AF27" i="95"/>
  <c r="AF27" i="135"/>
  <c r="AF27" i="118"/>
  <c r="AF54" i="118" s="1"/>
  <c r="AF27" i="94"/>
  <c r="L27" i="150"/>
  <c r="L54" i="150" s="1"/>
  <c r="AF27" i="136"/>
  <c r="L27" i="151"/>
  <c r="L54" i="151" s="1"/>
  <c r="L27" i="149"/>
  <c r="L54" i="149" s="1"/>
  <c r="L27" i="148"/>
  <c r="L54" i="148" s="1"/>
  <c r="L27" i="147"/>
  <c r="AA25" i="119"/>
  <c r="AA52" i="119" s="1"/>
  <c r="AA25" i="138"/>
  <c r="AA52" i="138" s="1"/>
  <c r="AA25" i="137"/>
  <c r="AA52" i="137" s="1"/>
  <c r="AA25" i="95"/>
  <c r="AA25" i="135"/>
  <c r="AA25" i="118"/>
  <c r="AA52" i="118" s="1"/>
  <c r="AA25" i="94"/>
  <c r="G25" i="150"/>
  <c r="G52" i="150" s="1"/>
  <c r="AA25" i="136"/>
  <c r="G25" i="151"/>
  <c r="G52" i="151" s="1"/>
  <c r="G25" i="149"/>
  <c r="G52" i="149" s="1"/>
  <c r="G25" i="148"/>
  <c r="G52" i="148" s="1"/>
  <c r="G25" i="147"/>
  <c r="G23" i="119"/>
  <c r="G50" i="119" s="1"/>
  <c r="G23" i="138"/>
  <c r="G50" i="138" s="1"/>
  <c r="G23" i="137"/>
  <c r="G50" i="137" s="1"/>
  <c r="G23" i="118"/>
  <c r="G50" i="118" s="1"/>
  <c r="G23" i="95"/>
  <c r="G23" i="135"/>
  <c r="G23" i="136"/>
  <c r="G23" i="94"/>
  <c r="G23" i="106"/>
  <c r="G50" i="106" s="1"/>
  <c r="G23" i="143"/>
  <c r="G50" i="143" s="1"/>
  <c r="G23" i="144"/>
  <c r="G50" i="144" s="1"/>
  <c r="G23" i="145"/>
  <c r="G50" i="145" s="1"/>
  <c r="G23" i="146"/>
  <c r="K23" i="119"/>
  <c r="K50" i="119" s="1"/>
  <c r="K23" i="137"/>
  <c r="K50" i="137" s="1"/>
  <c r="K23" i="118"/>
  <c r="K50" i="118" s="1"/>
  <c r="K23" i="138"/>
  <c r="K50" i="138" s="1"/>
  <c r="K23" i="95"/>
  <c r="K23" i="135"/>
  <c r="K23" i="136"/>
  <c r="K23" i="94"/>
  <c r="K23" i="106"/>
  <c r="K50" i="106" s="1"/>
  <c r="K23" i="144"/>
  <c r="K50" i="144" s="1"/>
  <c r="K23" i="145"/>
  <c r="K50" i="145" s="1"/>
  <c r="K23" i="146"/>
  <c r="K23" i="143"/>
  <c r="K50" i="143" s="1"/>
  <c r="AD27" i="119"/>
  <c r="AD54" i="119" s="1"/>
  <c r="AD27" i="138"/>
  <c r="AD54" i="138" s="1"/>
  <c r="AD27" i="137"/>
  <c r="AD54" i="137" s="1"/>
  <c r="AD27" i="118"/>
  <c r="AD54" i="118" s="1"/>
  <c r="AD27" i="136"/>
  <c r="AD27" i="94"/>
  <c r="AD27" i="135"/>
  <c r="AD27" i="95"/>
  <c r="J27" i="151"/>
  <c r="J54" i="151" s="1"/>
  <c r="J27" i="149"/>
  <c r="J54" i="149" s="1"/>
  <c r="J27" i="150"/>
  <c r="J54" i="150" s="1"/>
  <c r="J27" i="148"/>
  <c r="J54" i="148" s="1"/>
  <c r="J27" i="147"/>
  <c r="AD25" i="119"/>
  <c r="AD52" i="119" s="1"/>
  <c r="AD25" i="138"/>
  <c r="AD52" i="138" s="1"/>
  <c r="AD25" i="137"/>
  <c r="AD52" i="137" s="1"/>
  <c r="AD25" i="118"/>
  <c r="AD52" i="118" s="1"/>
  <c r="AD25" i="95"/>
  <c r="AD25" i="94"/>
  <c r="AD25" i="135"/>
  <c r="AD25" i="136"/>
  <c r="J25" i="150"/>
  <c r="J52" i="150" s="1"/>
  <c r="J25" i="151"/>
  <c r="J52" i="151" s="1"/>
  <c r="J25" i="149"/>
  <c r="J52" i="149" s="1"/>
  <c r="J25" i="147"/>
  <c r="J25" i="148"/>
  <c r="J52" i="148" s="1"/>
  <c r="AA29" i="119"/>
  <c r="AA56" i="119" s="1"/>
  <c r="AA29" i="138"/>
  <c r="AA56" i="138" s="1"/>
  <c r="AA29" i="137"/>
  <c r="AA56" i="137" s="1"/>
  <c r="AA29" i="95"/>
  <c r="AA29" i="135"/>
  <c r="AA29" i="136"/>
  <c r="AA29" i="118"/>
  <c r="AA56" i="118" s="1"/>
  <c r="G29" i="151"/>
  <c r="G56" i="151" s="1"/>
  <c r="G29" i="149"/>
  <c r="G56" i="149" s="1"/>
  <c r="AA29" i="94"/>
  <c r="G29" i="150"/>
  <c r="G56" i="150" s="1"/>
  <c r="G29" i="148"/>
  <c r="G56" i="148" s="1"/>
  <c r="G29" i="147"/>
  <c r="X29" i="119"/>
  <c r="X56" i="119" s="1"/>
  <c r="X29" i="138"/>
  <c r="X56" i="138" s="1"/>
  <c r="X29" i="137"/>
  <c r="X56" i="137" s="1"/>
  <c r="X29" i="118"/>
  <c r="X56" i="118" s="1"/>
  <c r="X29" i="95"/>
  <c r="X29" i="94"/>
  <c r="X29" i="135"/>
  <c r="X29" i="136"/>
  <c r="D29" i="150"/>
  <c r="D56" i="150" s="1"/>
  <c r="D29" i="151"/>
  <c r="D56" i="151" s="1"/>
  <c r="D29" i="149"/>
  <c r="D56" i="149" s="1"/>
  <c r="D29" i="148"/>
  <c r="D56" i="148" s="1"/>
  <c r="D29" i="147"/>
  <c r="V27" i="119"/>
  <c r="V54" i="119" s="1"/>
  <c r="V27" i="138"/>
  <c r="V54" i="138" s="1"/>
  <c r="V27" i="137"/>
  <c r="V54" i="137" s="1"/>
  <c r="V27" i="95"/>
  <c r="V27" i="136"/>
  <c r="V27" i="94"/>
  <c r="V27" i="118"/>
  <c r="V54" i="118" s="1"/>
  <c r="V27" i="135"/>
  <c r="X23" i="119"/>
  <c r="X50" i="119" s="1"/>
  <c r="X23" i="138"/>
  <c r="X50" i="138" s="1"/>
  <c r="X23" i="137"/>
  <c r="X50" i="137" s="1"/>
  <c r="X23" i="118"/>
  <c r="X50" i="118" s="1"/>
  <c r="X23" i="95"/>
  <c r="X23" i="135"/>
  <c r="X23" i="136"/>
  <c r="X23" i="94"/>
  <c r="D23" i="151"/>
  <c r="D50" i="151" s="1"/>
  <c r="D23" i="149"/>
  <c r="D50" i="149" s="1"/>
  <c r="D23" i="148"/>
  <c r="D50" i="148" s="1"/>
  <c r="D23" i="147"/>
  <c r="D23" i="150"/>
  <c r="D50" i="150" s="1"/>
  <c r="R17" i="119"/>
  <c r="R44" i="119" s="1"/>
  <c r="R17" i="138"/>
  <c r="R44" i="138" s="1"/>
  <c r="R17" i="137"/>
  <c r="R44" i="137" s="1"/>
  <c r="R17" i="95"/>
  <c r="R17" i="135"/>
  <c r="R17" i="118"/>
  <c r="R44" i="118" s="1"/>
  <c r="R17" i="94"/>
  <c r="R17" i="106"/>
  <c r="R44" i="106" s="1"/>
  <c r="R17" i="144"/>
  <c r="R44" i="144" s="1"/>
  <c r="R17" i="145"/>
  <c r="R44" i="145" s="1"/>
  <c r="R17" i="146"/>
  <c r="R17" i="136"/>
  <c r="R17" i="143"/>
  <c r="R44" i="143" s="1"/>
  <c r="U23" i="119"/>
  <c r="U50" i="119" s="1"/>
  <c r="U23" i="138"/>
  <c r="U50" i="138" s="1"/>
  <c r="U23" i="137"/>
  <c r="U50" i="137" s="1"/>
  <c r="U23" i="118"/>
  <c r="U50" i="118" s="1"/>
  <c r="U23" i="95"/>
  <c r="U23" i="136"/>
  <c r="U23" i="94"/>
  <c r="U23" i="135"/>
  <c r="AC29" i="119"/>
  <c r="AC56" i="119" s="1"/>
  <c r="AC29" i="138"/>
  <c r="AC56" i="138" s="1"/>
  <c r="AC29" i="137"/>
  <c r="AC56" i="137" s="1"/>
  <c r="AC29" i="118"/>
  <c r="AC56" i="118" s="1"/>
  <c r="AC29" i="95"/>
  <c r="AC29" i="94"/>
  <c r="AC29" i="136"/>
  <c r="I29" i="150"/>
  <c r="I56" i="150" s="1"/>
  <c r="I29" i="151"/>
  <c r="I56" i="151" s="1"/>
  <c r="I29" i="149"/>
  <c r="I56" i="149" s="1"/>
  <c r="AC29" i="135"/>
  <c r="I29" i="148"/>
  <c r="I56" i="148" s="1"/>
  <c r="I29" i="147"/>
  <c r="R27" i="119"/>
  <c r="R54" i="119" s="1"/>
  <c r="R27" i="138"/>
  <c r="R54" i="138" s="1"/>
  <c r="R27" i="137"/>
  <c r="R54" i="137" s="1"/>
  <c r="R27" i="118"/>
  <c r="R54" i="118" s="1"/>
  <c r="R27" i="95"/>
  <c r="R27" i="135"/>
  <c r="R27" i="136"/>
  <c r="R27" i="94"/>
  <c r="R27" i="106"/>
  <c r="R54" i="106" s="1"/>
  <c r="R27" i="145"/>
  <c r="R54" i="145" s="1"/>
  <c r="R27" i="146"/>
  <c r="R27" i="144"/>
  <c r="R54" i="144" s="1"/>
  <c r="R27" i="143"/>
  <c r="R54" i="143" s="1"/>
  <c r="G27" i="119"/>
  <c r="G54" i="119" s="1"/>
  <c r="G27" i="138"/>
  <c r="G54" i="138" s="1"/>
  <c r="G27" i="137"/>
  <c r="G54" i="137" s="1"/>
  <c r="G27" i="118"/>
  <c r="G54" i="118" s="1"/>
  <c r="G27" i="95"/>
  <c r="G27" i="106"/>
  <c r="G54" i="106" s="1"/>
  <c r="G27" i="136"/>
  <c r="G27" i="94"/>
  <c r="G27" i="144"/>
  <c r="G54" i="144" s="1"/>
  <c r="G27" i="145"/>
  <c r="G54" i="145" s="1"/>
  <c r="G27" i="146"/>
  <c r="G27" i="135"/>
  <c r="G27" i="143"/>
  <c r="G54" i="143" s="1"/>
  <c r="F27" i="119"/>
  <c r="F54" i="119" s="1"/>
  <c r="F27" i="138"/>
  <c r="F54" i="138" s="1"/>
  <c r="F27" i="137"/>
  <c r="F54" i="137" s="1"/>
  <c r="F27" i="95"/>
  <c r="F27" i="136"/>
  <c r="F27" i="94"/>
  <c r="F27" i="135"/>
  <c r="F27" i="106"/>
  <c r="F54" i="106" s="1"/>
  <c r="F27" i="145"/>
  <c r="F54" i="145" s="1"/>
  <c r="F27" i="146"/>
  <c r="F27" i="118"/>
  <c r="F54" i="118" s="1"/>
  <c r="F27" i="143"/>
  <c r="F54" i="143" s="1"/>
  <c r="F27" i="144"/>
  <c r="F54" i="144" s="1"/>
  <c r="R12" i="119"/>
  <c r="R39" i="119" s="1"/>
  <c r="R12" i="138"/>
  <c r="R39" i="138" s="1"/>
  <c r="R12" i="137"/>
  <c r="R39" i="137" s="1"/>
  <c r="R12" i="118"/>
  <c r="R39" i="118" s="1"/>
  <c r="R12" i="95"/>
  <c r="R12" i="135"/>
  <c r="R12" i="94"/>
  <c r="R12" i="106"/>
  <c r="R39" i="106" s="1"/>
  <c r="R12" i="136"/>
  <c r="R12" i="143"/>
  <c r="R39" i="143" s="1"/>
  <c r="R12" i="144"/>
  <c r="R39" i="144" s="1"/>
  <c r="R12" i="145"/>
  <c r="R39" i="145" s="1"/>
  <c r="R12" i="146"/>
  <c r="C23" i="119"/>
  <c r="C50" i="119" s="1"/>
  <c r="C23" i="138"/>
  <c r="C50" i="138" s="1"/>
  <c r="C23" i="137"/>
  <c r="C50" i="137" s="1"/>
  <c r="C23" i="118"/>
  <c r="C50" i="118" s="1"/>
  <c r="C23" i="95"/>
  <c r="C23" i="135"/>
  <c r="C23" i="136"/>
  <c r="C23" i="94"/>
  <c r="C23" i="106"/>
  <c r="C50" i="106" s="1"/>
  <c r="C23" i="143"/>
  <c r="C50" i="143" s="1"/>
  <c r="C23" i="144"/>
  <c r="C50" i="144" s="1"/>
  <c r="C23" i="145"/>
  <c r="C50" i="145" s="1"/>
  <c r="C23" i="146"/>
  <c r="W25" i="119"/>
  <c r="W52" i="119" s="1"/>
  <c r="W25" i="138"/>
  <c r="W52" i="138" s="1"/>
  <c r="W25" i="137"/>
  <c r="W52" i="137" s="1"/>
  <c r="W25" i="95"/>
  <c r="W25" i="135"/>
  <c r="W25" i="94"/>
  <c r="W25" i="118"/>
  <c r="W52" i="118" s="1"/>
  <c r="W25" i="136"/>
  <c r="C25" i="150"/>
  <c r="C52" i="150" s="1"/>
  <c r="C25" i="151"/>
  <c r="C52" i="151" s="1"/>
  <c r="C25" i="149"/>
  <c r="C52" i="149" s="1"/>
  <c r="C25" i="148"/>
  <c r="C52" i="148" s="1"/>
  <c r="C25" i="147"/>
  <c r="L20" i="119"/>
  <c r="L47" i="119" s="1"/>
  <c r="L20" i="138"/>
  <c r="L47" i="138" s="1"/>
  <c r="L20" i="137"/>
  <c r="L47" i="137" s="1"/>
  <c r="L20" i="95"/>
  <c r="L20" i="135"/>
  <c r="L20" i="118"/>
  <c r="L47" i="118" s="1"/>
  <c r="L20" i="106"/>
  <c r="L47" i="106" s="1"/>
  <c r="L20" i="143"/>
  <c r="L47" i="143" s="1"/>
  <c r="L20" i="144"/>
  <c r="L47" i="144" s="1"/>
  <c r="L20" i="136"/>
  <c r="L20" i="145"/>
  <c r="L47" i="145" s="1"/>
  <c r="L20" i="94"/>
  <c r="L20" i="146"/>
  <c r="L25" i="119"/>
  <c r="L52" i="119" s="1"/>
  <c r="L25" i="138"/>
  <c r="L52" i="138" s="1"/>
  <c r="L25" i="137"/>
  <c r="L52" i="137" s="1"/>
  <c r="L25" i="95"/>
  <c r="L25" i="135"/>
  <c r="L25" i="136"/>
  <c r="L25" i="118"/>
  <c r="L52" i="118" s="1"/>
  <c r="L25" i="94"/>
  <c r="L25" i="144"/>
  <c r="L52" i="144" s="1"/>
  <c r="L25" i="143"/>
  <c r="L52" i="143" s="1"/>
  <c r="L25" i="145"/>
  <c r="L52" i="145" s="1"/>
  <c r="L25" i="146"/>
  <c r="L25" i="106"/>
  <c r="L52" i="106" s="1"/>
  <c r="C17" i="119"/>
  <c r="C44" i="119" s="1"/>
  <c r="C17" i="138"/>
  <c r="C44" i="138" s="1"/>
  <c r="C17" i="137"/>
  <c r="C44" i="137" s="1"/>
  <c r="C17" i="118"/>
  <c r="C44" i="118" s="1"/>
  <c r="C17" i="95"/>
  <c r="C17" i="135"/>
  <c r="C17" i="136"/>
  <c r="C17" i="94"/>
  <c r="C17" i="106"/>
  <c r="C44" i="106" s="1"/>
  <c r="C17" i="144"/>
  <c r="C44" i="144" s="1"/>
  <c r="C17" i="145"/>
  <c r="C44" i="145" s="1"/>
  <c r="C17" i="146"/>
  <c r="C17" i="143"/>
  <c r="C44" i="143" s="1"/>
  <c r="Y20" i="138"/>
  <c r="Y47" i="138" s="1"/>
  <c r="Y20" i="119"/>
  <c r="Y47" i="119" s="1"/>
  <c r="Y20" i="137"/>
  <c r="Y47" i="137" s="1"/>
  <c r="Y20" i="118"/>
  <c r="Y47" i="118" s="1"/>
  <c r="Y20" i="95"/>
  <c r="Y20" i="135"/>
  <c r="Y20" i="136"/>
  <c r="Y20" i="94"/>
  <c r="E20" i="150"/>
  <c r="E47" i="150" s="1"/>
  <c r="E20" i="148"/>
  <c r="E47" i="148" s="1"/>
  <c r="E20" i="147"/>
  <c r="E20" i="151"/>
  <c r="E47" i="151" s="1"/>
  <c r="E20" i="149"/>
  <c r="E47" i="149" s="1"/>
  <c r="U20" i="138"/>
  <c r="U47" i="138" s="1"/>
  <c r="U20" i="119"/>
  <c r="U47" i="119" s="1"/>
  <c r="U20" i="137"/>
  <c r="U47" i="137" s="1"/>
  <c r="U20" i="118"/>
  <c r="U47" i="118" s="1"/>
  <c r="U20" i="95"/>
  <c r="U20" i="135"/>
  <c r="U20" i="136"/>
  <c r="U20" i="94"/>
  <c r="V20" i="119"/>
  <c r="V47" i="119" s="1"/>
  <c r="V20" i="138"/>
  <c r="V47" i="138" s="1"/>
  <c r="V20" i="137"/>
  <c r="V47" i="137" s="1"/>
  <c r="V20" i="118"/>
  <c r="V47" i="118" s="1"/>
  <c r="V20" i="136"/>
  <c r="V20" i="94"/>
  <c r="V20" i="95"/>
  <c r="V20" i="135"/>
  <c r="N15" i="119"/>
  <c r="N42" i="119" s="1"/>
  <c r="N15" i="138"/>
  <c r="N42" i="138" s="1"/>
  <c r="N15" i="137"/>
  <c r="N42" i="137" s="1"/>
  <c r="N15" i="118"/>
  <c r="N42" i="118" s="1"/>
  <c r="N15" i="95"/>
  <c r="N15" i="135"/>
  <c r="N15" i="136"/>
  <c r="N15" i="106"/>
  <c r="N42" i="106" s="1"/>
  <c r="N15" i="94"/>
  <c r="N15" i="144"/>
  <c r="N42" i="144" s="1"/>
  <c r="N15" i="143"/>
  <c r="N42" i="143" s="1"/>
  <c r="N15" i="145"/>
  <c r="N42" i="145" s="1"/>
  <c r="N15" i="146"/>
  <c r="F17" i="119"/>
  <c r="F44" i="119" s="1"/>
  <c r="F17" i="137"/>
  <c r="F44" i="137" s="1"/>
  <c r="F17" i="138"/>
  <c r="F44" i="138" s="1"/>
  <c r="F17" i="95"/>
  <c r="F17" i="135"/>
  <c r="F17" i="118"/>
  <c r="F44" i="118" s="1"/>
  <c r="F17" i="94"/>
  <c r="F17" i="143"/>
  <c r="F44" i="143" s="1"/>
  <c r="F17" i="144"/>
  <c r="F44" i="144" s="1"/>
  <c r="F17" i="145"/>
  <c r="F44" i="145" s="1"/>
  <c r="F17" i="146"/>
  <c r="F17" i="106"/>
  <c r="F44" i="106" s="1"/>
  <c r="F17" i="136"/>
  <c r="Q29" i="119"/>
  <c r="Q56" i="119" s="1"/>
  <c r="Q29" i="138"/>
  <c r="Q56" i="138" s="1"/>
  <c r="Q29" i="137"/>
  <c r="Q56" i="137" s="1"/>
  <c r="Q29" i="95"/>
  <c r="Q29" i="118"/>
  <c r="Q56" i="118" s="1"/>
  <c r="Q29" i="106"/>
  <c r="Q56" i="106" s="1"/>
  <c r="Q29" i="94"/>
  <c r="Q29" i="135"/>
  <c r="Q29" i="143"/>
  <c r="Q56" i="143" s="1"/>
  <c r="Q29" i="136"/>
  <c r="Q29" i="145"/>
  <c r="Q56" i="145" s="1"/>
  <c r="Q29" i="146"/>
  <c r="Q29" i="144"/>
  <c r="Q56" i="144" s="1"/>
  <c r="P12" i="138"/>
  <c r="P39" i="138" s="1"/>
  <c r="P12" i="119"/>
  <c r="P39" i="119" s="1"/>
  <c r="P12" i="137"/>
  <c r="P39" i="137" s="1"/>
  <c r="P12" i="118"/>
  <c r="P39" i="118" s="1"/>
  <c r="P12" i="95"/>
  <c r="P12" i="135"/>
  <c r="P12" i="136"/>
  <c r="P12" i="94"/>
  <c r="P12" i="143"/>
  <c r="P39" i="143" s="1"/>
  <c r="P12" i="144"/>
  <c r="P39" i="144" s="1"/>
  <c r="P12" i="145"/>
  <c r="P39" i="145" s="1"/>
  <c r="P12" i="146"/>
  <c r="P12" i="106"/>
  <c r="P39" i="106" s="1"/>
  <c r="V12" i="119"/>
  <c r="V39" i="119" s="1"/>
  <c r="V12" i="138"/>
  <c r="V39" i="138" s="1"/>
  <c r="V12" i="137"/>
  <c r="V39" i="137" s="1"/>
  <c r="V12" i="118"/>
  <c r="V39" i="118" s="1"/>
  <c r="V12" i="95"/>
  <c r="V12" i="135"/>
  <c r="V12" i="94"/>
  <c r="V12" i="136"/>
  <c r="R15" i="138"/>
  <c r="R42" i="138" s="1"/>
  <c r="R15" i="119"/>
  <c r="R42" i="119" s="1"/>
  <c r="R15" i="137"/>
  <c r="R42" i="137" s="1"/>
  <c r="R15" i="118"/>
  <c r="R42" i="118" s="1"/>
  <c r="R15" i="95"/>
  <c r="R15" i="135"/>
  <c r="R15" i="136"/>
  <c r="R15" i="106"/>
  <c r="R42" i="106" s="1"/>
  <c r="R15" i="94"/>
  <c r="R15" i="144"/>
  <c r="R42" i="144" s="1"/>
  <c r="R15" i="143"/>
  <c r="R42" i="143" s="1"/>
  <c r="R15" i="145"/>
  <c r="R42" i="145" s="1"/>
  <c r="R15" i="146"/>
  <c r="S27" i="119"/>
  <c r="S54" i="119" s="1"/>
  <c r="S27" i="138"/>
  <c r="S54" i="138" s="1"/>
  <c r="S27" i="137"/>
  <c r="S54" i="137" s="1"/>
  <c r="S27" i="118"/>
  <c r="S54" i="118" s="1"/>
  <c r="S27" i="95"/>
  <c r="S27" i="106"/>
  <c r="S54" i="106" s="1"/>
  <c r="S27" i="135"/>
  <c r="S27" i="136"/>
  <c r="S27" i="94"/>
  <c r="S27" i="143"/>
  <c r="S54" i="143" s="1"/>
  <c r="S27" i="144"/>
  <c r="S54" i="144" s="1"/>
  <c r="S27" i="145"/>
  <c r="S54" i="145" s="1"/>
  <c r="S27" i="146"/>
  <c r="AC27" i="119"/>
  <c r="AC54" i="119" s="1"/>
  <c r="AC27" i="138"/>
  <c r="AC54" i="138" s="1"/>
  <c r="AC27" i="137"/>
  <c r="AC54" i="137" s="1"/>
  <c r="AC27" i="118"/>
  <c r="AC54" i="118" s="1"/>
  <c r="AC27" i="95"/>
  <c r="AC27" i="135"/>
  <c r="AC27" i="136"/>
  <c r="AC27" i="94"/>
  <c r="I27" i="150"/>
  <c r="I54" i="150" s="1"/>
  <c r="I27" i="148"/>
  <c r="I54" i="148" s="1"/>
  <c r="I27" i="147"/>
  <c r="I27" i="151"/>
  <c r="I54" i="151" s="1"/>
  <c r="I27" i="149"/>
  <c r="I54" i="149" s="1"/>
  <c r="K29" i="119"/>
  <c r="K56" i="119" s="1"/>
  <c r="K29" i="138"/>
  <c r="K56" i="138" s="1"/>
  <c r="K29" i="137"/>
  <c r="K56" i="137" s="1"/>
  <c r="K29" i="95"/>
  <c r="K29" i="136"/>
  <c r="K29" i="135"/>
  <c r="K29" i="106"/>
  <c r="K56" i="106" s="1"/>
  <c r="K29" i="143"/>
  <c r="K56" i="143" s="1"/>
  <c r="K29" i="145"/>
  <c r="K56" i="145" s="1"/>
  <c r="K29" i="146"/>
  <c r="K29" i="118"/>
  <c r="K56" i="118" s="1"/>
  <c r="K29" i="144"/>
  <c r="K56" i="144" s="1"/>
  <c r="K29" i="94"/>
  <c r="V23" i="119"/>
  <c r="V50" i="119" s="1"/>
  <c r="V23" i="138"/>
  <c r="V50" i="138" s="1"/>
  <c r="V23" i="137"/>
  <c r="V50" i="137" s="1"/>
  <c r="V23" i="95"/>
  <c r="V23" i="135"/>
  <c r="V23" i="118"/>
  <c r="V50" i="118" s="1"/>
  <c r="V23" i="136"/>
  <c r="V23" i="94"/>
  <c r="C29" i="119"/>
  <c r="C56" i="119" s="1"/>
  <c r="C29" i="138"/>
  <c r="C56" i="138" s="1"/>
  <c r="C29" i="137"/>
  <c r="C56" i="137" s="1"/>
  <c r="C29" i="118"/>
  <c r="C56" i="118" s="1"/>
  <c r="C29" i="136"/>
  <c r="C29" i="135"/>
  <c r="C29" i="106"/>
  <c r="C56" i="106" s="1"/>
  <c r="C29" i="143"/>
  <c r="C56" i="143" s="1"/>
  <c r="C29" i="94"/>
  <c r="C29" i="145"/>
  <c r="C56" i="145" s="1"/>
  <c r="C29" i="146"/>
  <c r="C29" i="144"/>
  <c r="C56" i="144" s="1"/>
  <c r="C29" i="95"/>
  <c r="U27" i="119"/>
  <c r="U54" i="119" s="1"/>
  <c r="U27" i="137"/>
  <c r="U54" i="137" s="1"/>
  <c r="U27" i="138"/>
  <c r="U54" i="138" s="1"/>
  <c r="U27" i="118"/>
  <c r="U54" i="118" s="1"/>
  <c r="U27" i="95"/>
  <c r="U27" i="135"/>
  <c r="U27" i="136"/>
  <c r="U27" i="94"/>
  <c r="C20" i="119"/>
  <c r="C47" i="119" s="1"/>
  <c r="C20" i="138"/>
  <c r="C47" i="138" s="1"/>
  <c r="C20" i="137"/>
  <c r="C47" i="137" s="1"/>
  <c r="C20" i="118"/>
  <c r="C47" i="118" s="1"/>
  <c r="C20" i="95"/>
  <c r="C20" i="135"/>
  <c r="C20" i="106"/>
  <c r="C47" i="106" s="1"/>
  <c r="C20" i="136"/>
  <c r="C20" i="94"/>
  <c r="C20" i="144"/>
  <c r="C47" i="144" s="1"/>
  <c r="C20" i="143"/>
  <c r="C47" i="143" s="1"/>
  <c r="C20" i="145"/>
  <c r="C47" i="145" s="1"/>
  <c r="C20" i="146"/>
  <c r="AE23" i="119"/>
  <c r="AE50" i="119" s="1"/>
  <c r="AE23" i="138"/>
  <c r="AE50" i="138" s="1"/>
  <c r="AE23" i="137"/>
  <c r="AE50" i="137" s="1"/>
  <c r="AE23" i="118"/>
  <c r="AE50" i="118" s="1"/>
  <c r="AE23" i="95"/>
  <c r="AE23" i="135"/>
  <c r="AE23" i="136"/>
  <c r="AE23" i="94"/>
  <c r="K23" i="150"/>
  <c r="K50" i="150" s="1"/>
  <c r="K23" i="148"/>
  <c r="K50" i="148" s="1"/>
  <c r="K23" i="147"/>
  <c r="K23" i="151"/>
  <c r="K50" i="151" s="1"/>
  <c r="K23" i="149"/>
  <c r="K50" i="149" s="1"/>
  <c r="AE20" i="119"/>
  <c r="AE47" i="119" s="1"/>
  <c r="AE20" i="137"/>
  <c r="AE47" i="137" s="1"/>
  <c r="AE20" i="138"/>
  <c r="AE47" i="138" s="1"/>
  <c r="AE20" i="118"/>
  <c r="AE47" i="118" s="1"/>
  <c r="AE20" i="95"/>
  <c r="AE20" i="135"/>
  <c r="AE20" i="136"/>
  <c r="AE20" i="94"/>
  <c r="K20" i="150"/>
  <c r="K47" i="150" s="1"/>
  <c r="K20" i="151"/>
  <c r="K47" i="151" s="1"/>
  <c r="K20" i="149"/>
  <c r="K47" i="149" s="1"/>
  <c r="K20" i="147"/>
  <c r="K20" i="148"/>
  <c r="K47" i="148" s="1"/>
  <c r="P15" i="119"/>
  <c r="P42" i="119" s="1"/>
  <c r="P15" i="137"/>
  <c r="P42" i="137" s="1"/>
  <c r="P15" i="118"/>
  <c r="P42" i="118" s="1"/>
  <c r="P15" i="138"/>
  <c r="P42" i="138" s="1"/>
  <c r="P15" i="95"/>
  <c r="P15" i="135"/>
  <c r="P15" i="94"/>
  <c r="P15" i="136"/>
  <c r="P15" i="106"/>
  <c r="P42" i="106" s="1"/>
  <c r="P15" i="145"/>
  <c r="P42" i="145" s="1"/>
  <c r="P15" i="146"/>
  <c r="P15" i="144"/>
  <c r="P42" i="144" s="1"/>
  <c r="P15" i="143"/>
  <c r="P42" i="143" s="1"/>
  <c r="AC20" i="119"/>
  <c r="AC47" i="119" s="1"/>
  <c r="AC20" i="138"/>
  <c r="AC47" i="138" s="1"/>
  <c r="AC20" i="137"/>
  <c r="AC47" i="137" s="1"/>
  <c r="AC20" i="118"/>
  <c r="AC47" i="118" s="1"/>
  <c r="AC20" i="95"/>
  <c r="AC20" i="135"/>
  <c r="AC20" i="136"/>
  <c r="AC20" i="94"/>
  <c r="I20" i="150"/>
  <c r="I47" i="150" s="1"/>
  <c r="I20" i="148"/>
  <c r="I47" i="148" s="1"/>
  <c r="I20" i="147"/>
  <c r="I20" i="151"/>
  <c r="I47" i="151" s="1"/>
  <c r="I20" i="149"/>
  <c r="I47" i="149" s="1"/>
  <c r="W20" i="119"/>
  <c r="W47" i="119" s="1"/>
  <c r="W20" i="138"/>
  <c r="W47" i="138" s="1"/>
  <c r="W20" i="137"/>
  <c r="W47" i="137" s="1"/>
  <c r="W20" i="118"/>
  <c r="W47" i="118" s="1"/>
  <c r="W20" i="95"/>
  <c r="W20" i="135"/>
  <c r="W20" i="136"/>
  <c r="W20" i="94"/>
  <c r="C20" i="150"/>
  <c r="C47" i="150" s="1"/>
  <c r="C20" i="151"/>
  <c r="C47" i="151" s="1"/>
  <c r="C20" i="149"/>
  <c r="C47" i="149" s="1"/>
  <c r="C20" i="148"/>
  <c r="C47" i="148" s="1"/>
  <c r="C20" i="147"/>
  <c r="F20" i="119"/>
  <c r="F47" i="119" s="1"/>
  <c r="F20" i="138"/>
  <c r="F47" i="138" s="1"/>
  <c r="F20" i="137"/>
  <c r="F47" i="137" s="1"/>
  <c r="F20" i="118"/>
  <c r="F47" i="118" s="1"/>
  <c r="F20" i="136"/>
  <c r="F20" i="94"/>
  <c r="F20" i="95"/>
  <c r="F20" i="135"/>
  <c r="F20" i="143"/>
  <c r="F47" i="143" s="1"/>
  <c r="F20" i="145"/>
  <c r="F47" i="145" s="1"/>
  <c r="F20" i="146"/>
  <c r="F20" i="106"/>
  <c r="F47" i="106" s="1"/>
  <c r="F20" i="144"/>
  <c r="F47" i="144" s="1"/>
  <c r="S20" i="119"/>
  <c r="S47" i="119" s="1"/>
  <c r="S20" i="138"/>
  <c r="S47" i="138" s="1"/>
  <c r="S20" i="118"/>
  <c r="S47" i="118" s="1"/>
  <c r="S20" i="95"/>
  <c r="S20" i="135"/>
  <c r="S20" i="137"/>
  <c r="S47" i="137" s="1"/>
  <c r="S20" i="106"/>
  <c r="S47" i="106" s="1"/>
  <c r="S20" i="136"/>
  <c r="S20" i="94"/>
  <c r="S20" i="144"/>
  <c r="S47" i="144" s="1"/>
  <c r="S20" i="143"/>
  <c r="S47" i="143" s="1"/>
  <c r="S20" i="145"/>
  <c r="S47" i="145" s="1"/>
  <c r="S20" i="146"/>
  <c r="G20" i="119"/>
  <c r="G47" i="119" s="1"/>
  <c r="G20" i="138"/>
  <c r="G47" i="138" s="1"/>
  <c r="G20" i="137"/>
  <c r="G47" i="137" s="1"/>
  <c r="G20" i="118"/>
  <c r="G47" i="118" s="1"/>
  <c r="G20" i="95"/>
  <c r="G20" i="135"/>
  <c r="G20" i="106"/>
  <c r="G47" i="106" s="1"/>
  <c r="G20" i="136"/>
  <c r="G20" i="94"/>
  <c r="G20" i="144"/>
  <c r="G47" i="144" s="1"/>
  <c r="G20" i="143"/>
  <c r="G47" i="143" s="1"/>
  <c r="G20" i="145"/>
  <c r="G47" i="145" s="1"/>
  <c r="G20" i="146"/>
  <c r="S12" i="119"/>
  <c r="S39" i="119" s="1"/>
  <c r="S12" i="138"/>
  <c r="S39" i="138" s="1"/>
  <c r="S12" i="137"/>
  <c r="S39" i="137" s="1"/>
  <c r="S12" i="95"/>
  <c r="S12" i="135"/>
  <c r="S12" i="118"/>
  <c r="S39" i="118" s="1"/>
  <c r="S12" i="94"/>
  <c r="S12" i="106"/>
  <c r="S39" i="106" s="1"/>
  <c r="S12" i="143"/>
  <c r="S39" i="143" s="1"/>
  <c r="S12" i="145"/>
  <c r="S39" i="145" s="1"/>
  <c r="S12" i="146"/>
  <c r="S12" i="136"/>
  <c r="S12" i="144"/>
  <c r="S39" i="144" s="1"/>
  <c r="X12" i="138"/>
  <c r="X39" i="138" s="1"/>
  <c r="X12" i="119"/>
  <c r="X39" i="119" s="1"/>
  <c r="X12" i="137"/>
  <c r="X39" i="137" s="1"/>
  <c r="X12" i="118"/>
  <c r="X39" i="118" s="1"/>
  <c r="X12" i="95"/>
  <c r="X12" i="135"/>
  <c r="X12" i="136"/>
  <c r="X12" i="94"/>
  <c r="D12" i="150"/>
  <c r="D39" i="150" s="1"/>
  <c r="D12" i="151"/>
  <c r="D39" i="151" s="1"/>
  <c r="D12" i="149"/>
  <c r="D39" i="149" s="1"/>
  <c r="D12" i="148"/>
  <c r="D39" i="148" s="1"/>
  <c r="D12" i="147"/>
  <c r="K25" i="119"/>
  <c r="K52" i="119" s="1"/>
  <c r="K25" i="138"/>
  <c r="K52" i="138" s="1"/>
  <c r="K25" i="137"/>
  <c r="K52" i="137" s="1"/>
  <c r="K25" i="95"/>
  <c r="K25" i="135"/>
  <c r="K25" i="118"/>
  <c r="K52" i="118" s="1"/>
  <c r="K25" i="94"/>
  <c r="K25" i="106"/>
  <c r="K52" i="106" s="1"/>
  <c r="K25" i="143"/>
  <c r="K52" i="143" s="1"/>
  <c r="K25" i="145"/>
  <c r="K52" i="145" s="1"/>
  <c r="K25" i="146"/>
  <c r="K25" i="136"/>
  <c r="K25" i="144"/>
  <c r="K52" i="144" s="1"/>
  <c r="AC23" i="119"/>
  <c r="AC50" i="119" s="1"/>
  <c r="AC23" i="138"/>
  <c r="AC50" i="138" s="1"/>
  <c r="AC23" i="118"/>
  <c r="AC50" i="118" s="1"/>
  <c r="AC23" i="95"/>
  <c r="AC23" i="137"/>
  <c r="AC50" i="137" s="1"/>
  <c r="AC23" i="136"/>
  <c r="AC23" i="94"/>
  <c r="I23" i="150"/>
  <c r="I50" i="150" s="1"/>
  <c r="I23" i="151"/>
  <c r="I50" i="151" s="1"/>
  <c r="I23" i="149"/>
  <c r="I50" i="149" s="1"/>
  <c r="AC23" i="135"/>
  <c r="I23" i="147"/>
  <c r="I23" i="148"/>
  <c r="I50" i="148" s="1"/>
  <c r="S29" i="119"/>
  <c r="S56" i="119" s="1"/>
  <c r="S29" i="138"/>
  <c r="S56" i="138" s="1"/>
  <c r="S29" i="137"/>
  <c r="S56" i="137" s="1"/>
  <c r="S29" i="118"/>
  <c r="S56" i="118" s="1"/>
  <c r="S29" i="135"/>
  <c r="S29" i="136"/>
  <c r="S29" i="106"/>
  <c r="S56" i="106" s="1"/>
  <c r="S29" i="143"/>
  <c r="S56" i="143" s="1"/>
  <c r="S29" i="94"/>
  <c r="S29" i="145"/>
  <c r="S56" i="145" s="1"/>
  <c r="S29" i="146"/>
  <c r="S29" i="144"/>
  <c r="S56" i="144" s="1"/>
  <c r="S29" i="95"/>
  <c r="V25" i="119"/>
  <c r="V52" i="119" s="1"/>
  <c r="V25" i="138"/>
  <c r="V52" i="138" s="1"/>
  <c r="V25" i="137"/>
  <c r="V52" i="137" s="1"/>
  <c r="V25" i="118"/>
  <c r="V52" i="118" s="1"/>
  <c r="V25" i="95"/>
  <c r="V25" i="94"/>
  <c r="V25" i="135"/>
  <c r="V25" i="136"/>
  <c r="S25" i="119"/>
  <c r="S52" i="119" s="1"/>
  <c r="S25" i="138"/>
  <c r="S52" i="138" s="1"/>
  <c r="S25" i="137"/>
  <c r="S52" i="137" s="1"/>
  <c r="S25" i="118"/>
  <c r="S52" i="118" s="1"/>
  <c r="S25" i="95"/>
  <c r="S25" i="135"/>
  <c r="S25" i="94"/>
  <c r="S25" i="106"/>
  <c r="S52" i="106" s="1"/>
  <c r="S25" i="143"/>
  <c r="S52" i="143" s="1"/>
  <c r="S25" i="136"/>
  <c r="S25" i="145"/>
  <c r="S52" i="145" s="1"/>
  <c r="S25" i="146"/>
  <c r="S25" i="144"/>
  <c r="S52" i="144" s="1"/>
  <c r="F29" i="119"/>
  <c r="F56" i="119" s="1"/>
  <c r="F29" i="138"/>
  <c r="F56" i="138" s="1"/>
  <c r="F29" i="137"/>
  <c r="F56" i="137" s="1"/>
  <c r="F29" i="95"/>
  <c r="F29" i="135"/>
  <c r="F29" i="136"/>
  <c r="F29" i="106"/>
  <c r="F56" i="106" s="1"/>
  <c r="F29" i="118"/>
  <c r="F56" i="118" s="1"/>
  <c r="F29" i="94"/>
  <c r="F29" i="143"/>
  <c r="F56" i="143" s="1"/>
  <c r="F29" i="144"/>
  <c r="F56" i="144" s="1"/>
  <c r="F29" i="146"/>
  <c r="F29" i="145"/>
  <c r="F56" i="145" s="1"/>
  <c r="W27" i="119"/>
  <c r="W54" i="119" s="1"/>
  <c r="W27" i="138"/>
  <c r="W54" i="138" s="1"/>
  <c r="W27" i="137"/>
  <c r="W54" i="137" s="1"/>
  <c r="W27" i="118"/>
  <c r="W54" i="118" s="1"/>
  <c r="W27" i="95"/>
  <c r="W27" i="136"/>
  <c r="W27" i="94"/>
  <c r="C27" i="150"/>
  <c r="C54" i="150" s="1"/>
  <c r="W27" i="135"/>
  <c r="C27" i="151"/>
  <c r="C54" i="151" s="1"/>
  <c r="C27" i="149"/>
  <c r="C54" i="149" s="1"/>
  <c r="C27" i="147"/>
  <c r="C27" i="148"/>
  <c r="C54" i="148" s="1"/>
  <c r="D17" i="119"/>
  <c r="D44" i="119" s="1"/>
  <c r="D17" i="138"/>
  <c r="D44" i="138" s="1"/>
  <c r="D17" i="118"/>
  <c r="D44" i="118" s="1"/>
  <c r="D17" i="137"/>
  <c r="D44" i="137" s="1"/>
  <c r="D17" i="95"/>
  <c r="D17" i="135"/>
  <c r="D17" i="136"/>
  <c r="D17" i="94"/>
  <c r="D17" i="106"/>
  <c r="D44" i="106" s="1"/>
  <c r="D17" i="143"/>
  <c r="D44" i="143" s="1"/>
  <c r="D17" i="144"/>
  <c r="D44" i="144" s="1"/>
  <c r="D17" i="146"/>
  <c r="D17" i="145"/>
  <c r="D44" i="145" s="1"/>
  <c r="AE25" i="119"/>
  <c r="AE52" i="119" s="1"/>
  <c r="AE25" i="138"/>
  <c r="AE52" i="138" s="1"/>
  <c r="AE25" i="137"/>
  <c r="AE52" i="137" s="1"/>
  <c r="AE25" i="118"/>
  <c r="AE52" i="118" s="1"/>
  <c r="AE25" i="95"/>
  <c r="AE25" i="135"/>
  <c r="AE25" i="94"/>
  <c r="K25" i="150"/>
  <c r="K52" i="150" s="1"/>
  <c r="K25" i="151"/>
  <c r="K52" i="151" s="1"/>
  <c r="K25" i="149"/>
  <c r="K52" i="149" s="1"/>
  <c r="K25" i="148"/>
  <c r="K52" i="148" s="1"/>
  <c r="K25" i="147"/>
  <c r="AE25" i="136"/>
  <c r="Y15" i="119"/>
  <c r="Y42" i="119" s="1"/>
  <c r="Y15" i="138"/>
  <c r="Y42" i="138" s="1"/>
  <c r="Y15" i="137"/>
  <c r="Y42" i="137" s="1"/>
  <c r="Y15" i="118"/>
  <c r="Y42" i="118" s="1"/>
  <c r="Y15" i="95"/>
  <c r="Y15" i="135"/>
  <c r="Y15" i="94"/>
  <c r="Y15" i="136"/>
  <c r="E15" i="150"/>
  <c r="E42" i="150" s="1"/>
  <c r="E15" i="151"/>
  <c r="E42" i="151" s="1"/>
  <c r="E15" i="149"/>
  <c r="E42" i="149" s="1"/>
  <c r="E15" i="148"/>
  <c r="E42" i="148" s="1"/>
  <c r="E15" i="147"/>
  <c r="Y29" i="119"/>
  <c r="Y56" i="119" s="1"/>
  <c r="Y29" i="138"/>
  <c r="Y56" i="138" s="1"/>
  <c r="Y29" i="137"/>
  <c r="Y56" i="137" s="1"/>
  <c r="Y29" i="118"/>
  <c r="Y56" i="118" s="1"/>
  <c r="Y29" i="95"/>
  <c r="Y29" i="94"/>
  <c r="E29" i="150"/>
  <c r="E56" i="150" s="1"/>
  <c r="Y29" i="135"/>
  <c r="E29" i="151"/>
  <c r="E56" i="151" s="1"/>
  <c r="E29" i="149"/>
  <c r="E56" i="149" s="1"/>
  <c r="E29" i="148"/>
  <c r="E56" i="148" s="1"/>
  <c r="E29" i="147"/>
  <c r="Y29" i="136"/>
  <c r="AE17" i="138"/>
  <c r="AE44" i="138" s="1"/>
  <c r="AE17" i="119"/>
  <c r="AE44" i="119" s="1"/>
  <c r="AE17" i="137"/>
  <c r="AE44" i="137" s="1"/>
  <c r="AE17" i="118"/>
  <c r="AE44" i="118" s="1"/>
  <c r="AE17" i="95"/>
  <c r="AE17" i="135"/>
  <c r="AE17" i="136"/>
  <c r="AE17" i="94"/>
  <c r="K17" i="150"/>
  <c r="K44" i="150" s="1"/>
  <c r="K17" i="151"/>
  <c r="K44" i="151" s="1"/>
  <c r="K17" i="149"/>
  <c r="K44" i="149" s="1"/>
  <c r="K17" i="148"/>
  <c r="K44" i="148" s="1"/>
  <c r="K17" i="147"/>
  <c r="P20" i="119"/>
  <c r="P47" i="119" s="1"/>
  <c r="P20" i="138"/>
  <c r="P47" i="138" s="1"/>
  <c r="P20" i="137"/>
  <c r="P47" i="137" s="1"/>
  <c r="P20" i="95"/>
  <c r="P20" i="135"/>
  <c r="P20" i="106"/>
  <c r="P47" i="106" s="1"/>
  <c r="P20" i="94"/>
  <c r="P20" i="143"/>
  <c r="P47" i="143" s="1"/>
  <c r="P20" i="144"/>
  <c r="P47" i="144" s="1"/>
  <c r="P20" i="118"/>
  <c r="P47" i="118" s="1"/>
  <c r="P20" i="146"/>
  <c r="P20" i="145"/>
  <c r="P47" i="145" s="1"/>
  <c r="P20" i="136"/>
  <c r="I17" i="119"/>
  <c r="I44" i="119" s="1"/>
  <c r="I17" i="138"/>
  <c r="I44" i="138" s="1"/>
  <c r="I17" i="118"/>
  <c r="I44" i="118" s="1"/>
  <c r="I17" i="95"/>
  <c r="I17" i="135"/>
  <c r="I17" i="136"/>
  <c r="I17" i="94"/>
  <c r="I17" i="106"/>
  <c r="I44" i="106" s="1"/>
  <c r="I17" i="143"/>
  <c r="I44" i="143" s="1"/>
  <c r="I17" i="144"/>
  <c r="I44" i="144" s="1"/>
  <c r="I17" i="145"/>
  <c r="I44" i="145" s="1"/>
  <c r="I17" i="146"/>
  <c r="I17" i="137"/>
  <c r="I44" i="137" s="1"/>
  <c r="AD15" i="119"/>
  <c r="AD42" i="119" s="1"/>
  <c r="AD15" i="138"/>
  <c r="AD42" i="138" s="1"/>
  <c r="AD15" i="137"/>
  <c r="AD42" i="137" s="1"/>
  <c r="AD15" i="118"/>
  <c r="AD42" i="118" s="1"/>
  <c r="AD15" i="95"/>
  <c r="AD15" i="135"/>
  <c r="AD15" i="136"/>
  <c r="AD15" i="94"/>
  <c r="J15" i="150"/>
  <c r="J42" i="150" s="1"/>
  <c r="J15" i="148"/>
  <c r="J42" i="148" s="1"/>
  <c r="J15" i="147"/>
  <c r="J15" i="151"/>
  <c r="J42" i="151" s="1"/>
  <c r="J15" i="149"/>
  <c r="J42" i="149" s="1"/>
  <c r="W15" i="119"/>
  <c r="W42" i="119" s="1"/>
  <c r="W15" i="138"/>
  <c r="W42" i="138" s="1"/>
  <c r="W15" i="137"/>
  <c r="W42" i="137" s="1"/>
  <c r="W15" i="118"/>
  <c r="W42" i="118" s="1"/>
  <c r="W15" i="136"/>
  <c r="W15" i="95"/>
  <c r="W15" i="135"/>
  <c r="C15" i="151"/>
  <c r="C42" i="151" s="1"/>
  <c r="C15" i="149"/>
  <c r="C42" i="149" s="1"/>
  <c r="W15" i="94"/>
  <c r="C15" i="150"/>
  <c r="C42" i="150" s="1"/>
  <c r="C15" i="148"/>
  <c r="C42" i="148" s="1"/>
  <c r="C15" i="147"/>
  <c r="X20" i="119"/>
  <c r="X47" i="119" s="1"/>
  <c r="X20" i="138"/>
  <c r="X47" i="138" s="1"/>
  <c r="X20" i="137"/>
  <c r="X47" i="137" s="1"/>
  <c r="X20" i="118"/>
  <c r="X47" i="118" s="1"/>
  <c r="X20" i="95"/>
  <c r="X20" i="135"/>
  <c r="X20" i="136"/>
  <c r="D20" i="150"/>
  <c r="D47" i="150" s="1"/>
  <c r="X20" i="94"/>
  <c r="D20" i="151"/>
  <c r="D47" i="151" s="1"/>
  <c r="D20" i="149"/>
  <c r="D47" i="149" s="1"/>
  <c r="D20" i="148"/>
  <c r="D47" i="148" s="1"/>
  <c r="D20" i="147"/>
  <c r="N17" i="119"/>
  <c r="N44" i="119" s="1"/>
  <c r="N17" i="137"/>
  <c r="N44" i="137" s="1"/>
  <c r="N17" i="138"/>
  <c r="N44" i="138" s="1"/>
  <c r="N17" i="118"/>
  <c r="N44" i="118" s="1"/>
  <c r="N17" i="95"/>
  <c r="N17" i="135"/>
  <c r="N17" i="106"/>
  <c r="N44" i="106" s="1"/>
  <c r="N17" i="136"/>
  <c r="N17" i="144"/>
  <c r="N44" i="144" s="1"/>
  <c r="N17" i="145"/>
  <c r="N44" i="145" s="1"/>
  <c r="N17" i="146"/>
  <c r="N17" i="143"/>
  <c r="N44" i="143" s="1"/>
  <c r="N17" i="94"/>
  <c r="Q17" i="119"/>
  <c r="Q44" i="119" s="1"/>
  <c r="Q17" i="138"/>
  <c r="Q44" i="138" s="1"/>
  <c r="Q17" i="137"/>
  <c r="Q44" i="137" s="1"/>
  <c r="Q17" i="118"/>
  <c r="Q44" i="118" s="1"/>
  <c r="Q17" i="95"/>
  <c r="Q17" i="135"/>
  <c r="Q17" i="136"/>
  <c r="Q17" i="94"/>
  <c r="Q17" i="106"/>
  <c r="Q44" i="106" s="1"/>
  <c r="Q17" i="143"/>
  <c r="Q44" i="143" s="1"/>
  <c r="Q17" i="144"/>
  <c r="Q44" i="144" s="1"/>
  <c r="Q17" i="145"/>
  <c r="Q44" i="145" s="1"/>
  <c r="Q17" i="146"/>
  <c r="AF15" i="119"/>
  <c r="AF42" i="119" s="1"/>
  <c r="AF15" i="138"/>
  <c r="AF42" i="138" s="1"/>
  <c r="AF15" i="137"/>
  <c r="AF42" i="137" s="1"/>
  <c r="AF15" i="118"/>
  <c r="AF42" i="118" s="1"/>
  <c r="AF15" i="95"/>
  <c r="AF15" i="135"/>
  <c r="AF15" i="94"/>
  <c r="AF15" i="136"/>
  <c r="L15" i="150"/>
  <c r="L42" i="150" s="1"/>
  <c r="L15" i="151"/>
  <c r="L42" i="151" s="1"/>
  <c r="L15" i="149"/>
  <c r="L42" i="149" s="1"/>
  <c r="L15" i="148"/>
  <c r="L42" i="148" s="1"/>
  <c r="L15" i="147"/>
  <c r="S15" i="119"/>
  <c r="S42" i="119" s="1"/>
  <c r="S15" i="138"/>
  <c r="S42" i="138" s="1"/>
  <c r="S15" i="137"/>
  <c r="S42" i="137" s="1"/>
  <c r="S15" i="118"/>
  <c r="S42" i="118" s="1"/>
  <c r="S15" i="95"/>
  <c r="S15" i="135"/>
  <c r="S15" i="136"/>
  <c r="S15" i="106"/>
  <c r="S42" i="106" s="1"/>
  <c r="S15" i="143"/>
  <c r="S42" i="143" s="1"/>
  <c r="S15" i="145"/>
  <c r="S42" i="145" s="1"/>
  <c r="S15" i="146"/>
  <c r="S15" i="144"/>
  <c r="S42" i="144" s="1"/>
  <c r="S15" i="94"/>
  <c r="K15" i="119"/>
  <c r="K42" i="119" s="1"/>
  <c r="K15" i="138"/>
  <c r="K42" i="138" s="1"/>
  <c r="K15" i="137"/>
  <c r="K42" i="137" s="1"/>
  <c r="K15" i="118"/>
  <c r="K42" i="118" s="1"/>
  <c r="K15" i="136"/>
  <c r="K15" i="106"/>
  <c r="K42" i="106" s="1"/>
  <c r="K15" i="143"/>
  <c r="K42" i="143" s="1"/>
  <c r="K15" i="94"/>
  <c r="K15" i="145"/>
  <c r="K42" i="145" s="1"/>
  <c r="K15" i="146"/>
  <c r="K15" i="95"/>
  <c r="K15" i="144"/>
  <c r="K42" i="144" s="1"/>
  <c r="K15" i="135"/>
  <c r="AA15" i="119"/>
  <c r="AA42" i="119" s="1"/>
  <c r="AA15" i="138"/>
  <c r="AA42" i="138" s="1"/>
  <c r="AA15" i="137"/>
  <c r="AA42" i="137" s="1"/>
  <c r="AA15" i="118"/>
  <c r="AA42" i="118" s="1"/>
  <c r="AA15" i="136"/>
  <c r="AA15" i="94"/>
  <c r="G15" i="151"/>
  <c r="G42" i="151" s="1"/>
  <c r="G15" i="149"/>
  <c r="G42" i="149" s="1"/>
  <c r="AA15" i="95"/>
  <c r="AA15" i="135"/>
  <c r="G15" i="148"/>
  <c r="G42" i="148" s="1"/>
  <c r="G15" i="147"/>
  <c r="G15" i="150"/>
  <c r="G42" i="150" s="1"/>
  <c r="AA23" i="119"/>
  <c r="AA50" i="119" s="1"/>
  <c r="AA23" i="137"/>
  <c r="AA50" i="137" s="1"/>
  <c r="AA23" i="138"/>
  <c r="AA50" i="138" s="1"/>
  <c r="AA23" i="118"/>
  <c r="AA50" i="118" s="1"/>
  <c r="AA23" i="95"/>
  <c r="AA23" i="135"/>
  <c r="AA23" i="136"/>
  <c r="AA23" i="94"/>
  <c r="G23" i="150"/>
  <c r="G50" i="150" s="1"/>
  <c r="G23" i="148"/>
  <c r="G50" i="148" s="1"/>
  <c r="G23" i="147"/>
  <c r="G23" i="151"/>
  <c r="G50" i="151" s="1"/>
  <c r="G23" i="149"/>
  <c r="G50" i="149" s="1"/>
  <c r="U12" i="119"/>
  <c r="U39" i="119" s="1"/>
  <c r="U12" i="137"/>
  <c r="U39" i="137" s="1"/>
  <c r="U12" i="118"/>
  <c r="U39" i="118" s="1"/>
  <c r="U12" i="95"/>
  <c r="U12" i="135"/>
  <c r="U12" i="138"/>
  <c r="U39" i="138" s="1"/>
  <c r="U12" i="136"/>
  <c r="U12" i="94"/>
  <c r="G12" i="119"/>
  <c r="G39" i="119" s="1"/>
  <c r="G12" i="138"/>
  <c r="G39" i="138" s="1"/>
  <c r="G12" i="137"/>
  <c r="G39" i="137" s="1"/>
  <c r="G12" i="95"/>
  <c r="G12" i="135"/>
  <c r="G12" i="118"/>
  <c r="G39" i="118" s="1"/>
  <c r="G12" i="94"/>
  <c r="G12" i="106"/>
  <c r="G39" i="106" s="1"/>
  <c r="G12" i="143"/>
  <c r="G39" i="143" s="1"/>
  <c r="G12" i="145"/>
  <c r="G39" i="145" s="1"/>
  <c r="G12" i="146"/>
  <c r="G12" i="136"/>
  <c r="G12" i="144"/>
  <c r="G39" i="144" s="1"/>
  <c r="Q12" i="119"/>
  <c r="Q39" i="119" s="1"/>
  <c r="Q12" i="138"/>
  <c r="Q39" i="138" s="1"/>
  <c r="Q12" i="137"/>
  <c r="Q39" i="137" s="1"/>
  <c r="Q12" i="118"/>
  <c r="Q39" i="118" s="1"/>
  <c r="Q12" i="106"/>
  <c r="Q39" i="106" s="1"/>
  <c r="Q12" i="136"/>
  <c r="Q12" i="94"/>
  <c r="Q12" i="143"/>
  <c r="Q39" i="143" s="1"/>
  <c r="Q12" i="144"/>
  <c r="Q39" i="144" s="1"/>
  <c r="Q12" i="95"/>
  <c r="Q12" i="145"/>
  <c r="Q39" i="145" s="1"/>
  <c r="Q12" i="146"/>
  <c r="Q12" i="135"/>
  <c r="AF12" i="138"/>
  <c r="AF39" i="138" s="1"/>
  <c r="AF12" i="119"/>
  <c r="AF39" i="119" s="1"/>
  <c r="AF12" i="137"/>
  <c r="AF39" i="137" s="1"/>
  <c r="AF12" i="118"/>
  <c r="AF39" i="118" s="1"/>
  <c r="AF12" i="95"/>
  <c r="AF12" i="135"/>
  <c r="AF12" i="136"/>
  <c r="AF12" i="94"/>
  <c r="L12" i="150"/>
  <c r="L39" i="150" s="1"/>
  <c r="L12" i="148"/>
  <c r="L39" i="148" s="1"/>
  <c r="L12" i="147"/>
  <c r="L12" i="151"/>
  <c r="L39" i="151" s="1"/>
  <c r="L12" i="149"/>
  <c r="L39" i="149" s="1"/>
  <c r="I12" i="119"/>
  <c r="I39" i="119" s="1"/>
  <c r="I12" i="138"/>
  <c r="I39" i="138" s="1"/>
  <c r="I12" i="137"/>
  <c r="I39" i="137" s="1"/>
  <c r="I12" i="118"/>
  <c r="I39" i="118" s="1"/>
  <c r="I12" i="106"/>
  <c r="I39" i="106" s="1"/>
  <c r="I12" i="95"/>
  <c r="I12" i="135"/>
  <c r="I12" i="136"/>
  <c r="I12" i="144"/>
  <c r="I39" i="144" s="1"/>
  <c r="I12" i="145"/>
  <c r="I39" i="145" s="1"/>
  <c r="I12" i="146"/>
  <c r="I12" i="94"/>
  <c r="I12" i="143"/>
  <c r="I39" i="143" s="1"/>
  <c r="AD12" i="119"/>
  <c r="AD39" i="119" s="1"/>
  <c r="AD12" i="138"/>
  <c r="AD39" i="138" s="1"/>
  <c r="AD12" i="137"/>
  <c r="AD39" i="137" s="1"/>
  <c r="AD12" i="118"/>
  <c r="AD39" i="118" s="1"/>
  <c r="AD12" i="95"/>
  <c r="AD12" i="135"/>
  <c r="AD12" i="94"/>
  <c r="AD12" i="136"/>
  <c r="J12" i="150"/>
  <c r="J39" i="150" s="1"/>
  <c r="J12" i="151"/>
  <c r="J39" i="151" s="1"/>
  <c r="J12" i="149"/>
  <c r="J39" i="149" s="1"/>
  <c r="J12" i="148"/>
  <c r="J39" i="148" s="1"/>
  <c r="J12" i="147"/>
  <c r="P27" i="119"/>
  <c r="P54" i="119" s="1"/>
  <c r="P27" i="138"/>
  <c r="P54" i="138" s="1"/>
  <c r="P27" i="137"/>
  <c r="P54" i="137" s="1"/>
  <c r="P27" i="95"/>
  <c r="P27" i="135"/>
  <c r="P27" i="118"/>
  <c r="P54" i="118" s="1"/>
  <c r="P27" i="106"/>
  <c r="P54" i="106" s="1"/>
  <c r="P27" i="94"/>
  <c r="P27" i="144"/>
  <c r="P54" i="144" s="1"/>
  <c r="P27" i="136"/>
  <c r="P27" i="143"/>
  <c r="P54" i="143" s="1"/>
  <c r="P27" i="145"/>
  <c r="P54" i="145" s="1"/>
  <c r="P27" i="146"/>
  <c r="AF29" i="119"/>
  <c r="AF56" i="119" s="1"/>
  <c r="AF29" i="138"/>
  <c r="AF56" i="138" s="1"/>
  <c r="AF29" i="137"/>
  <c r="AF56" i="137" s="1"/>
  <c r="AF29" i="118"/>
  <c r="AF56" i="118" s="1"/>
  <c r="AF29" i="95"/>
  <c r="AF29" i="94"/>
  <c r="AF29" i="135"/>
  <c r="AF29" i="136"/>
  <c r="L29" i="150"/>
  <c r="L56" i="150" s="1"/>
  <c r="L29" i="151"/>
  <c r="L56" i="151" s="1"/>
  <c r="L29" i="149"/>
  <c r="L56" i="149" s="1"/>
  <c r="L29" i="147"/>
  <c r="L29" i="148"/>
  <c r="L56" i="148" s="1"/>
  <c r="AF25" i="119"/>
  <c r="AF52" i="119" s="1"/>
  <c r="AF25" i="137"/>
  <c r="AF52" i="137" s="1"/>
  <c r="AF25" i="138"/>
  <c r="AF52" i="138" s="1"/>
  <c r="AF25" i="118"/>
  <c r="AF52" i="118" s="1"/>
  <c r="AF25" i="95"/>
  <c r="AF25" i="135"/>
  <c r="AF25" i="136"/>
  <c r="AF25" i="94"/>
  <c r="L25" i="150"/>
  <c r="L52" i="150" s="1"/>
  <c r="L25" i="151"/>
  <c r="L52" i="151" s="1"/>
  <c r="L25" i="149"/>
  <c r="L52" i="149" s="1"/>
  <c r="L25" i="148"/>
  <c r="L52" i="148" s="1"/>
  <c r="L25" i="147"/>
  <c r="K27" i="119"/>
  <c r="K54" i="119" s="1"/>
  <c r="K27" i="138"/>
  <c r="K54" i="138" s="1"/>
  <c r="K27" i="137"/>
  <c r="K54" i="137" s="1"/>
  <c r="K27" i="118"/>
  <c r="K54" i="118" s="1"/>
  <c r="K27" i="95"/>
  <c r="K27" i="106"/>
  <c r="K54" i="106" s="1"/>
  <c r="K27" i="135"/>
  <c r="K27" i="136"/>
  <c r="K27" i="94"/>
  <c r="K27" i="144"/>
  <c r="K54" i="144" s="1"/>
  <c r="K27" i="143"/>
  <c r="K54" i="143" s="1"/>
  <c r="K27" i="145"/>
  <c r="K54" i="145" s="1"/>
  <c r="K27" i="146"/>
  <c r="AD23" i="119"/>
  <c r="AD50" i="119" s="1"/>
  <c r="AD23" i="138"/>
  <c r="AD50" i="138" s="1"/>
  <c r="AD23" i="137"/>
  <c r="AD50" i="137" s="1"/>
  <c r="AD23" i="118"/>
  <c r="AD50" i="118" s="1"/>
  <c r="AD23" i="95"/>
  <c r="AD23" i="135"/>
  <c r="AD23" i="136"/>
  <c r="AD23" i="94"/>
  <c r="J23" i="150"/>
  <c r="J50" i="150" s="1"/>
  <c r="J23" i="151"/>
  <c r="J50" i="151" s="1"/>
  <c r="J23" i="149"/>
  <c r="J50" i="149" s="1"/>
  <c r="J23" i="148"/>
  <c r="J50" i="148" s="1"/>
  <c r="J23" i="147"/>
  <c r="N27" i="119"/>
  <c r="N54" i="119" s="1"/>
  <c r="N27" i="138"/>
  <c r="N54" i="138" s="1"/>
  <c r="N27" i="137"/>
  <c r="N54" i="137" s="1"/>
  <c r="N27" i="118"/>
  <c r="N54" i="118" s="1"/>
  <c r="N27" i="136"/>
  <c r="N27" i="94"/>
  <c r="N27" i="135"/>
  <c r="N27" i="143"/>
  <c r="N54" i="143" s="1"/>
  <c r="N27" i="145"/>
  <c r="N54" i="145" s="1"/>
  <c r="N27" i="146"/>
  <c r="N27" i="144"/>
  <c r="N54" i="144" s="1"/>
  <c r="N27" i="95"/>
  <c r="N27" i="106"/>
  <c r="N54" i="106" s="1"/>
  <c r="U25" i="119"/>
  <c r="U52" i="119" s="1"/>
  <c r="U25" i="138"/>
  <c r="U52" i="138" s="1"/>
  <c r="U25" i="137"/>
  <c r="U52" i="137" s="1"/>
  <c r="U25" i="118"/>
  <c r="U52" i="118" s="1"/>
  <c r="U25" i="135"/>
  <c r="U25" i="136"/>
  <c r="U25" i="95"/>
  <c r="U25" i="94"/>
  <c r="D23" i="119"/>
  <c r="D50" i="119" s="1"/>
  <c r="D23" i="138"/>
  <c r="D50" i="138" s="1"/>
  <c r="D23" i="137"/>
  <c r="D50" i="137" s="1"/>
  <c r="D23" i="118"/>
  <c r="D50" i="118" s="1"/>
  <c r="D23" i="136"/>
  <c r="D23" i="94"/>
  <c r="D23" i="106"/>
  <c r="D50" i="106" s="1"/>
  <c r="D23" i="135"/>
  <c r="D23" i="143"/>
  <c r="D50" i="143" s="1"/>
  <c r="D23" i="145"/>
  <c r="D50" i="145" s="1"/>
  <c r="D23" i="144"/>
  <c r="D50" i="144" s="1"/>
  <c r="D23" i="146"/>
  <c r="D23" i="95"/>
  <c r="X27" i="119"/>
  <c r="X54" i="119" s="1"/>
  <c r="X27" i="138"/>
  <c r="X54" i="138" s="1"/>
  <c r="X27" i="137"/>
  <c r="X54" i="137" s="1"/>
  <c r="X27" i="118"/>
  <c r="X54" i="118" s="1"/>
  <c r="X27" i="95"/>
  <c r="X27" i="135"/>
  <c r="X27" i="136"/>
  <c r="D27" i="150"/>
  <c r="D54" i="150" s="1"/>
  <c r="D27" i="151"/>
  <c r="D54" i="151" s="1"/>
  <c r="D27" i="149"/>
  <c r="D54" i="149" s="1"/>
  <c r="D27" i="148"/>
  <c r="D54" i="148" s="1"/>
  <c r="D27" i="147"/>
  <c r="X27" i="94"/>
  <c r="AF23" i="119"/>
  <c r="AF50" i="119" s="1"/>
  <c r="AF23" i="137"/>
  <c r="AF50" i="137" s="1"/>
  <c r="AF23" i="118"/>
  <c r="AF50" i="118" s="1"/>
  <c r="AF23" i="135"/>
  <c r="AF23" i="136"/>
  <c r="AF23" i="94"/>
  <c r="AF23" i="138"/>
  <c r="AF50" i="138" s="1"/>
  <c r="AF23" i="95"/>
  <c r="L23" i="151"/>
  <c r="L50" i="151" s="1"/>
  <c r="L23" i="149"/>
  <c r="L50" i="149" s="1"/>
  <c r="L23" i="150"/>
  <c r="L50" i="150" s="1"/>
  <c r="L23" i="148"/>
  <c r="L50" i="148" s="1"/>
  <c r="L23" i="147"/>
  <c r="AA27" i="119"/>
  <c r="AA54" i="119" s="1"/>
  <c r="AA27" i="138"/>
  <c r="AA54" i="138" s="1"/>
  <c r="AA27" i="137"/>
  <c r="AA54" i="137" s="1"/>
  <c r="AA27" i="118"/>
  <c r="AA54" i="118" s="1"/>
  <c r="AA27" i="95"/>
  <c r="AA27" i="135"/>
  <c r="AA27" i="136"/>
  <c r="AA27" i="94"/>
  <c r="G27" i="150"/>
  <c r="G54" i="150" s="1"/>
  <c r="G27" i="151"/>
  <c r="G54" i="151" s="1"/>
  <c r="G27" i="149"/>
  <c r="G54" i="149" s="1"/>
  <c r="G27" i="148"/>
  <c r="G54" i="148" s="1"/>
  <c r="G27" i="147"/>
  <c r="I25" i="119"/>
  <c r="I52" i="119" s="1"/>
  <c r="I25" i="138"/>
  <c r="I52" i="138" s="1"/>
  <c r="I25" i="137"/>
  <c r="I52" i="137" s="1"/>
  <c r="I25" i="118"/>
  <c r="I52" i="118" s="1"/>
  <c r="I25" i="106"/>
  <c r="I52" i="106" s="1"/>
  <c r="I25" i="136"/>
  <c r="I25" i="135"/>
  <c r="I25" i="94"/>
  <c r="I25" i="144"/>
  <c r="I52" i="144" s="1"/>
  <c r="I25" i="145"/>
  <c r="I52" i="145" s="1"/>
  <c r="I25" i="146"/>
  <c r="I25" i="95"/>
  <c r="I25" i="143"/>
  <c r="I52" i="143" s="1"/>
  <c r="D29" i="119"/>
  <c r="D56" i="119" s="1"/>
  <c r="D29" i="137"/>
  <c r="D56" i="137" s="1"/>
  <c r="D29" i="138"/>
  <c r="D56" i="138" s="1"/>
  <c r="D29" i="118"/>
  <c r="D56" i="118" s="1"/>
  <c r="D29" i="95"/>
  <c r="D29" i="94"/>
  <c r="D29" i="136"/>
  <c r="D29" i="106"/>
  <c r="D56" i="106" s="1"/>
  <c r="D29" i="145"/>
  <c r="D56" i="145" s="1"/>
  <c r="D29" i="146"/>
  <c r="D29" i="135"/>
  <c r="D29" i="143"/>
  <c r="D56" i="143" s="1"/>
  <c r="D29" i="144"/>
  <c r="D56" i="144" s="1"/>
  <c r="R23" i="119"/>
  <c r="R50" i="119" s="1"/>
  <c r="R23" i="138"/>
  <c r="R50" i="138" s="1"/>
  <c r="R23" i="137"/>
  <c r="R50" i="137" s="1"/>
  <c r="R23" i="95"/>
  <c r="R23" i="135"/>
  <c r="R23" i="143"/>
  <c r="R50" i="143" s="1"/>
  <c r="R23" i="118"/>
  <c r="R50" i="118" s="1"/>
  <c r="R23" i="136"/>
  <c r="R23" i="94"/>
  <c r="R23" i="144"/>
  <c r="R50" i="144" s="1"/>
  <c r="R23" i="145"/>
  <c r="R50" i="145" s="1"/>
  <c r="R23" i="146"/>
  <c r="R23" i="106"/>
  <c r="R50" i="106" s="1"/>
  <c r="C25" i="119"/>
  <c r="C52" i="119" s="1"/>
  <c r="C25" i="138"/>
  <c r="C52" i="138" s="1"/>
  <c r="C25" i="137"/>
  <c r="C52" i="137" s="1"/>
  <c r="C25" i="118"/>
  <c r="C52" i="118" s="1"/>
  <c r="C25" i="95"/>
  <c r="C25" i="135"/>
  <c r="C25" i="94"/>
  <c r="C25" i="106"/>
  <c r="C52" i="106" s="1"/>
  <c r="C25" i="143"/>
  <c r="C52" i="143" s="1"/>
  <c r="C25" i="136"/>
  <c r="C25" i="145"/>
  <c r="C52" i="145" s="1"/>
  <c r="C25" i="146"/>
  <c r="C25" i="144"/>
  <c r="C52" i="144" s="1"/>
  <c r="C27" i="119"/>
  <c r="C54" i="119" s="1"/>
  <c r="C27" i="138"/>
  <c r="C54" i="138" s="1"/>
  <c r="C27" i="137"/>
  <c r="C54" i="137" s="1"/>
  <c r="C27" i="118"/>
  <c r="C54" i="118" s="1"/>
  <c r="C27" i="95"/>
  <c r="C27" i="106"/>
  <c r="C54" i="106" s="1"/>
  <c r="C27" i="135"/>
  <c r="C27" i="136"/>
  <c r="C27" i="94"/>
  <c r="C27" i="143"/>
  <c r="C54" i="143" s="1"/>
  <c r="C27" i="144"/>
  <c r="C54" i="144" s="1"/>
  <c r="C27" i="145"/>
  <c r="C54" i="145" s="1"/>
  <c r="C27" i="146"/>
  <c r="L12" i="138"/>
  <c r="L39" i="138" s="1"/>
  <c r="L12" i="119"/>
  <c r="L39" i="119" s="1"/>
  <c r="L12" i="137"/>
  <c r="L39" i="137" s="1"/>
  <c r="L12" i="118"/>
  <c r="L39" i="118" s="1"/>
  <c r="L12" i="95"/>
  <c r="L12" i="135"/>
  <c r="L12" i="136"/>
  <c r="L12" i="94"/>
  <c r="L12" i="144"/>
  <c r="L39" i="144" s="1"/>
  <c r="L12" i="143"/>
  <c r="L39" i="143" s="1"/>
  <c r="L12" i="145"/>
  <c r="L39" i="145" s="1"/>
  <c r="L12" i="146"/>
  <c r="L12" i="106"/>
  <c r="L39" i="106" s="1"/>
  <c r="R20" i="119"/>
  <c r="R47" i="119" s="1"/>
  <c r="R20" i="138"/>
  <c r="R47" i="138" s="1"/>
  <c r="R20" i="137"/>
  <c r="R47" i="137" s="1"/>
  <c r="R20" i="118"/>
  <c r="R47" i="118" s="1"/>
  <c r="R20" i="95"/>
  <c r="R20" i="135"/>
  <c r="R20" i="136"/>
  <c r="R20" i="94"/>
  <c r="R20" i="143"/>
  <c r="R47" i="143" s="1"/>
  <c r="R20" i="145"/>
  <c r="R47" i="145" s="1"/>
  <c r="R20" i="146"/>
  <c r="R20" i="106"/>
  <c r="R47" i="106" s="1"/>
  <c r="R20" i="144"/>
  <c r="R47" i="144" s="1"/>
  <c r="P29" i="119"/>
  <c r="P56" i="119" s="1"/>
  <c r="P29" i="138"/>
  <c r="P56" i="138" s="1"/>
  <c r="P29" i="137"/>
  <c r="P56" i="137" s="1"/>
  <c r="P29" i="118"/>
  <c r="P56" i="118" s="1"/>
  <c r="P29" i="95"/>
  <c r="P29" i="94"/>
  <c r="P29" i="135"/>
  <c r="P29" i="136"/>
  <c r="P29" i="106"/>
  <c r="P56" i="106" s="1"/>
  <c r="P29" i="145"/>
  <c r="P56" i="145" s="1"/>
  <c r="P29" i="146"/>
  <c r="P29" i="144"/>
  <c r="P56" i="144" s="1"/>
  <c r="P29" i="143"/>
  <c r="P56" i="143" s="1"/>
  <c r="L17" i="54"/>
  <c r="Q18" i="140" s="1"/>
  <c r="Q45" i="140" s="1"/>
  <c r="L17" i="119"/>
  <c r="L44" i="119" s="1"/>
  <c r="L17" i="138"/>
  <c r="L44" i="138" s="1"/>
  <c r="L17" i="137"/>
  <c r="L44" i="137" s="1"/>
  <c r="L17" i="118"/>
  <c r="L44" i="118" s="1"/>
  <c r="L17" i="136"/>
  <c r="L17" i="94"/>
  <c r="L17" i="106"/>
  <c r="L44" i="106" s="1"/>
  <c r="L17" i="95"/>
  <c r="L17" i="135"/>
  <c r="L17" i="143"/>
  <c r="L44" i="143" s="1"/>
  <c r="L17" i="145"/>
  <c r="L44" i="145" s="1"/>
  <c r="L17" i="144"/>
  <c r="L44" i="144" s="1"/>
  <c r="L17" i="146"/>
  <c r="L29" i="119"/>
  <c r="L56" i="119" s="1"/>
  <c r="L29" i="138"/>
  <c r="L56" i="138" s="1"/>
  <c r="L29" i="137"/>
  <c r="L56" i="137" s="1"/>
  <c r="L29" i="118"/>
  <c r="L56" i="118" s="1"/>
  <c r="L29" i="95"/>
  <c r="L29" i="94"/>
  <c r="L29" i="136"/>
  <c r="L29" i="143"/>
  <c r="L56" i="143" s="1"/>
  <c r="L29" i="145"/>
  <c r="L56" i="145" s="1"/>
  <c r="L29" i="146"/>
  <c r="L29" i="144"/>
  <c r="L56" i="144" s="1"/>
  <c r="L29" i="106"/>
  <c r="L56" i="106" s="1"/>
  <c r="L29" i="135"/>
  <c r="B15" i="147"/>
  <c r="B15" i="150"/>
  <c r="B42" i="150" s="1"/>
  <c r="B15" i="151"/>
  <c r="B42" i="151" s="1"/>
  <c r="B15" i="148"/>
  <c r="B42" i="148" s="1"/>
  <c r="B15" i="149"/>
  <c r="B42" i="149" s="1"/>
  <c r="B12" i="147"/>
  <c r="B12" i="150"/>
  <c r="B39" i="150" s="1"/>
  <c r="B12" i="151"/>
  <c r="B39" i="151" s="1"/>
  <c r="B12" i="148"/>
  <c r="B39" i="148" s="1"/>
  <c r="B12" i="149"/>
  <c r="B39" i="149" s="1"/>
  <c r="B25" i="147"/>
  <c r="B25" i="150"/>
  <c r="B52" i="150" s="1"/>
  <c r="B25" i="151"/>
  <c r="B52" i="151" s="1"/>
  <c r="B25" i="148"/>
  <c r="B52" i="148" s="1"/>
  <c r="B25" i="149"/>
  <c r="B52" i="149" s="1"/>
  <c r="B29" i="147"/>
  <c r="B29" i="150"/>
  <c r="B56" i="150" s="1"/>
  <c r="B29" i="151"/>
  <c r="B56" i="151" s="1"/>
  <c r="B29" i="148"/>
  <c r="B56" i="148" s="1"/>
  <c r="B29" i="149"/>
  <c r="B56" i="149" s="1"/>
  <c r="B20" i="147"/>
  <c r="B20" i="150"/>
  <c r="B47" i="150" s="1"/>
  <c r="B20" i="151"/>
  <c r="B47" i="151" s="1"/>
  <c r="B20" i="149"/>
  <c r="B47" i="149" s="1"/>
  <c r="B20" i="148"/>
  <c r="B47" i="148" s="1"/>
  <c r="B17" i="147"/>
  <c r="B17" i="150"/>
  <c r="B44" i="150" s="1"/>
  <c r="B17" i="151"/>
  <c r="B44" i="151" s="1"/>
  <c r="B17" i="149"/>
  <c r="B44" i="149" s="1"/>
  <c r="B17" i="148"/>
  <c r="B44" i="148" s="1"/>
  <c r="B27" i="147"/>
  <c r="B27" i="151"/>
  <c r="B54" i="151" s="1"/>
  <c r="B27" i="150"/>
  <c r="B54" i="150" s="1"/>
  <c r="B27" i="149"/>
  <c r="B54" i="149" s="1"/>
  <c r="B27" i="148"/>
  <c r="B54" i="148" s="1"/>
  <c r="B23" i="147"/>
  <c r="B23" i="150"/>
  <c r="B50" i="150" s="1"/>
  <c r="B23" i="151"/>
  <c r="B50" i="151" s="1"/>
  <c r="B23" i="149"/>
  <c r="B50" i="149" s="1"/>
  <c r="B23" i="148"/>
  <c r="B50" i="148" s="1"/>
  <c r="AG27" i="134"/>
  <c r="AG54" i="134" s="1"/>
  <c r="AG27" i="133"/>
  <c r="AG54" i="133" s="1"/>
  <c r="AG27" i="139"/>
  <c r="AG54" i="139" s="1"/>
  <c r="AG27" i="140"/>
  <c r="AG54" i="140" s="1"/>
  <c r="AG27" i="127"/>
  <c r="AA17" i="134"/>
  <c r="AA44" i="134" s="1"/>
  <c r="AA17" i="133"/>
  <c r="AA44" i="133" s="1"/>
  <c r="AA17" i="139"/>
  <c r="AA44" i="139" s="1"/>
  <c r="AA17" i="127"/>
  <c r="AA17" i="140"/>
  <c r="AA44" i="140" s="1"/>
  <c r="S12" i="134"/>
  <c r="S39" i="134" s="1"/>
  <c r="S12" i="133"/>
  <c r="S39" i="133" s="1"/>
  <c r="S12" i="139"/>
  <c r="S39" i="139" s="1"/>
  <c r="S12" i="127"/>
  <c r="S12" i="140"/>
  <c r="S39" i="140" s="1"/>
  <c r="E12" i="134"/>
  <c r="E39" i="134" s="1"/>
  <c r="E12" i="133"/>
  <c r="E39" i="133" s="1"/>
  <c r="E12" i="140"/>
  <c r="E39" i="140" s="1"/>
  <c r="E12" i="139"/>
  <c r="E39" i="139" s="1"/>
  <c r="E12" i="127"/>
  <c r="N27" i="134"/>
  <c r="N54" i="134" s="1"/>
  <c r="N27" i="133"/>
  <c r="N54" i="133" s="1"/>
  <c r="N27" i="139"/>
  <c r="N54" i="139" s="1"/>
  <c r="N27" i="140"/>
  <c r="N54" i="140" s="1"/>
  <c r="N27" i="127"/>
  <c r="AE27" i="134"/>
  <c r="AE54" i="134" s="1"/>
  <c r="AE27" i="133"/>
  <c r="AE54" i="133" s="1"/>
  <c r="AE27" i="139"/>
  <c r="AE54" i="139" s="1"/>
  <c r="AE27" i="127"/>
  <c r="AE27" i="140"/>
  <c r="AE54" i="140" s="1"/>
  <c r="P29" i="134"/>
  <c r="P56" i="134" s="1"/>
  <c r="P29" i="133"/>
  <c r="P56" i="133" s="1"/>
  <c r="P29" i="139"/>
  <c r="P56" i="139" s="1"/>
  <c r="P29" i="127"/>
  <c r="P29" i="140"/>
  <c r="P56" i="140" s="1"/>
  <c r="U12" i="134"/>
  <c r="U39" i="134" s="1"/>
  <c r="U12" i="133"/>
  <c r="U39" i="133" s="1"/>
  <c r="U12" i="140"/>
  <c r="U39" i="140" s="1"/>
  <c r="U12" i="139"/>
  <c r="U39" i="139" s="1"/>
  <c r="U12" i="127"/>
  <c r="D15" i="134"/>
  <c r="D42" i="134" s="1"/>
  <c r="D15" i="133"/>
  <c r="D42" i="133" s="1"/>
  <c r="D15" i="139"/>
  <c r="D42" i="139" s="1"/>
  <c r="D15" i="140"/>
  <c r="D42" i="140" s="1"/>
  <c r="D15" i="127"/>
  <c r="F20" i="134"/>
  <c r="F47" i="134" s="1"/>
  <c r="F20" i="133"/>
  <c r="F47" i="133" s="1"/>
  <c r="F20" i="139"/>
  <c r="F47" i="139" s="1"/>
  <c r="F20" i="140"/>
  <c r="F47" i="140" s="1"/>
  <c r="F20" i="127"/>
  <c r="I20" i="134"/>
  <c r="I47" i="134" s="1"/>
  <c r="I20" i="133"/>
  <c r="I47" i="133" s="1"/>
  <c r="I20" i="139"/>
  <c r="I47" i="139" s="1"/>
  <c r="I20" i="140"/>
  <c r="I47" i="140" s="1"/>
  <c r="I20" i="127"/>
  <c r="J15" i="134"/>
  <c r="J42" i="134" s="1"/>
  <c r="J15" i="133"/>
  <c r="J42" i="133" s="1"/>
  <c r="J15" i="139"/>
  <c r="J42" i="139" s="1"/>
  <c r="J15" i="140"/>
  <c r="J42" i="140" s="1"/>
  <c r="J15" i="127"/>
  <c r="AG23" i="134"/>
  <c r="AG50" i="134" s="1"/>
  <c r="AG23" i="133"/>
  <c r="AG50" i="133" s="1"/>
  <c r="AG23" i="139"/>
  <c r="AG50" i="139" s="1"/>
  <c r="AG23" i="140"/>
  <c r="AG50" i="140" s="1"/>
  <c r="AG23" i="127"/>
  <c r="AB27" i="134"/>
  <c r="AB54" i="134" s="1"/>
  <c r="AB27" i="133"/>
  <c r="AB54" i="133" s="1"/>
  <c r="AB27" i="139"/>
  <c r="AB54" i="139" s="1"/>
  <c r="AB27" i="140"/>
  <c r="AB54" i="140" s="1"/>
  <c r="AB27" i="127"/>
  <c r="AG20" i="134"/>
  <c r="AG47" i="134" s="1"/>
  <c r="AG20" i="133"/>
  <c r="AG47" i="133" s="1"/>
  <c r="AG20" i="139"/>
  <c r="AG47" i="139" s="1"/>
  <c r="AG20" i="140"/>
  <c r="AG47" i="140" s="1"/>
  <c r="AG20" i="127"/>
  <c r="X17" i="134"/>
  <c r="X44" i="134" s="1"/>
  <c r="X17" i="133"/>
  <c r="X44" i="133" s="1"/>
  <c r="X17" i="139"/>
  <c r="X44" i="139" s="1"/>
  <c r="X17" i="127"/>
  <c r="X17" i="140"/>
  <c r="X44" i="140" s="1"/>
  <c r="S15" i="134"/>
  <c r="S42" i="134" s="1"/>
  <c r="S15" i="139"/>
  <c r="S42" i="139" s="1"/>
  <c r="S15" i="133"/>
  <c r="S42" i="133" s="1"/>
  <c r="S15" i="140"/>
  <c r="S42" i="140" s="1"/>
  <c r="S15" i="127"/>
  <c r="AF20" i="134"/>
  <c r="AF47" i="134" s="1"/>
  <c r="AF20" i="133"/>
  <c r="AF47" i="133" s="1"/>
  <c r="AF20" i="139"/>
  <c r="AF47" i="139" s="1"/>
  <c r="AF20" i="140"/>
  <c r="AF47" i="140" s="1"/>
  <c r="AF20" i="127"/>
  <c r="AE20" i="134"/>
  <c r="AE47" i="134" s="1"/>
  <c r="AE20" i="133"/>
  <c r="AE47" i="133" s="1"/>
  <c r="AE20" i="139"/>
  <c r="AE47" i="139" s="1"/>
  <c r="AE20" i="127"/>
  <c r="AE20" i="140"/>
  <c r="AE47" i="140" s="1"/>
  <c r="Z20" i="134"/>
  <c r="Z47" i="134" s="1"/>
  <c r="Z20" i="133"/>
  <c r="Z47" i="133" s="1"/>
  <c r="Z20" i="139"/>
  <c r="Z47" i="139" s="1"/>
  <c r="Z20" i="140"/>
  <c r="Z47" i="140" s="1"/>
  <c r="Z20" i="127"/>
  <c r="Y17" i="134"/>
  <c r="Y44" i="134" s="1"/>
  <c r="Y17" i="139"/>
  <c r="Y44" i="139" s="1"/>
  <c r="Y17" i="133"/>
  <c r="Y44" i="133" s="1"/>
  <c r="Y17" i="140"/>
  <c r="Y44" i="140" s="1"/>
  <c r="Y17" i="127"/>
  <c r="AA15" i="134"/>
  <c r="AA42" i="134" s="1"/>
  <c r="AA15" i="139"/>
  <c r="AA42" i="139" s="1"/>
  <c r="AA15" i="133"/>
  <c r="AA42" i="133" s="1"/>
  <c r="AA15" i="140"/>
  <c r="AA42" i="140" s="1"/>
  <c r="AA15" i="127"/>
  <c r="L20" i="134"/>
  <c r="L47" i="134" s="1"/>
  <c r="L20" i="133"/>
  <c r="L47" i="133" s="1"/>
  <c r="L20" i="140"/>
  <c r="L47" i="140" s="1"/>
  <c r="L20" i="139"/>
  <c r="L47" i="139" s="1"/>
  <c r="L20" i="127"/>
  <c r="AH20" i="134"/>
  <c r="AH47" i="134" s="1"/>
  <c r="AH20" i="133"/>
  <c r="AH47" i="133" s="1"/>
  <c r="AH20" i="140"/>
  <c r="AH47" i="140" s="1"/>
  <c r="AH20" i="127"/>
  <c r="AH20" i="139"/>
  <c r="AH47" i="139" s="1"/>
  <c r="V20" i="134"/>
  <c r="V47" i="134" s="1"/>
  <c r="V20" i="133"/>
  <c r="V47" i="133" s="1"/>
  <c r="V20" i="139"/>
  <c r="V47" i="139" s="1"/>
  <c r="V20" i="140"/>
  <c r="V47" i="140" s="1"/>
  <c r="V20" i="127"/>
  <c r="P17" i="134"/>
  <c r="P44" i="134" s="1"/>
  <c r="P17" i="133"/>
  <c r="P44" i="133" s="1"/>
  <c r="P17" i="139"/>
  <c r="P44" i="139" s="1"/>
  <c r="P17" i="127"/>
  <c r="P17" i="140"/>
  <c r="P44" i="140" s="1"/>
  <c r="AD17" i="134"/>
  <c r="AD44" i="134" s="1"/>
  <c r="AD17" i="133"/>
  <c r="AD44" i="133" s="1"/>
  <c r="AD17" i="139"/>
  <c r="AD44" i="139" s="1"/>
  <c r="AD17" i="140"/>
  <c r="AD44" i="140" s="1"/>
  <c r="AD17" i="127"/>
  <c r="M20" i="134"/>
  <c r="M47" i="134" s="1"/>
  <c r="M20" i="139"/>
  <c r="M47" i="139" s="1"/>
  <c r="M20" i="133"/>
  <c r="M47" i="133" s="1"/>
  <c r="M20" i="140"/>
  <c r="M47" i="140" s="1"/>
  <c r="M20" i="127"/>
  <c r="Z12" i="134"/>
  <c r="Z39" i="134" s="1"/>
  <c r="Z12" i="133"/>
  <c r="Z39" i="133" s="1"/>
  <c r="Z12" i="140"/>
  <c r="Z39" i="140" s="1"/>
  <c r="Z12" i="139"/>
  <c r="Z39" i="139" s="1"/>
  <c r="Z12" i="127"/>
  <c r="V12" i="134"/>
  <c r="V39" i="134" s="1"/>
  <c r="V12" i="133"/>
  <c r="V39" i="133" s="1"/>
  <c r="V12" i="139"/>
  <c r="V39" i="139" s="1"/>
  <c r="V12" i="140"/>
  <c r="V39" i="140" s="1"/>
  <c r="V12" i="127"/>
  <c r="J12" i="134"/>
  <c r="J39" i="134" s="1"/>
  <c r="J12" i="133"/>
  <c r="J39" i="133" s="1"/>
  <c r="J12" i="139"/>
  <c r="J39" i="139" s="1"/>
  <c r="J12" i="140"/>
  <c r="J39" i="140" s="1"/>
  <c r="J12" i="127"/>
  <c r="M15" i="134"/>
  <c r="M42" i="134" s="1"/>
  <c r="M15" i="133"/>
  <c r="M42" i="133" s="1"/>
  <c r="M15" i="139"/>
  <c r="M42" i="139" s="1"/>
  <c r="M15" i="140"/>
  <c r="M42" i="140" s="1"/>
  <c r="M15" i="127"/>
  <c r="AA12" i="134"/>
  <c r="AA39" i="134" s="1"/>
  <c r="AA12" i="133"/>
  <c r="AA39" i="133" s="1"/>
  <c r="AA12" i="139"/>
  <c r="AA39" i="139" s="1"/>
  <c r="AA12" i="127"/>
  <c r="AA12" i="140"/>
  <c r="AA39" i="140" s="1"/>
  <c r="D12" i="134"/>
  <c r="D39" i="134" s="1"/>
  <c r="D12" i="133"/>
  <c r="D39" i="133" s="1"/>
  <c r="D12" i="140"/>
  <c r="D39" i="140" s="1"/>
  <c r="D12" i="139"/>
  <c r="D39" i="139" s="1"/>
  <c r="D12" i="127"/>
  <c r="V23" i="134"/>
  <c r="V50" i="134" s="1"/>
  <c r="V23" i="133"/>
  <c r="V50" i="133" s="1"/>
  <c r="V23" i="139"/>
  <c r="V50" i="139" s="1"/>
  <c r="V23" i="140"/>
  <c r="V50" i="140" s="1"/>
  <c r="V23" i="127"/>
  <c r="P25" i="134"/>
  <c r="P52" i="134" s="1"/>
  <c r="P25" i="133"/>
  <c r="P52" i="133" s="1"/>
  <c r="P25" i="139"/>
  <c r="P52" i="139" s="1"/>
  <c r="P25" i="140"/>
  <c r="P52" i="140" s="1"/>
  <c r="P25" i="127"/>
  <c r="J27" i="134"/>
  <c r="J54" i="134" s="1"/>
  <c r="J27" i="133"/>
  <c r="J54" i="133" s="1"/>
  <c r="J27" i="139"/>
  <c r="J54" i="139" s="1"/>
  <c r="J27" i="140"/>
  <c r="J54" i="140" s="1"/>
  <c r="J27" i="127"/>
  <c r="AD25" i="134"/>
  <c r="AD52" i="134" s="1"/>
  <c r="AD25" i="133"/>
  <c r="AD52" i="133" s="1"/>
  <c r="AD25" i="140"/>
  <c r="AD52" i="140" s="1"/>
  <c r="AD25" i="127"/>
  <c r="AD25" i="139"/>
  <c r="AD52" i="139" s="1"/>
  <c r="M23" i="134"/>
  <c r="M50" i="134" s="1"/>
  <c r="M23" i="133"/>
  <c r="M50" i="133" s="1"/>
  <c r="M23" i="139"/>
  <c r="M50" i="139" s="1"/>
  <c r="M23" i="140"/>
  <c r="M50" i="140" s="1"/>
  <c r="M23" i="127"/>
  <c r="D29" i="134"/>
  <c r="D56" i="134" s="1"/>
  <c r="D29" i="133"/>
  <c r="D56" i="133" s="1"/>
  <c r="D29" i="140"/>
  <c r="D56" i="140" s="1"/>
  <c r="D29" i="139"/>
  <c r="D56" i="139" s="1"/>
  <c r="D29" i="127"/>
  <c r="V29" i="134"/>
  <c r="V56" i="134" s="1"/>
  <c r="V29" i="133"/>
  <c r="V56" i="133" s="1"/>
  <c r="V29" i="139"/>
  <c r="V56" i="139" s="1"/>
  <c r="V29" i="140"/>
  <c r="V56" i="140" s="1"/>
  <c r="V29" i="127"/>
  <c r="R29" i="134"/>
  <c r="R56" i="134" s="1"/>
  <c r="R29" i="133"/>
  <c r="R56" i="133" s="1"/>
  <c r="R29" i="139"/>
  <c r="R56" i="139" s="1"/>
  <c r="R29" i="140"/>
  <c r="R56" i="140" s="1"/>
  <c r="R29" i="127"/>
  <c r="F23" i="134"/>
  <c r="F50" i="134" s="1"/>
  <c r="F23" i="133"/>
  <c r="F50" i="133" s="1"/>
  <c r="F23" i="139"/>
  <c r="F50" i="139" s="1"/>
  <c r="F23" i="140"/>
  <c r="F50" i="140" s="1"/>
  <c r="F23" i="127"/>
  <c r="J23" i="134"/>
  <c r="J50" i="134" s="1"/>
  <c r="J23" i="133"/>
  <c r="J50" i="133" s="1"/>
  <c r="J23" i="139"/>
  <c r="J50" i="139" s="1"/>
  <c r="J23" i="140"/>
  <c r="J50" i="140" s="1"/>
  <c r="J23" i="127"/>
  <c r="Y27" i="134"/>
  <c r="Y54" i="134" s="1"/>
  <c r="Y27" i="133"/>
  <c r="Y54" i="133" s="1"/>
  <c r="Y27" i="139"/>
  <c r="Y54" i="139" s="1"/>
  <c r="Y27" i="140"/>
  <c r="Y54" i="140" s="1"/>
  <c r="Y27" i="127"/>
  <c r="Z23" i="134"/>
  <c r="Z50" i="134" s="1"/>
  <c r="Z23" i="133"/>
  <c r="Z50" i="133" s="1"/>
  <c r="Z23" i="140"/>
  <c r="Z50" i="140" s="1"/>
  <c r="Z23" i="139"/>
  <c r="Z50" i="139" s="1"/>
  <c r="Z23" i="127"/>
  <c r="V25" i="134"/>
  <c r="V52" i="134" s="1"/>
  <c r="V25" i="133"/>
  <c r="V52" i="133" s="1"/>
  <c r="V25" i="139"/>
  <c r="V52" i="139" s="1"/>
  <c r="V25" i="140"/>
  <c r="V52" i="140" s="1"/>
  <c r="V25" i="127"/>
  <c r="F29" i="134"/>
  <c r="F56" i="134" s="1"/>
  <c r="F29" i="139"/>
  <c r="F56" i="139" s="1"/>
  <c r="F29" i="133"/>
  <c r="F56" i="133" s="1"/>
  <c r="F29" i="140"/>
  <c r="F56" i="140" s="1"/>
  <c r="F29" i="127"/>
  <c r="Y23" i="134"/>
  <c r="Y50" i="134" s="1"/>
  <c r="Y23" i="139"/>
  <c r="Y50" i="139" s="1"/>
  <c r="Y23" i="133"/>
  <c r="Y50" i="133" s="1"/>
  <c r="Y23" i="140"/>
  <c r="Y50" i="140" s="1"/>
  <c r="Y23" i="127"/>
  <c r="AE25" i="134"/>
  <c r="AE52" i="134" s="1"/>
  <c r="AE25" i="139"/>
  <c r="AE52" i="139" s="1"/>
  <c r="AE25" i="133"/>
  <c r="AE52" i="133" s="1"/>
  <c r="AE25" i="127"/>
  <c r="AE25" i="140"/>
  <c r="AE52" i="140" s="1"/>
  <c r="U23" i="134"/>
  <c r="U50" i="134" s="1"/>
  <c r="U23" i="133"/>
  <c r="U50" i="133" s="1"/>
  <c r="U23" i="139"/>
  <c r="U50" i="139" s="1"/>
  <c r="U23" i="140"/>
  <c r="U50" i="140" s="1"/>
  <c r="U23" i="127"/>
  <c r="I25" i="134"/>
  <c r="I52" i="134" s="1"/>
  <c r="I25" i="133"/>
  <c r="I52" i="133" s="1"/>
  <c r="I25" i="140"/>
  <c r="I52" i="140" s="1"/>
  <c r="I25" i="127"/>
  <c r="I25" i="139"/>
  <c r="I52" i="139" s="1"/>
  <c r="I27" i="134"/>
  <c r="I54" i="134" s="1"/>
  <c r="I27" i="133"/>
  <c r="I54" i="133" s="1"/>
  <c r="I27" i="139"/>
  <c r="I54" i="139" s="1"/>
  <c r="I27" i="140"/>
  <c r="I54" i="140" s="1"/>
  <c r="I27" i="127"/>
  <c r="Q12" i="134"/>
  <c r="Q39" i="134" s="1"/>
  <c r="Q12" i="133"/>
  <c r="Q39" i="133" s="1"/>
  <c r="Q12" i="139"/>
  <c r="Q39" i="139" s="1"/>
  <c r="Q12" i="140"/>
  <c r="Q39" i="140" s="1"/>
  <c r="Q12" i="127"/>
  <c r="I23" i="134"/>
  <c r="I50" i="134" s="1"/>
  <c r="I23" i="139"/>
  <c r="I50" i="139" s="1"/>
  <c r="I23" i="133"/>
  <c r="I50" i="133" s="1"/>
  <c r="I23" i="140"/>
  <c r="I50" i="140" s="1"/>
  <c r="I23" i="127"/>
  <c r="L23" i="134"/>
  <c r="L50" i="134" s="1"/>
  <c r="L23" i="133"/>
  <c r="L50" i="133" s="1"/>
  <c r="L23" i="139"/>
  <c r="L50" i="139" s="1"/>
  <c r="L23" i="140"/>
  <c r="L50" i="140" s="1"/>
  <c r="L23" i="127"/>
  <c r="Q15" i="134"/>
  <c r="Q42" i="134" s="1"/>
  <c r="Q15" i="133"/>
  <c r="Q42" i="133" s="1"/>
  <c r="Q15" i="140"/>
  <c r="Q42" i="140" s="1"/>
  <c r="Q15" i="127"/>
  <c r="Q15" i="139"/>
  <c r="Q42" i="139" s="1"/>
  <c r="Q23" i="133"/>
  <c r="Q50" i="133" s="1"/>
  <c r="Q23" i="139"/>
  <c r="Q50" i="139" s="1"/>
  <c r="Q23" i="134"/>
  <c r="Q50" i="134" s="1"/>
  <c r="Q23" i="140"/>
  <c r="Q50" i="140" s="1"/>
  <c r="Q23" i="127"/>
  <c r="D17" i="134"/>
  <c r="D44" i="134" s="1"/>
  <c r="D17" i="133"/>
  <c r="D44" i="133" s="1"/>
  <c r="D17" i="139"/>
  <c r="D44" i="139" s="1"/>
  <c r="D17" i="140"/>
  <c r="D44" i="140" s="1"/>
  <c r="D17" i="127"/>
  <c r="E15" i="134"/>
  <c r="E42" i="134" s="1"/>
  <c r="E15" i="133"/>
  <c r="E42" i="133" s="1"/>
  <c r="E15" i="140"/>
  <c r="E42" i="140" s="1"/>
  <c r="E15" i="139"/>
  <c r="E42" i="139" s="1"/>
  <c r="E15" i="127"/>
  <c r="J20" i="134"/>
  <c r="J47" i="134" s="1"/>
  <c r="J20" i="133"/>
  <c r="J47" i="133" s="1"/>
  <c r="J20" i="139"/>
  <c r="J47" i="139" s="1"/>
  <c r="J20" i="140"/>
  <c r="J47" i="140" s="1"/>
  <c r="J20" i="127"/>
  <c r="AB20" i="134"/>
  <c r="AB47" i="134" s="1"/>
  <c r="AB20" i="133"/>
  <c r="AB47" i="133" s="1"/>
  <c r="AB20" i="139"/>
  <c r="AB47" i="139" s="1"/>
  <c r="AB20" i="140"/>
  <c r="AB47" i="140" s="1"/>
  <c r="AB20" i="127"/>
  <c r="S17" i="134"/>
  <c r="S44" i="134" s="1"/>
  <c r="S17" i="133"/>
  <c r="S44" i="133" s="1"/>
  <c r="S17" i="139"/>
  <c r="S44" i="139" s="1"/>
  <c r="S17" i="140"/>
  <c r="S44" i="140" s="1"/>
  <c r="S17" i="127"/>
  <c r="Y20" i="134"/>
  <c r="Y47" i="134" s="1"/>
  <c r="Y20" i="133"/>
  <c r="Y47" i="133" s="1"/>
  <c r="Y20" i="139"/>
  <c r="Y47" i="139" s="1"/>
  <c r="Y20" i="140"/>
  <c r="Y47" i="140" s="1"/>
  <c r="Y20" i="127"/>
  <c r="L17" i="134"/>
  <c r="L44" i="134" s="1"/>
  <c r="L17" i="133"/>
  <c r="L44" i="133" s="1"/>
  <c r="L17" i="140"/>
  <c r="L44" i="140" s="1"/>
  <c r="L17" i="127"/>
  <c r="L17" i="139"/>
  <c r="L44" i="139" s="1"/>
  <c r="T27" i="134"/>
  <c r="T54" i="134" s="1"/>
  <c r="T27" i="133"/>
  <c r="T54" i="133" s="1"/>
  <c r="T27" i="139"/>
  <c r="T54" i="139" s="1"/>
  <c r="T27" i="140"/>
  <c r="T54" i="140" s="1"/>
  <c r="T27" i="127"/>
  <c r="T29" i="134"/>
  <c r="T56" i="134" s="1"/>
  <c r="T29" i="133"/>
  <c r="T56" i="133" s="1"/>
  <c r="T29" i="140"/>
  <c r="T56" i="140" s="1"/>
  <c r="T29" i="127"/>
  <c r="T29" i="139"/>
  <c r="T56" i="139" s="1"/>
  <c r="AD12" i="134"/>
  <c r="AD39" i="134" s="1"/>
  <c r="AD12" i="133"/>
  <c r="AD39" i="133" s="1"/>
  <c r="AD12" i="139"/>
  <c r="AD39" i="139" s="1"/>
  <c r="AD12" i="140"/>
  <c r="AD39" i="140" s="1"/>
  <c r="AD12" i="127"/>
  <c r="T23" i="134"/>
  <c r="T50" i="134" s="1"/>
  <c r="T23" i="133"/>
  <c r="T50" i="133" s="1"/>
  <c r="T23" i="139"/>
  <c r="T50" i="139" s="1"/>
  <c r="T23" i="140"/>
  <c r="T50" i="140" s="1"/>
  <c r="T23" i="127"/>
  <c r="L12" i="134"/>
  <c r="L39" i="134" s="1"/>
  <c r="L12" i="133"/>
  <c r="L39" i="133" s="1"/>
  <c r="L12" i="139"/>
  <c r="L39" i="139" s="1"/>
  <c r="L12" i="140"/>
  <c r="L39" i="140" s="1"/>
  <c r="L12" i="127"/>
  <c r="AE23" i="134"/>
  <c r="AE50" i="134" s="1"/>
  <c r="AE23" i="139"/>
  <c r="AE50" i="139" s="1"/>
  <c r="AE23" i="133"/>
  <c r="AE50" i="133" s="1"/>
  <c r="AE23" i="140"/>
  <c r="AE50" i="140" s="1"/>
  <c r="AE23" i="127"/>
  <c r="J25" i="134"/>
  <c r="J52" i="134" s="1"/>
  <c r="J25" i="133"/>
  <c r="J52" i="133" s="1"/>
  <c r="J25" i="140"/>
  <c r="J52" i="140" s="1"/>
  <c r="J25" i="139"/>
  <c r="J52" i="139" s="1"/>
  <c r="J25" i="127"/>
  <c r="AA29" i="134"/>
  <c r="AA56" i="134" s="1"/>
  <c r="AA29" i="133"/>
  <c r="AA56" i="133" s="1"/>
  <c r="AA29" i="140"/>
  <c r="AA56" i="140" s="1"/>
  <c r="AA29" i="127"/>
  <c r="AA29" i="139"/>
  <c r="AA56" i="139" s="1"/>
  <c r="M29" i="134"/>
  <c r="M56" i="134" s="1"/>
  <c r="M29" i="133"/>
  <c r="M56" i="133" s="1"/>
  <c r="M29" i="139"/>
  <c r="M56" i="139" s="1"/>
  <c r="M29" i="140"/>
  <c r="M56" i="140" s="1"/>
  <c r="M29" i="127"/>
  <c r="N25" i="134"/>
  <c r="N52" i="134" s="1"/>
  <c r="N25" i="133"/>
  <c r="N52" i="133" s="1"/>
  <c r="N25" i="139"/>
  <c r="N52" i="139" s="1"/>
  <c r="N25" i="140"/>
  <c r="N52" i="140" s="1"/>
  <c r="N25" i="127"/>
  <c r="U27" i="134"/>
  <c r="U54" i="134" s="1"/>
  <c r="U27" i="139"/>
  <c r="U54" i="139" s="1"/>
  <c r="U27" i="133"/>
  <c r="U54" i="133" s="1"/>
  <c r="U27" i="140"/>
  <c r="U54" i="140" s="1"/>
  <c r="U27" i="127"/>
  <c r="L27" i="134"/>
  <c r="L54" i="134" s="1"/>
  <c r="L27" i="133"/>
  <c r="L54" i="133" s="1"/>
  <c r="L27" i="139"/>
  <c r="L54" i="139" s="1"/>
  <c r="L27" i="140"/>
  <c r="L54" i="140" s="1"/>
  <c r="L27" i="127"/>
  <c r="F25" i="134"/>
  <c r="F52" i="134" s="1"/>
  <c r="F25" i="133"/>
  <c r="F52" i="133" s="1"/>
  <c r="F25" i="139"/>
  <c r="F52" i="139" s="1"/>
  <c r="F25" i="140"/>
  <c r="F52" i="140" s="1"/>
  <c r="F25" i="127"/>
  <c r="Q27" i="134"/>
  <c r="Q54" i="134" s="1"/>
  <c r="Q27" i="133"/>
  <c r="Q54" i="133" s="1"/>
  <c r="Q27" i="139"/>
  <c r="Q54" i="139" s="1"/>
  <c r="Q27" i="140"/>
  <c r="Q54" i="140" s="1"/>
  <c r="Q27" i="127"/>
  <c r="E20" i="134"/>
  <c r="E47" i="134" s="1"/>
  <c r="E20" i="139"/>
  <c r="E47" i="139" s="1"/>
  <c r="E20" i="133"/>
  <c r="E47" i="133" s="1"/>
  <c r="E20" i="140"/>
  <c r="E47" i="140" s="1"/>
  <c r="E20" i="127"/>
  <c r="F17" i="134"/>
  <c r="F44" i="134" s="1"/>
  <c r="F17" i="133"/>
  <c r="F44" i="133" s="1"/>
  <c r="F17" i="139"/>
  <c r="F44" i="139" s="1"/>
  <c r="F17" i="140"/>
  <c r="F44" i="140" s="1"/>
  <c r="F17" i="127"/>
  <c r="I15" i="134"/>
  <c r="I42" i="134" s="1"/>
  <c r="I15" i="133"/>
  <c r="I42" i="133" s="1"/>
  <c r="I15" i="139"/>
  <c r="I42" i="139" s="1"/>
  <c r="I15" i="140"/>
  <c r="I42" i="140" s="1"/>
  <c r="I15" i="127"/>
  <c r="AG29" i="134"/>
  <c r="AG56" i="134" s="1"/>
  <c r="AG29" i="139"/>
  <c r="AG56" i="139" s="1"/>
  <c r="AG29" i="140"/>
  <c r="AG56" i="140" s="1"/>
  <c r="AG29" i="127"/>
  <c r="AG29" i="133"/>
  <c r="AG56" i="133" s="1"/>
  <c r="AB17" i="134"/>
  <c r="AB44" i="134" s="1"/>
  <c r="AB17" i="133"/>
  <c r="AB44" i="133" s="1"/>
  <c r="AB17" i="139"/>
  <c r="AB44" i="139" s="1"/>
  <c r="AB17" i="140"/>
  <c r="AB44" i="140" s="1"/>
  <c r="AB17" i="127"/>
  <c r="AB23" i="134"/>
  <c r="AB50" i="134" s="1"/>
  <c r="AB23" i="133"/>
  <c r="AB50" i="133" s="1"/>
  <c r="AB23" i="139"/>
  <c r="AB50" i="139" s="1"/>
  <c r="AB23" i="140"/>
  <c r="AB50" i="140" s="1"/>
  <c r="AB23" i="127"/>
  <c r="AG15" i="134"/>
  <c r="AG42" i="134" s="1"/>
  <c r="AG15" i="133"/>
  <c r="AG42" i="133" s="1"/>
  <c r="AG15" i="140"/>
  <c r="AG42" i="140" s="1"/>
  <c r="AG15" i="139"/>
  <c r="AG42" i="139" s="1"/>
  <c r="AG15" i="127"/>
  <c r="X15" i="134"/>
  <c r="X42" i="134" s="1"/>
  <c r="X15" i="133"/>
  <c r="X42" i="133" s="1"/>
  <c r="X15" i="139"/>
  <c r="X42" i="139" s="1"/>
  <c r="X15" i="140"/>
  <c r="X42" i="140" s="1"/>
  <c r="X15" i="127"/>
  <c r="N20" i="134"/>
  <c r="N47" i="134" s="1"/>
  <c r="N20" i="133"/>
  <c r="N47" i="133" s="1"/>
  <c r="N20" i="140"/>
  <c r="N47" i="140" s="1"/>
  <c r="N20" i="127"/>
  <c r="N20" i="139"/>
  <c r="N47" i="139" s="1"/>
  <c r="AF17" i="134"/>
  <c r="AF44" i="134" s="1"/>
  <c r="AF17" i="133"/>
  <c r="AF44" i="133" s="1"/>
  <c r="AF17" i="139"/>
  <c r="AF44" i="139" s="1"/>
  <c r="AF17" i="127"/>
  <c r="AF17" i="140"/>
  <c r="AF44" i="140" s="1"/>
  <c r="AE17" i="134"/>
  <c r="AE44" i="134" s="1"/>
  <c r="AE17" i="133"/>
  <c r="AE44" i="133" s="1"/>
  <c r="AE17" i="139"/>
  <c r="AE44" i="139" s="1"/>
  <c r="AE17" i="140"/>
  <c r="AE44" i="140" s="1"/>
  <c r="AE17" i="127"/>
  <c r="Z17" i="134"/>
  <c r="Z44" i="134" s="1"/>
  <c r="Z17" i="133"/>
  <c r="Z44" i="133" s="1"/>
  <c r="Z17" i="139"/>
  <c r="Z44" i="139" s="1"/>
  <c r="Z17" i="140"/>
  <c r="Z44" i="140" s="1"/>
  <c r="Z17" i="127"/>
  <c r="Y15" i="134"/>
  <c r="Y42" i="134" s="1"/>
  <c r="Y15" i="133"/>
  <c r="Y42" i="133" s="1"/>
  <c r="Y15" i="139"/>
  <c r="Y42" i="139" s="1"/>
  <c r="Y15" i="140"/>
  <c r="Y42" i="140" s="1"/>
  <c r="Y15" i="127"/>
  <c r="R20" i="134"/>
  <c r="R47" i="134" s="1"/>
  <c r="R20" i="133"/>
  <c r="R47" i="133" s="1"/>
  <c r="R20" i="139"/>
  <c r="R47" i="139" s="1"/>
  <c r="R20" i="140"/>
  <c r="R47" i="140" s="1"/>
  <c r="R20" i="127"/>
  <c r="T20" i="134"/>
  <c r="T47" i="134" s="1"/>
  <c r="T20" i="133"/>
  <c r="T47" i="133" s="1"/>
  <c r="T20" i="139"/>
  <c r="T47" i="139" s="1"/>
  <c r="T20" i="140"/>
  <c r="T47" i="140" s="1"/>
  <c r="T20" i="127"/>
  <c r="AH17" i="134"/>
  <c r="AH44" i="134" s="1"/>
  <c r="AH17" i="133"/>
  <c r="AH44" i="133" s="1"/>
  <c r="AH17" i="140"/>
  <c r="AH44" i="140" s="1"/>
  <c r="AH17" i="139"/>
  <c r="AH44" i="139" s="1"/>
  <c r="AH17" i="127"/>
  <c r="V17" i="134"/>
  <c r="V44" i="134" s="1"/>
  <c r="V17" i="133"/>
  <c r="V44" i="133" s="1"/>
  <c r="V17" i="140"/>
  <c r="V44" i="140" s="1"/>
  <c r="V17" i="127"/>
  <c r="V17" i="139"/>
  <c r="V44" i="139" s="1"/>
  <c r="P20" i="134"/>
  <c r="P47" i="134" s="1"/>
  <c r="P20" i="133"/>
  <c r="P47" i="133" s="1"/>
  <c r="P20" i="139"/>
  <c r="P47" i="139" s="1"/>
  <c r="P20" i="140"/>
  <c r="P47" i="140" s="1"/>
  <c r="P20" i="127"/>
  <c r="AD20" i="134"/>
  <c r="AD47" i="134" s="1"/>
  <c r="AD20" i="133"/>
  <c r="AD47" i="133" s="1"/>
  <c r="AD20" i="139"/>
  <c r="AD47" i="139" s="1"/>
  <c r="AD20" i="140"/>
  <c r="AD47" i="140" s="1"/>
  <c r="AD20" i="127"/>
  <c r="R12" i="134"/>
  <c r="R39" i="134" s="1"/>
  <c r="R12" i="133"/>
  <c r="R39" i="133" s="1"/>
  <c r="R12" i="139"/>
  <c r="R39" i="139" s="1"/>
  <c r="R12" i="140"/>
  <c r="R39" i="140" s="1"/>
  <c r="R12" i="127"/>
  <c r="P12" i="134"/>
  <c r="P39" i="134" s="1"/>
  <c r="P12" i="133"/>
  <c r="P39" i="133" s="1"/>
  <c r="P12" i="140"/>
  <c r="P39" i="140" s="1"/>
  <c r="P12" i="139"/>
  <c r="P39" i="139" s="1"/>
  <c r="P12" i="127"/>
  <c r="AG12" i="134"/>
  <c r="AG39" i="134" s="1"/>
  <c r="AG12" i="133"/>
  <c r="AG39" i="133" s="1"/>
  <c r="AG12" i="139"/>
  <c r="AG39" i="139" s="1"/>
  <c r="AG12" i="140"/>
  <c r="AG39" i="140" s="1"/>
  <c r="AG12" i="127"/>
  <c r="L15" i="133"/>
  <c r="L42" i="133" s="1"/>
  <c r="L15" i="134"/>
  <c r="L42" i="134" s="1"/>
  <c r="L15" i="139"/>
  <c r="L42" i="139" s="1"/>
  <c r="L15" i="140"/>
  <c r="L42" i="140" s="1"/>
  <c r="L15" i="127"/>
  <c r="AE12" i="134"/>
  <c r="AE39" i="134" s="1"/>
  <c r="AE12" i="133"/>
  <c r="AE39" i="133" s="1"/>
  <c r="AE12" i="139"/>
  <c r="AE39" i="139" s="1"/>
  <c r="AE12" i="127"/>
  <c r="AE12" i="140"/>
  <c r="AE39" i="140" s="1"/>
  <c r="AB12" i="134"/>
  <c r="AB39" i="134" s="1"/>
  <c r="AB12" i="133"/>
  <c r="AB39" i="133" s="1"/>
  <c r="AB12" i="139"/>
  <c r="AB39" i="139" s="1"/>
  <c r="AB12" i="140"/>
  <c r="AB39" i="140" s="1"/>
  <c r="AB12" i="127"/>
  <c r="AF12" i="134"/>
  <c r="AF39" i="134" s="1"/>
  <c r="AF12" i="133"/>
  <c r="AF39" i="133" s="1"/>
  <c r="AF12" i="139"/>
  <c r="AF39" i="139" s="1"/>
  <c r="AF12" i="140"/>
  <c r="AF39" i="140" s="1"/>
  <c r="AF12" i="127"/>
  <c r="AH27" i="134"/>
  <c r="AH54" i="134" s="1"/>
  <c r="AH27" i="133"/>
  <c r="AH54" i="133" s="1"/>
  <c r="AH27" i="139"/>
  <c r="AH54" i="139" s="1"/>
  <c r="AH27" i="140"/>
  <c r="AH54" i="140" s="1"/>
  <c r="AH27" i="127"/>
  <c r="F27" i="134"/>
  <c r="F54" i="134" s="1"/>
  <c r="F27" i="133"/>
  <c r="F54" i="133" s="1"/>
  <c r="F27" i="140"/>
  <c r="F54" i="140" s="1"/>
  <c r="F27" i="127"/>
  <c r="F27" i="139"/>
  <c r="F54" i="139" s="1"/>
  <c r="AH29" i="134"/>
  <c r="AH56" i="134" s="1"/>
  <c r="AH29" i="133"/>
  <c r="AH56" i="133" s="1"/>
  <c r="AH29" i="139"/>
  <c r="AH56" i="139" s="1"/>
  <c r="AH29" i="140"/>
  <c r="AH56" i="140" s="1"/>
  <c r="AH29" i="127"/>
  <c r="AH25" i="134"/>
  <c r="AH52" i="134" s="1"/>
  <c r="AH25" i="133"/>
  <c r="AH52" i="133" s="1"/>
  <c r="AH25" i="139"/>
  <c r="AH52" i="139" s="1"/>
  <c r="AH25" i="140"/>
  <c r="AH52" i="140" s="1"/>
  <c r="AH25" i="127"/>
  <c r="P23" i="134"/>
  <c r="P50" i="134" s="1"/>
  <c r="P23" i="133"/>
  <c r="P50" i="133" s="1"/>
  <c r="P23" i="139"/>
  <c r="P50" i="139" s="1"/>
  <c r="P23" i="127"/>
  <c r="P23" i="140"/>
  <c r="P50" i="140" s="1"/>
  <c r="AF27" i="134"/>
  <c r="AF54" i="134" s="1"/>
  <c r="AF27" i="133"/>
  <c r="AF54" i="133" s="1"/>
  <c r="AF27" i="139"/>
  <c r="AF54" i="139" s="1"/>
  <c r="AF27" i="127"/>
  <c r="AF27" i="140"/>
  <c r="AF54" i="140" s="1"/>
  <c r="AF25" i="134"/>
  <c r="AF52" i="134" s="1"/>
  <c r="AF25" i="133"/>
  <c r="AF52" i="133" s="1"/>
  <c r="AF25" i="140"/>
  <c r="AF52" i="140" s="1"/>
  <c r="AF25" i="127"/>
  <c r="AF25" i="139"/>
  <c r="AF52" i="139" s="1"/>
  <c r="AD29" i="134"/>
  <c r="AD56" i="134" s="1"/>
  <c r="AD29" i="133"/>
  <c r="AD56" i="133" s="1"/>
  <c r="AD29" i="139"/>
  <c r="AD56" i="139" s="1"/>
  <c r="AD29" i="140"/>
  <c r="AD56" i="140" s="1"/>
  <c r="AD29" i="127"/>
  <c r="E29" i="134"/>
  <c r="E56" i="134" s="1"/>
  <c r="E29" i="133"/>
  <c r="E56" i="133" s="1"/>
  <c r="E29" i="139"/>
  <c r="E56" i="139" s="1"/>
  <c r="E29" i="140"/>
  <c r="E56" i="140" s="1"/>
  <c r="E29" i="127"/>
  <c r="AA25" i="134"/>
  <c r="AA52" i="134" s="1"/>
  <c r="AA25" i="133"/>
  <c r="AA52" i="133" s="1"/>
  <c r="AA25" i="139"/>
  <c r="AA52" i="139" s="1"/>
  <c r="AA25" i="127"/>
  <c r="AA25" i="140"/>
  <c r="AA52" i="140" s="1"/>
  <c r="AA27" i="134"/>
  <c r="AA54" i="134" s="1"/>
  <c r="AA27" i="133"/>
  <c r="AA54" i="133" s="1"/>
  <c r="AA27" i="127"/>
  <c r="AA27" i="139"/>
  <c r="AA54" i="139" s="1"/>
  <c r="AA27" i="140"/>
  <c r="AA54" i="140" s="1"/>
  <c r="AA23" i="134"/>
  <c r="AA50" i="134" s="1"/>
  <c r="AA23" i="133"/>
  <c r="AA50" i="133" s="1"/>
  <c r="AA23" i="139"/>
  <c r="AA50" i="139" s="1"/>
  <c r="AA23" i="140"/>
  <c r="AA50" i="140" s="1"/>
  <c r="AA23" i="127"/>
  <c r="U17" i="134"/>
  <c r="U44" i="134" s="1"/>
  <c r="U17" i="133"/>
  <c r="U44" i="133" s="1"/>
  <c r="U17" i="139"/>
  <c r="U44" i="139" s="1"/>
  <c r="U17" i="140"/>
  <c r="U44" i="140" s="1"/>
  <c r="U17" i="127"/>
  <c r="AF29" i="134"/>
  <c r="AF56" i="134" s="1"/>
  <c r="AF29" i="133"/>
  <c r="AF56" i="133" s="1"/>
  <c r="AF29" i="139"/>
  <c r="AF56" i="139" s="1"/>
  <c r="AF29" i="140"/>
  <c r="AF56" i="140" s="1"/>
  <c r="AF29" i="127"/>
  <c r="L29" i="134"/>
  <c r="L56" i="134" s="1"/>
  <c r="L29" i="133"/>
  <c r="L56" i="133" s="1"/>
  <c r="L29" i="140"/>
  <c r="L56" i="140" s="1"/>
  <c r="L29" i="127"/>
  <c r="L29" i="139"/>
  <c r="L56" i="139" s="1"/>
  <c r="E23" i="134"/>
  <c r="E50" i="134" s="1"/>
  <c r="E23" i="133"/>
  <c r="E50" i="133" s="1"/>
  <c r="E23" i="139"/>
  <c r="E50" i="139" s="1"/>
  <c r="E23" i="140"/>
  <c r="E50" i="140" s="1"/>
  <c r="E23" i="127"/>
  <c r="U25" i="134"/>
  <c r="U52" i="134" s="1"/>
  <c r="U25" i="140"/>
  <c r="U52" i="140" s="1"/>
  <c r="U25" i="139"/>
  <c r="U52" i="139" s="1"/>
  <c r="U25" i="133"/>
  <c r="U52" i="133" s="1"/>
  <c r="U25" i="127"/>
  <c r="I29" i="134"/>
  <c r="I56" i="134" s="1"/>
  <c r="I29" i="133"/>
  <c r="I56" i="133" s="1"/>
  <c r="I29" i="139"/>
  <c r="I56" i="139" s="1"/>
  <c r="I29" i="140"/>
  <c r="I56" i="140" s="1"/>
  <c r="I29" i="127"/>
  <c r="Z29" i="134"/>
  <c r="Z56" i="134" s="1"/>
  <c r="Z29" i="133"/>
  <c r="Z56" i="133" s="1"/>
  <c r="Z29" i="139"/>
  <c r="Z56" i="139" s="1"/>
  <c r="Z29" i="140"/>
  <c r="Z56" i="140" s="1"/>
  <c r="Z29" i="127"/>
  <c r="U29" i="134"/>
  <c r="U56" i="134" s="1"/>
  <c r="U29" i="133"/>
  <c r="U56" i="133" s="1"/>
  <c r="U29" i="139"/>
  <c r="U56" i="139" s="1"/>
  <c r="U29" i="140"/>
  <c r="U56" i="140" s="1"/>
  <c r="U29" i="127"/>
  <c r="U20" i="134"/>
  <c r="U47" i="134" s="1"/>
  <c r="U20" i="133"/>
  <c r="U47" i="133" s="1"/>
  <c r="U20" i="139"/>
  <c r="U47" i="139" s="1"/>
  <c r="U20" i="140"/>
  <c r="U47" i="140" s="1"/>
  <c r="U20" i="127"/>
  <c r="Z25" i="134"/>
  <c r="Z52" i="134" s="1"/>
  <c r="Z25" i="133"/>
  <c r="Z52" i="133" s="1"/>
  <c r="Z25" i="139"/>
  <c r="Z52" i="139" s="1"/>
  <c r="Z25" i="140"/>
  <c r="Z52" i="140" s="1"/>
  <c r="Z25" i="127"/>
  <c r="Q20" i="134"/>
  <c r="Q47" i="134" s="1"/>
  <c r="Q20" i="133"/>
  <c r="Q47" i="133" s="1"/>
  <c r="Q20" i="139"/>
  <c r="Q47" i="139" s="1"/>
  <c r="Q20" i="140"/>
  <c r="Q47" i="140" s="1"/>
  <c r="Q20" i="127"/>
  <c r="Q25" i="133"/>
  <c r="Q52" i="133" s="1"/>
  <c r="Q25" i="134"/>
  <c r="Q52" i="134" s="1"/>
  <c r="Q25" i="139"/>
  <c r="Q52" i="139" s="1"/>
  <c r="Q25" i="140"/>
  <c r="Q52" i="140" s="1"/>
  <c r="Q25" i="127"/>
  <c r="I17" i="134"/>
  <c r="I44" i="134" s="1"/>
  <c r="I17" i="139"/>
  <c r="I44" i="139" s="1"/>
  <c r="I17" i="140"/>
  <c r="I44" i="140" s="1"/>
  <c r="I17" i="127"/>
  <c r="I17" i="133"/>
  <c r="I44" i="133" s="1"/>
  <c r="AB25" i="134"/>
  <c r="AB52" i="134" s="1"/>
  <c r="AB25" i="133"/>
  <c r="AB52" i="133" s="1"/>
  <c r="AB25" i="139"/>
  <c r="AB52" i="139" s="1"/>
  <c r="AB25" i="140"/>
  <c r="AB52" i="140" s="1"/>
  <c r="AB25" i="127"/>
  <c r="X20" i="134"/>
  <c r="X47" i="134" s="1"/>
  <c r="X20" i="139"/>
  <c r="X47" i="139" s="1"/>
  <c r="X20" i="140"/>
  <c r="X47" i="140" s="1"/>
  <c r="X20" i="133"/>
  <c r="X47" i="133" s="1"/>
  <c r="X20" i="127"/>
  <c r="N15" i="134"/>
  <c r="N42" i="134" s="1"/>
  <c r="N15" i="133"/>
  <c r="N42" i="133" s="1"/>
  <c r="N15" i="139"/>
  <c r="N42" i="139" s="1"/>
  <c r="N15" i="140"/>
  <c r="N42" i="140" s="1"/>
  <c r="N15" i="127"/>
  <c r="AE15" i="134"/>
  <c r="AE42" i="134" s="1"/>
  <c r="AE15" i="133"/>
  <c r="AE42" i="133" s="1"/>
  <c r="AE15" i="139"/>
  <c r="AE42" i="139" s="1"/>
  <c r="AE15" i="127"/>
  <c r="AE15" i="140"/>
  <c r="AE42" i="140" s="1"/>
  <c r="R15" i="134"/>
  <c r="R42" i="134" s="1"/>
  <c r="R15" i="133"/>
  <c r="R42" i="133" s="1"/>
  <c r="R15" i="139"/>
  <c r="R42" i="139" s="1"/>
  <c r="R15" i="140"/>
  <c r="R42" i="140" s="1"/>
  <c r="R15" i="127"/>
  <c r="T15" i="134"/>
  <c r="T42" i="134" s="1"/>
  <c r="T15" i="133"/>
  <c r="T42" i="133" s="1"/>
  <c r="T15" i="139"/>
  <c r="T42" i="139" s="1"/>
  <c r="T15" i="140"/>
  <c r="T42" i="140" s="1"/>
  <c r="T15" i="127"/>
  <c r="T25" i="134"/>
  <c r="T52" i="134" s="1"/>
  <c r="T25" i="133"/>
  <c r="T52" i="133" s="1"/>
  <c r="T25" i="139"/>
  <c r="T52" i="139" s="1"/>
  <c r="T25" i="140"/>
  <c r="T52" i="140" s="1"/>
  <c r="T25" i="127"/>
  <c r="I12" i="134"/>
  <c r="I39" i="134" s="1"/>
  <c r="I12" i="133"/>
  <c r="I39" i="133" s="1"/>
  <c r="I12" i="139"/>
  <c r="I39" i="139" s="1"/>
  <c r="I12" i="140"/>
  <c r="I39" i="140" s="1"/>
  <c r="I12" i="127"/>
  <c r="Y29" i="134"/>
  <c r="Y56" i="134" s="1"/>
  <c r="Y29" i="133"/>
  <c r="Y56" i="133" s="1"/>
  <c r="Y29" i="139"/>
  <c r="Y56" i="139" s="1"/>
  <c r="Y29" i="140"/>
  <c r="Y56" i="140" s="1"/>
  <c r="Y29" i="127"/>
  <c r="F12" i="134"/>
  <c r="F39" i="134" s="1"/>
  <c r="F12" i="133"/>
  <c r="F39" i="133" s="1"/>
  <c r="F12" i="139"/>
  <c r="F39" i="139" s="1"/>
  <c r="F12" i="140"/>
  <c r="F39" i="140" s="1"/>
  <c r="F12" i="127"/>
  <c r="N29" i="134"/>
  <c r="N56" i="134" s="1"/>
  <c r="N29" i="133"/>
  <c r="N56" i="133" s="1"/>
  <c r="N29" i="139"/>
  <c r="N56" i="139" s="1"/>
  <c r="N29" i="140"/>
  <c r="N56" i="140" s="1"/>
  <c r="N29" i="127"/>
  <c r="D27" i="134"/>
  <c r="D54" i="134" s="1"/>
  <c r="D27" i="133"/>
  <c r="D54" i="133" s="1"/>
  <c r="D27" i="139"/>
  <c r="D54" i="139" s="1"/>
  <c r="D27" i="140"/>
  <c r="D54" i="140" s="1"/>
  <c r="D27" i="127"/>
  <c r="N23" i="134"/>
  <c r="N50" i="134" s="1"/>
  <c r="N23" i="133"/>
  <c r="N50" i="133" s="1"/>
  <c r="N23" i="140"/>
  <c r="N50" i="140" s="1"/>
  <c r="N23" i="139"/>
  <c r="N50" i="139" s="1"/>
  <c r="N23" i="127"/>
  <c r="V27" i="134"/>
  <c r="V54" i="134" s="1"/>
  <c r="V27" i="133"/>
  <c r="V54" i="133" s="1"/>
  <c r="V27" i="139"/>
  <c r="V54" i="139" s="1"/>
  <c r="V27" i="140"/>
  <c r="V54" i="140" s="1"/>
  <c r="V27" i="127"/>
  <c r="R25" i="134"/>
  <c r="R52" i="134" s="1"/>
  <c r="R25" i="133"/>
  <c r="R52" i="133" s="1"/>
  <c r="R25" i="139"/>
  <c r="R52" i="139" s="1"/>
  <c r="R25" i="140"/>
  <c r="R52" i="140" s="1"/>
  <c r="R25" i="127"/>
  <c r="R23" i="134"/>
  <c r="R50" i="134" s="1"/>
  <c r="R23" i="133"/>
  <c r="R50" i="133" s="1"/>
  <c r="R23" i="139"/>
  <c r="R50" i="139" s="1"/>
  <c r="R23" i="140"/>
  <c r="R50" i="140" s="1"/>
  <c r="R23" i="127"/>
  <c r="J29" i="134"/>
  <c r="J56" i="134" s="1"/>
  <c r="J29" i="133"/>
  <c r="J56" i="133" s="1"/>
  <c r="J29" i="139"/>
  <c r="J56" i="139" s="1"/>
  <c r="J29" i="140"/>
  <c r="J56" i="140" s="1"/>
  <c r="J29" i="127"/>
  <c r="M27" i="134"/>
  <c r="M54" i="134" s="1"/>
  <c r="M27" i="133"/>
  <c r="M54" i="133" s="1"/>
  <c r="M27" i="139"/>
  <c r="M54" i="139" s="1"/>
  <c r="M27" i="140"/>
  <c r="M54" i="140" s="1"/>
  <c r="M27" i="127"/>
  <c r="M25" i="134"/>
  <c r="M52" i="134" s="1"/>
  <c r="M25" i="133"/>
  <c r="M52" i="133" s="1"/>
  <c r="M25" i="139"/>
  <c r="M52" i="139" s="1"/>
  <c r="M25" i="140"/>
  <c r="M52" i="140" s="1"/>
  <c r="M25" i="127"/>
  <c r="S23" i="134"/>
  <c r="S50" i="134" s="1"/>
  <c r="S23" i="133"/>
  <c r="S50" i="133" s="1"/>
  <c r="S23" i="139"/>
  <c r="S50" i="139" s="1"/>
  <c r="S23" i="140"/>
  <c r="S50" i="140" s="1"/>
  <c r="S23" i="127"/>
  <c r="D20" i="134"/>
  <c r="D47" i="134" s="1"/>
  <c r="D20" i="133"/>
  <c r="D47" i="133" s="1"/>
  <c r="D20" i="139"/>
  <c r="D47" i="139" s="1"/>
  <c r="D20" i="140"/>
  <c r="D47" i="140" s="1"/>
  <c r="D20" i="127"/>
  <c r="E17" i="134"/>
  <c r="E44" i="134" s="1"/>
  <c r="E17" i="133"/>
  <c r="E44" i="133" s="1"/>
  <c r="E17" i="139"/>
  <c r="E44" i="139" s="1"/>
  <c r="E17" i="140"/>
  <c r="E44" i="140" s="1"/>
  <c r="E17" i="127"/>
  <c r="F15" i="134"/>
  <c r="F42" i="134" s="1"/>
  <c r="F15" i="133"/>
  <c r="F42" i="133" s="1"/>
  <c r="F15" i="140"/>
  <c r="F42" i="140" s="1"/>
  <c r="F15" i="139"/>
  <c r="F42" i="139" s="1"/>
  <c r="F15" i="127"/>
  <c r="J17" i="133"/>
  <c r="J44" i="133" s="1"/>
  <c r="J17" i="134"/>
  <c r="J44" i="134" s="1"/>
  <c r="J17" i="139"/>
  <c r="J44" i="139" s="1"/>
  <c r="J17" i="140"/>
  <c r="J44" i="140" s="1"/>
  <c r="J17" i="127"/>
  <c r="AG25" i="134"/>
  <c r="AG52" i="134" s="1"/>
  <c r="AG25" i="133"/>
  <c r="AG52" i="133" s="1"/>
  <c r="AG25" i="139"/>
  <c r="AG52" i="139" s="1"/>
  <c r="AG25" i="140"/>
  <c r="AG52" i="140" s="1"/>
  <c r="AG25" i="127"/>
  <c r="AB15" i="134"/>
  <c r="AB42" i="134" s="1"/>
  <c r="AB15" i="133"/>
  <c r="AB42" i="133" s="1"/>
  <c r="AB15" i="140"/>
  <c r="AB42" i="140" s="1"/>
  <c r="AB15" i="139"/>
  <c r="AB42" i="139" s="1"/>
  <c r="AB15" i="127"/>
  <c r="AB29" i="134"/>
  <c r="AB56" i="134" s="1"/>
  <c r="AB29" i="133"/>
  <c r="AB56" i="133" s="1"/>
  <c r="AB29" i="140"/>
  <c r="AB56" i="140" s="1"/>
  <c r="AB29" i="139"/>
  <c r="AB56" i="139" s="1"/>
  <c r="AB29" i="127"/>
  <c r="AG17" i="134"/>
  <c r="AG44" i="134" s="1"/>
  <c r="AG17" i="139"/>
  <c r="AG44" i="139" s="1"/>
  <c r="AG17" i="133"/>
  <c r="AG44" i="133" s="1"/>
  <c r="AG17" i="140"/>
  <c r="AG44" i="140" s="1"/>
  <c r="AG17" i="127"/>
  <c r="S20" i="134"/>
  <c r="S47" i="134" s="1"/>
  <c r="S20" i="139"/>
  <c r="S47" i="139" s="1"/>
  <c r="S20" i="133"/>
  <c r="S47" i="133" s="1"/>
  <c r="S20" i="140"/>
  <c r="S47" i="140" s="1"/>
  <c r="S20" i="127"/>
  <c r="N17" i="133"/>
  <c r="N44" i="133" s="1"/>
  <c r="N17" i="134"/>
  <c r="N44" i="134" s="1"/>
  <c r="N17" i="139"/>
  <c r="N44" i="139" s="1"/>
  <c r="N17" i="140"/>
  <c r="N44" i="140" s="1"/>
  <c r="N17" i="127"/>
  <c r="AF15" i="134"/>
  <c r="AF42" i="134" s="1"/>
  <c r="AF15" i="133"/>
  <c r="AF42" i="133" s="1"/>
  <c r="AF15" i="139"/>
  <c r="AF42" i="139" s="1"/>
  <c r="AF15" i="140"/>
  <c r="AF42" i="140" s="1"/>
  <c r="AF15" i="127"/>
  <c r="Z15" i="134"/>
  <c r="Z42" i="134" s="1"/>
  <c r="Z15" i="133"/>
  <c r="Z42" i="133" s="1"/>
  <c r="Z15" i="140"/>
  <c r="Z42" i="140" s="1"/>
  <c r="Z15" i="139"/>
  <c r="Z42" i="139" s="1"/>
  <c r="Z15" i="127"/>
  <c r="AA20" i="134"/>
  <c r="AA47" i="134" s="1"/>
  <c r="AA20" i="133"/>
  <c r="AA47" i="133" s="1"/>
  <c r="AA20" i="139"/>
  <c r="AA47" i="139" s="1"/>
  <c r="AA20" i="140"/>
  <c r="AA47" i="140" s="1"/>
  <c r="AA20" i="127"/>
  <c r="R17" i="134"/>
  <c r="R44" i="134" s="1"/>
  <c r="R17" i="133"/>
  <c r="R44" i="133" s="1"/>
  <c r="R17" i="139"/>
  <c r="R44" i="139" s="1"/>
  <c r="R17" i="140"/>
  <c r="R44" i="140" s="1"/>
  <c r="R17" i="127"/>
  <c r="T17" i="134"/>
  <c r="T44" i="134" s="1"/>
  <c r="T17" i="133"/>
  <c r="T44" i="133" s="1"/>
  <c r="T17" i="139"/>
  <c r="T44" i="139" s="1"/>
  <c r="T17" i="140"/>
  <c r="T44" i="140" s="1"/>
  <c r="T17" i="127"/>
  <c r="AH15" i="134"/>
  <c r="AH42" i="134" s="1"/>
  <c r="AH15" i="133"/>
  <c r="AH42" i="133" s="1"/>
  <c r="AH15" i="139"/>
  <c r="AH42" i="139" s="1"/>
  <c r="AH15" i="140"/>
  <c r="AH42" i="140" s="1"/>
  <c r="AH15" i="127"/>
  <c r="V15" i="134"/>
  <c r="V42" i="134" s="1"/>
  <c r="V15" i="133"/>
  <c r="V42" i="133" s="1"/>
  <c r="V15" i="139"/>
  <c r="V42" i="139" s="1"/>
  <c r="V15" i="140"/>
  <c r="V42" i="140" s="1"/>
  <c r="V15" i="127"/>
  <c r="P15" i="133"/>
  <c r="P42" i="133" s="1"/>
  <c r="P15" i="134"/>
  <c r="P42" i="134" s="1"/>
  <c r="P15" i="139"/>
  <c r="P42" i="139" s="1"/>
  <c r="P15" i="127"/>
  <c r="P15" i="140"/>
  <c r="P42" i="140" s="1"/>
  <c r="AD15" i="134"/>
  <c r="AD42" i="134" s="1"/>
  <c r="AD15" i="133"/>
  <c r="AD42" i="133" s="1"/>
  <c r="AD15" i="139"/>
  <c r="AD42" i="139" s="1"/>
  <c r="AD15" i="140"/>
  <c r="AD42" i="140" s="1"/>
  <c r="AD15" i="127"/>
  <c r="AD23" i="134"/>
  <c r="AD50" i="134" s="1"/>
  <c r="AD23" i="133"/>
  <c r="AD50" i="133" s="1"/>
  <c r="AD23" i="139"/>
  <c r="AD50" i="139" s="1"/>
  <c r="AD23" i="140"/>
  <c r="AD50" i="140" s="1"/>
  <c r="AD23" i="127"/>
  <c r="X12" i="134"/>
  <c r="X39" i="134" s="1"/>
  <c r="X12" i="133"/>
  <c r="X39" i="133" s="1"/>
  <c r="X12" i="139"/>
  <c r="X39" i="139" s="1"/>
  <c r="X12" i="127"/>
  <c r="X12" i="140"/>
  <c r="X39" i="140" s="1"/>
  <c r="M12" i="134"/>
  <c r="M39" i="134" s="1"/>
  <c r="M12" i="133"/>
  <c r="M39" i="133" s="1"/>
  <c r="M12" i="139"/>
  <c r="M39" i="139" s="1"/>
  <c r="M12" i="140"/>
  <c r="M39" i="140" s="1"/>
  <c r="M12" i="127"/>
  <c r="T12" i="133"/>
  <c r="T39" i="133" s="1"/>
  <c r="T12" i="134"/>
  <c r="T39" i="134" s="1"/>
  <c r="T12" i="139"/>
  <c r="T39" i="139" s="1"/>
  <c r="T12" i="140"/>
  <c r="T39" i="140" s="1"/>
  <c r="T12" i="127"/>
  <c r="AH12" i="134"/>
  <c r="AH39" i="134" s="1"/>
  <c r="AH12" i="133"/>
  <c r="AH39" i="133" s="1"/>
  <c r="AH12" i="139"/>
  <c r="AH39" i="139" s="1"/>
  <c r="AH12" i="140"/>
  <c r="AH39" i="140" s="1"/>
  <c r="AH12" i="127"/>
  <c r="N12" i="134"/>
  <c r="N39" i="134" s="1"/>
  <c r="N12" i="133"/>
  <c r="N39" i="133" s="1"/>
  <c r="N12" i="140"/>
  <c r="N39" i="140" s="1"/>
  <c r="N12" i="139"/>
  <c r="N39" i="139" s="1"/>
  <c r="N12" i="127"/>
  <c r="Q18" i="134"/>
  <c r="Q45" i="134" s="1"/>
  <c r="Q18" i="127"/>
  <c r="Y12" i="134"/>
  <c r="Y39" i="134" s="1"/>
  <c r="Y12" i="133"/>
  <c r="Y39" i="133" s="1"/>
  <c r="Y12" i="140"/>
  <c r="Y39" i="140" s="1"/>
  <c r="Y12" i="139"/>
  <c r="Y39" i="139" s="1"/>
  <c r="Y12" i="127"/>
  <c r="S27" i="134"/>
  <c r="S54" i="134" s="1"/>
  <c r="S27" i="133"/>
  <c r="S54" i="133" s="1"/>
  <c r="S27" i="139"/>
  <c r="S54" i="139" s="1"/>
  <c r="S27" i="140"/>
  <c r="S54" i="140" s="1"/>
  <c r="S27" i="127"/>
  <c r="E27" i="134"/>
  <c r="E54" i="134" s="1"/>
  <c r="E27" i="139"/>
  <c r="E54" i="139" s="1"/>
  <c r="E27" i="140"/>
  <c r="E54" i="140" s="1"/>
  <c r="E27" i="127"/>
  <c r="E27" i="133"/>
  <c r="E54" i="133" s="1"/>
  <c r="U15" i="134"/>
  <c r="U42" i="134" s="1"/>
  <c r="U15" i="133"/>
  <c r="U42" i="133" s="1"/>
  <c r="U15" i="139"/>
  <c r="U42" i="139" s="1"/>
  <c r="U15" i="140"/>
  <c r="U42" i="140" s="1"/>
  <c r="U15" i="127"/>
  <c r="S25" i="134"/>
  <c r="S52" i="134" s="1"/>
  <c r="S25" i="133"/>
  <c r="S52" i="133" s="1"/>
  <c r="S25" i="139"/>
  <c r="S52" i="139" s="1"/>
  <c r="S25" i="127"/>
  <c r="S25" i="140"/>
  <c r="S52" i="140" s="1"/>
  <c r="P27" i="134"/>
  <c r="P54" i="134" s="1"/>
  <c r="P27" i="133"/>
  <c r="P54" i="133" s="1"/>
  <c r="P27" i="139"/>
  <c r="P54" i="139" s="1"/>
  <c r="P27" i="127"/>
  <c r="P27" i="140"/>
  <c r="P54" i="140" s="1"/>
  <c r="AF23" i="134"/>
  <c r="AF50" i="134" s="1"/>
  <c r="AF23" i="133"/>
  <c r="AF50" i="133" s="1"/>
  <c r="AF23" i="139"/>
  <c r="AF50" i="139" s="1"/>
  <c r="AF23" i="127"/>
  <c r="AF23" i="140"/>
  <c r="AF50" i="140" s="1"/>
  <c r="R27" i="134"/>
  <c r="R54" i="134" s="1"/>
  <c r="R27" i="133"/>
  <c r="R54" i="133" s="1"/>
  <c r="R27" i="139"/>
  <c r="R54" i="139" s="1"/>
  <c r="R27" i="140"/>
  <c r="R54" i="140" s="1"/>
  <c r="R27" i="127"/>
  <c r="X25" i="134"/>
  <c r="X52" i="134" s="1"/>
  <c r="X25" i="133"/>
  <c r="X52" i="133" s="1"/>
  <c r="X25" i="139"/>
  <c r="X52" i="139" s="1"/>
  <c r="X25" i="127"/>
  <c r="X25" i="140"/>
  <c r="X52" i="140" s="1"/>
  <c r="Y25" i="134"/>
  <c r="Y52" i="134" s="1"/>
  <c r="Y25" i="133"/>
  <c r="Y52" i="133" s="1"/>
  <c r="Y25" i="139"/>
  <c r="Y52" i="139" s="1"/>
  <c r="Y25" i="140"/>
  <c r="Y52" i="140" s="1"/>
  <c r="Y25" i="127"/>
  <c r="E25" i="134"/>
  <c r="E52" i="134" s="1"/>
  <c r="E25" i="133"/>
  <c r="E52" i="133" s="1"/>
  <c r="E25" i="140"/>
  <c r="E52" i="140" s="1"/>
  <c r="E25" i="139"/>
  <c r="E52" i="139" s="1"/>
  <c r="E25" i="127"/>
  <c r="D25" i="134"/>
  <c r="D52" i="134" s="1"/>
  <c r="D25" i="133"/>
  <c r="D52" i="133" s="1"/>
  <c r="D25" i="139"/>
  <c r="D52" i="139" s="1"/>
  <c r="D25" i="140"/>
  <c r="D52" i="140" s="1"/>
  <c r="D25" i="127"/>
  <c r="AH23" i="134"/>
  <c r="AH50" i="134" s="1"/>
  <c r="AH23" i="133"/>
  <c r="AH50" i="133" s="1"/>
  <c r="AH23" i="139"/>
  <c r="AH50" i="139" s="1"/>
  <c r="AH23" i="140"/>
  <c r="AH50" i="140" s="1"/>
  <c r="AH23" i="127"/>
  <c r="AD27" i="134"/>
  <c r="AD54" i="134" s="1"/>
  <c r="AD27" i="133"/>
  <c r="AD54" i="133" s="1"/>
  <c r="AD27" i="139"/>
  <c r="AD54" i="139" s="1"/>
  <c r="AD27" i="140"/>
  <c r="AD54" i="140" s="1"/>
  <c r="AD27" i="127"/>
  <c r="X23" i="134"/>
  <c r="X50" i="134" s="1"/>
  <c r="X23" i="133"/>
  <c r="X50" i="133" s="1"/>
  <c r="X23" i="127"/>
  <c r="X23" i="139"/>
  <c r="X50" i="139" s="1"/>
  <c r="X23" i="140"/>
  <c r="X50" i="140" s="1"/>
  <c r="AE29" i="134"/>
  <c r="AE56" i="134" s="1"/>
  <c r="AE29" i="133"/>
  <c r="AE56" i="133" s="1"/>
  <c r="AE29" i="139"/>
  <c r="AE56" i="139" s="1"/>
  <c r="AE29" i="140"/>
  <c r="AE56" i="140" s="1"/>
  <c r="AE29" i="127"/>
  <c r="M17" i="134"/>
  <c r="M44" i="134" s="1"/>
  <c r="M17" i="133"/>
  <c r="M44" i="133" s="1"/>
  <c r="M17" i="139"/>
  <c r="M44" i="139" s="1"/>
  <c r="M17" i="140"/>
  <c r="M44" i="140" s="1"/>
  <c r="M17" i="127"/>
  <c r="L25" i="134"/>
  <c r="L52" i="134" s="1"/>
  <c r="L25" i="133"/>
  <c r="L52" i="133" s="1"/>
  <c r="L25" i="139"/>
  <c r="L52" i="139" s="1"/>
  <c r="L25" i="140"/>
  <c r="L52" i="140" s="1"/>
  <c r="L25" i="127"/>
  <c r="X29" i="134"/>
  <c r="X56" i="134" s="1"/>
  <c r="X29" i="133"/>
  <c r="X56" i="133" s="1"/>
  <c r="X29" i="139"/>
  <c r="X56" i="139" s="1"/>
  <c r="X29" i="140"/>
  <c r="X56" i="140" s="1"/>
  <c r="X29" i="127"/>
  <c r="Z27" i="134"/>
  <c r="Z54" i="134" s="1"/>
  <c r="Z27" i="133"/>
  <c r="Z54" i="133" s="1"/>
  <c r="Z27" i="140"/>
  <c r="Z54" i="140" s="1"/>
  <c r="Z27" i="139"/>
  <c r="Z54" i="139" s="1"/>
  <c r="Z27" i="127"/>
  <c r="D23" i="134"/>
  <c r="D50" i="134" s="1"/>
  <c r="D23" i="133"/>
  <c r="D50" i="133" s="1"/>
  <c r="D23" i="140"/>
  <c r="D50" i="140" s="1"/>
  <c r="D23" i="127"/>
  <c r="D23" i="139"/>
  <c r="D50" i="139" s="1"/>
  <c r="X27" i="134"/>
  <c r="X54" i="134" s="1"/>
  <c r="X27" i="133"/>
  <c r="X54" i="133" s="1"/>
  <c r="X27" i="139"/>
  <c r="X54" i="139" s="1"/>
  <c r="X27" i="140"/>
  <c r="X54" i="140" s="1"/>
  <c r="X27" i="127"/>
  <c r="S29" i="134"/>
  <c r="S56" i="134" s="1"/>
  <c r="S29" i="133"/>
  <c r="S56" i="133" s="1"/>
  <c r="S29" i="139"/>
  <c r="S56" i="139" s="1"/>
  <c r="S29" i="140"/>
  <c r="S56" i="140" s="1"/>
  <c r="S29" i="127"/>
  <c r="Q17" i="134"/>
  <c r="Q44" i="134" s="1"/>
  <c r="Q17" i="139"/>
  <c r="Q44" i="139" s="1"/>
  <c r="Q17" i="140"/>
  <c r="Q44" i="140" s="1"/>
  <c r="Q17" i="133"/>
  <c r="Q44" i="133" s="1"/>
  <c r="Q17" i="127"/>
  <c r="Q29" i="134"/>
  <c r="Q56" i="134" s="1"/>
  <c r="Q29" i="133"/>
  <c r="Q56" i="133" s="1"/>
  <c r="Q29" i="139"/>
  <c r="Q56" i="139" s="1"/>
  <c r="Q29" i="140"/>
  <c r="Q56" i="140" s="1"/>
  <c r="Q29" i="127"/>
  <c r="L20" i="54"/>
  <c r="R20" i="54"/>
  <c r="G17" i="54"/>
  <c r="R17" i="54"/>
  <c r="C20" i="54"/>
  <c r="AE20" i="54"/>
  <c r="V17" i="54"/>
  <c r="Y17" i="54"/>
  <c r="I20" i="54"/>
  <c r="AD17" i="54"/>
  <c r="AC17" i="54"/>
  <c r="W17" i="54"/>
  <c r="N20" i="54"/>
  <c r="Q20" i="54"/>
  <c r="AF17" i="54"/>
  <c r="S17" i="54"/>
  <c r="K20" i="54"/>
  <c r="AA20" i="54"/>
  <c r="D17" i="54"/>
  <c r="AE17" i="54"/>
  <c r="P20" i="54"/>
  <c r="I17" i="54"/>
  <c r="X20" i="54"/>
  <c r="N17" i="54"/>
  <c r="Q17" i="54"/>
  <c r="C17" i="54"/>
  <c r="D20" i="54"/>
  <c r="Y20" i="54"/>
  <c r="U20" i="54"/>
  <c r="P17" i="54"/>
  <c r="V20" i="54"/>
  <c r="X17" i="54"/>
  <c r="F17" i="54"/>
  <c r="U17" i="54"/>
  <c r="AD20" i="54"/>
  <c r="AC20" i="54"/>
  <c r="W20" i="54"/>
  <c r="F20" i="54"/>
  <c r="AF20" i="54"/>
  <c r="S20" i="54"/>
  <c r="K17" i="54"/>
  <c r="AA17" i="54"/>
  <c r="G20" i="54"/>
  <c r="G21" i="119" l="1"/>
  <c r="G48" i="119" s="1"/>
  <c r="G21" i="138"/>
  <c r="G48" i="138" s="1"/>
  <c r="G21" i="137"/>
  <c r="G48" i="137" s="1"/>
  <c r="G21" i="118"/>
  <c r="G48" i="118" s="1"/>
  <c r="G21" i="95"/>
  <c r="G21" i="135"/>
  <c r="G21" i="136"/>
  <c r="G21" i="106"/>
  <c r="G48" i="106" s="1"/>
  <c r="G21" i="143"/>
  <c r="G48" i="143" s="1"/>
  <c r="G21" i="94"/>
  <c r="G21" i="145"/>
  <c r="G48" i="145" s="1"/>
  <c r="G21" i="146"/>
  <c r="G21" i="144"/>
  <c r="G48" i="144" s="1"/>
  <c r="AD21" i="119"/>
  <c r="AD48" i="119" s="1"/>
  <c r="AD21" i="138"/>
  <c r="AD48" i="138" s="1"/>
  <c r="AD21" i="137"/>
  <c r="AD48" i="137" s="1"/>
  <c r="AD21" i="118"/>
  <c r="AD48" i="118" s="1"/>
  <c r="AD21" i="95"/>
  <c r="AD21" i="135"/>
  <c r="AD21" i="136"/>
  <c r="AD21" i="94"/>
  <c r="J21" i="150"/>
  <c r="J48" i="150" s="1"/>
  <c r="J21" i="151"/>
  <c r="J48" i="151" s="1"/>
  <c r="J21" i="149"/>
  <c r="J48" i="149" s="1"/>
  <c r="J21" i="148"/>
  <c r="J48" i="148" s="1"/>
  <c r="J21" i="147"/>
  <c r="D21" i="119"/>
  <c r="D48" i="119" s="1"/>
  <c r="D21" i="138"/>
  <c r="D48" i="138" s="1"/>
  <c r="D21" i="137"/>
  <c r="D48" i="137" s="1"/>
  <c r="D21" i="118"/>
  <c r="D48" i="118" s="1"/>
  <c r="D21" i="95"/>
  <c r="D21" i="135"/>
  <c r="D21" i="94"/>
  <c r="D21" i="136"/>
  <c r="D21" i="143"/>
  <c r="D48" i="143" s="1"/>
  <c r="D21" i="145"/>
  <c r="D48" i="145" s="1"/>
  <c r="D21" i="146"/>
  <c r="D21" i="144"/>
  <c r="D48" i="144" s="1"/>
  <c r="D21" i="106"/>
  <c r="D48" i="106" s="1"/>
  <c r="X21" i="119"/>
  <c r="X48" i="119" s="1"/>
  <c r="X21" i="138"/>
  <c r="X48" i="138" s="1"/>
  <c r="X21" i="118"/>
  <c r="X48" i="118" s="1"/>
  <c r="X21" i="137"/>
  <c r="X48" i="137" s="1"/>
  <c r="X21" i="95"/>
  <c r="X21" i="135"/>
  <c r="X21" i="94"/>
  <c r="X21" i="136"/>
  <c r="D21" i="150"/>
  <c r="D48" i="150" s="1"/>
  <c r="D21" i="151"/>
  <c r="D48" i="151" s="1"/>
  <c r="D21" i="149"/>
  <c r="D48" i="149" s="1"/>
  <c r="D21" i="147"/>
  <c r="D21" i="148"/>
  <c r="D48" i="148" s="1"/>
  <c r="AF18" i="138"/>
  <c r="AF45" i="138" s="1"/>
  <c r="AF18" i="119"/>
  <c r="AF45" i="119" s="1"/>
  <c r="AF18" i="137"/>
  <c r="AF45" i="137" s="1"/>
  <c r="AF18" i="118"/>
  <c r="AF45" i="118" s="1"/>
  <c r="AF18" i="95"/>
  <c r="AF18" i="135"/>
  <c r="AF18" i="136"/>
  <c r="AF18" i="94"/>
  <c r="L18" i="150"/>
  <c r="L45" i="150" s="1"/>
  <c r="L18" i="148"/>
  <c r="L45" i="148" s="1"/>
  <c r="L18" i="147"/>
  <c r="L18" i="151"/>
  <c r="L45" i="151" s="1"/>
  <c r="L18" i="149"/>
  <c r="L45" i="149" s="1"/>
  <c r="V18" i="119"/>
  <c r="V45" i="119" s="1"/>
  <c r="V18" i="138"/>
  <c r="V45" i="138" s="1"/>
  <c r="V18" i="137"/>
  <c r="V45" i="137" s="1"/>
  <c r="V18" i="118"/>
  <c r="V45" i="118" s="1"/>
  <c r="V18" i="95"/>
  <c r="V18" i="135"/>
  <c r="V18" i="94"/>
  <c r="V18" i="136"/>
  <c r="G18" i="119"/>
  <c r="G45" i="119" s="1"/>
  <c r="G18" i="138"/>
  <c r="G45" i="138" s="1"/>
  <c r="G18" i="137"/>
  <c r="G45" i="137" s="1"/>
  <c r="G18" i="95"/>
  <c r="G18" i="135"/>
  <c r="G18" i="118"/>
  <c r="G45" i="118" s="1"/>
  <c r="G18" i="94"/>
  <c r="G18" i="106"/>
  <c r="G45" i="106" s="1"/>
  <c r="G18" i="143"/>
  <c r="G45" i="143" s="1"/>
  <c r="G18" i="145"/>
  <c r="G45" i="145" s="1"/>
  <c r="G18" i="146"/>
  <c r="G18" i="136"/>
  <c r="G18" i="144"/>
  <c r="G45" i="144" s="1"/>
  <c r="AA18" i="119"/>
  <c r="AA45" i="119" s="1"/>
  <c r="AA18" i="138"/>
  <c r="AA45" i="138" s="1"/>
  <c r="AA18" i="137"/>
  <c r="AA45" i="137" s="1"/>
  <c r="AA18" i="95"/>
  <c r="AA18" i="135"/>
  <c r="AA18" i="118"/>
  <c r="AA45" i="118" s="1"/>
  <c r="AA18" i="94"/>
  <c r="G18" i="150"/>
  <c r="G45" i="150" s="1"/>
  <c r="G18" i="151"/>
  <c r="G45" i="151" s="1"/>
  <c r="G18" i="149"/>
  <c r="G45" i="149" s="1"/>
  <c r="AA18" i="136"/>
  <c r="G18" i="148"/>
  <c r="G45" i="148" s="1"/>
  <c r="G18" i="147"/>
  <c r="U18" i="119"/>
  <c r="U45" i="119" s="1"/>
  <c r="U18" i="138"/>
  <c r="U45" i="138" s="1"/>
  <c r="U18" i="137"/>
  <c r="U45" i="137" s="1"/>
  <c r="U18" i="118"/>
  <c r="U45" i="118" s="1"/>
  <c r="U18" i="136"/>
  <c r="U18" i="95"/>
  <c r="U18" i="135"/>
  <c r="U18" i="94"/>
  <c r="C18" i="119"/>
  <c r="C45" i="119" s="1"/>
  <c r="C18" i="138"/>
  <c r="C45" i="138" s="1"/>
  <c r="C18" i="137"/>
  <c r="C45" i="137" s="1"/>
  <c r="C18" i="118"/>
  <c r="C45" i="118" s="1"/>
  <c r="C18" i="95"/>
  <c r="C18" i="135"/>
  <c r="C18" i="94"/>
  <c r="C18" i="106"/>
  <c r="C45" i="106" s="1"/>
  <c r="C18" i="143"/>
  <c r="C45" i="143" s="1"/>
  <c r="C18" i="145"/>
  <c r="C45" i="145" s="1"/>
  <c r="C18" i="146"/>
  <c r="C18" i="136"/>
  <c r="C18" i="144"/>
  <c r="C45" i="144" s="1"/>
  <c r="I18" i="119"/>
  <c r="I45" i="119" s="1"/>
  <c r="I18" i="138"/>
  <c r="I45" i="138" s="1"/>
  <c r="I18" i="118"/>
  <c r="I45" i="118" s="1"/>
  <c r="I18" i="137"/>
  <c r="I45" i="137" s="1"/>
  <c r="I18" i="95"/>
  <c r="I18" i="135"/>
  <c r="I18" i="106"/>
  <c r="I45" i="106" s="1"/>
  <c r="I18" i="136"/>
  <c r="I18" i="94"/>
  <c r="I18" i="143"/>
  <c r="I45" i="143" s="1"/>
  <c r="I18" i="144"/>
  <c r="I45" i="144" s="1"/>
  <c r="I18" i="145"/>
  <c r="I45" i="145" s="1"/>
  <c r="I18" i="146"/>
  <c r="AA21" i="119"/>
  <c r="AA48" i="119" s="1"/>
  <c r="AA21" i="137"/>
  <c r="AA48" i="137" s="1"/>
  <c r="AA21" i="138"/>
  <c r="AA48" i="138" s="1"/>
  <c r="AA21" i="118"/>
  <c r="AA48" i="118" s="1"/>
  <c r="AA21" i="136"/>
  <c r="AA21" i="95"/>
  <c r="AA21" i="135"/>
  <c r="G21" i="151"/>
  <c r="G48" i="151" s="1"/>
  <c r="G21" i="149"/>
  <c r="G48" i="149" s="1"/>
  <c r="AA21" i="94"/>
  <c r="G21" i="150"/>
  <c r="G48" i="150" s="1"/>
  <c r="G21" i="148"/>
  <c r="G48" i="148" s="1"/>
  <c r="G21" i="147"/>
  <c r="AD18" i="119"/>
  <c r="AD45" i="119" s="1"/>
  <c r="AD18" i="138"/>
  <c r="AD45" i="138" s="1"/>
  <c r="AD18" i="137"/>
  <c r="AD45" i="137" s="1"/>
  <c r="AD18" i="118"/>
  <c r="AD45" i="118" s="1"/>
  <c r="AD18" i="95"/>
  <c r="AD18" i="135"/>
  <c r="AD18" i="94"/>
  <c r="AD18" i="136"/>
  <c r="J18" i="150"/>
  <c r="J45" i="150" s="1"/>
  <c r="J18" i="151"/>
  <c r="J45" i="151" s="1"/>
  <c r="J18" i="149"/>
  <c r="J45" i="149" s="1"/>
  <c r="J18" i="148"/>
  <c r="J45" i="148" s="1"/>
  <c r="J18" i="147"/>
  <c r="AE21" i="119"/>
  <c r="AE48" i="119" s="1"/>
  <c r="AE21" i="138"/>
  <c r="AE48" i="138" s="1"/>
  <c r="AE21" i="137"/>
  <c r="AE48" i="137" s="1"/>
  <c r="AE21" i="118"/>
  <c r="AE48" i="118" s="1"/>
  <c r="AE21" i="136"/>
  <c r="K21" i="151"/>
  <c r="K48" i="151" s="1"/>
  <c r="K21" i="149"/>
  <c r="K48" i="149" s="1"/>
  <c r="AE21" i="95"/>
  <c r="AE21" i="135"/>
  <c r="AE21" i="94"/>
  <c r="K21" i="148"/>
  <c r="K48" i="148" s="1"/>
  <c r="K21" i="147"/>
  <c r="K21" i="150"/>
  <c r="K48" i="150" s="1"/>
  <c r="R21" i="119"/>
  <c r="R48" i="119" s="1"/>
  <c r="R21" i="138"/>
  <c r="R48" i="138" s="1"/>
  <c r="R21" i="137"/>
  <c r="R48" i="137" s="1"/>
  <c r="R21" i="118"/>
  <c r="R48" i="118" s="1"/>
  <c r="R21" i="95"/>
  <c r="R21" i="135"/>
  <c r="R21" i="136"/>
  <c r="R21" i="106"/>
  <c r="R48" i="106" s="1"/>
  <c r="R21" i="94"/>
  <c r="R21" i="144"/>
  <c r="R48" i="144" s="1"/>
  <c r="R21" i="143"/>
  <c r="R48" i="143" s="1"/>
  <c r="R21" i="146"/>
  <c r="R21" i="145"/>
  <c r="R48" i="145" s="1"/>
  <c r="Q18" i="139"/>
  <c r="Q45" i="139" s="1"/>
  <c r="K18" i="119"/>
  <c r="K45" i="119" s="1"/>
  <c r="K18" i="137"/>
  <c r="K45" i="137" s="1"/>
  <c r="K18" i="138"/>
  <c r="K45" i="138" s="1"/>
  <c r="K18" i="95"/>
  <c r="K18" i="135"/>
  <c r="K18" i="94"/>
  <c r="K18" i="106"/>
  <c r="K45" i="106" s="1"/>
  <c r="K18" i="143"/>
  <c r="K45" i="143" s="1"/>
  <c r="K18" i="145"/>
  <c r="K45" i="145" s="1"/>
  <c r="K18" i="146"/>
  <c r="K18" i="118"/>
  <c r="K45" i="118" s="1"/>
  <c r="K18" i="144"/>
  <c r="K45" i="144" s="1"/>
  <c r="K18" i="136"/>
  <c r="Q18" i="119"/>
  <c r="Q45" i="119" s="1"/>
  <c r="Q18" i="138"/>
  <c r="Q45" i="138" s="1"/>
  <c r="Q18" i="137"/>
  <c r="Q45" i="137" s="1"/>
  <c r="Q18" i="118"/>
  <c r="Q45" i="118" s="1"/>
  <c r="Q18" i="106"/>
  <c r="Q45" i="106" s="1"/>
  <c r="Q18" i="136"/>
  <c r="Q18" i="95"/>
  <c r="Q18" i="135"/>
  <c r="Q18" i="144"/>
  <c r="Q45" i="144" s="1"/>
  <c r="Q18" i="94"/>
  <c r="Q18" i="145"/>
  <c r="Q45" i="145" s="1"/>
  <c r="Q18" i="146"/>
  <c r="Q18" i="143"/>
  <c r="Q45" i="143" s="1"/>
  <c r="N21" i="119"/>
  <c r="N48" i="119" s="1"/>
  <c r="N21" i="138"/>
  <c r="N48" i="138" s="1"/>
  <c r="N21" i="137"/>
  <c r="N48" i="137" s="1"/>
  <c r="N21" i="118"/>
  <c r="N48" i="118" s="1"/>
  <c r="N21" i="95"/>
  <c r="N21" i="135"/>
  <c r="N21" i="136"/>
  <c r="N21" i="106"/>
  <c r="N48" i="106" s="1"/>
  <c r="N21" i="94"/>
  <c r="N21" i="143"/>
  <c r="N48" i="143" s="1"/>
  <c r="N21" i="144"/>
  <c r="N48" i="144" s="1"/>
  <c r="N21" i="146"/>
  <c r="N21" i="145"/>
  <c r="N48" i="145" s="1"/>
  <c r="C21" i="119"/>
  <c r="C48" i="119" s="1"/>
  <c r="C21" i="138"/>
  <c r="C48" i="138" s="1"/>
  <c r="C21" i="118"/>
  <c r="C48" i="118" s="1"/>
  <c r="C21" i="95"/>
  <c r="C21" i="135"/>
  <c r="C21" i="137"/>
  <c r="C48" i="137" s="1"/>
  <c r="C21" i="136"/>
  <c r="C21" i="106"/>
  <c r="C48" i="106" s="1"/>
  <c r="C21" i="143"/>
  <c r="C48" i="143" s="1"/>
  <c r="C21" i="145"/>
  <c r="C48" i="145" s="1"/>
  <c r="C21" i="146"/>
  <c r="C21" i="144"/>
  <c r="C48" i="144" s="1"/>
  <c r="C21" i="94"/>
  <c r="L21" i="119"/>
  <c r="L48" i="119" s="1"/>
  <c r="L21" i="138"/>
  <c r="L48" i="138" s="1"/>
  <c r="L21" i="137"/>
  <c r="L48" i="137" s="1"/>
  <c r="L21" i="118"/>
  <c r="L48" i="118" s="1"/>
  <c r="L21" i="95"/>
  <c r="L21" i="135"/>
  <c r="L21" i="94"/>
  <c r="L21" i="136"/>
  <c r="L21" i="106"/>
  <c r="L48" i="106" s="1"/>
  <c r="L21" i="145"/>
  <c r="L48" i="145" s="1"/>
  <c r="L21" i="146"/>
  <c r="L21" i="143"/>
  <c r="L48" i="143" s="1"/>
  <c r="L21" i="144"/>
  <c r="L48" i="144" s="1"/>
  <c r="AF21" i="119"/>
  <c r="AF48" i="119" s="1"/>
  <c r="AF21" i="138"/>
  <c r="AF48" i="138" s="1"/>
  <c r="AF21" i="137"/>
  <c r="AF48" i="137" s="1"/>
  <c r="AF21" i="118"/>
  <c r="AF48" i="118" s="1"/>
  <c r="AF21" i="95"/>
  <c r="AF21" i="135"/>
  <c r="AF21" i="94"/>
  <c r="AF21" i="136"/>
  <c r="L21" i="150"/>
  <c r="L48" i="150" s="1"/>
  <c r="L21" i="151"/>
  <c r="L48" i="151" s="1"/>
  <c r="L21" i="149"/>
  <c r="L48" i="149" s="1"/>
  <c r="L21" i="148"/>
  <c r="L48" i="148" s="1"/>
  <c r="L21" i="147"/>
  <c r="V21" i="119"/>
  <c r="V48" i="119" s="1"/>
  <c r="V21" i="137"/>
  <c r="V48" i="137" s="1"/>
  <c r="V21" i="138"/>
  <c r="V48" i="138" s="1"/>
  <c r="V21" i="118"/>
  <c r="V48" i="118" s="1"/>
  <c r="V21" i="95"/>
  <c r="V21" i="135"/>
  <c r="V21" i="136"/>
  <c r="V21" i="94"/>
  <c r="D18" i="138"/>
  <c r="D45" i="138" s="1"/>
  <c r="D18" i="119"/>
  <c r="D45" i="119" s="1"/>
  <c r="D18" i="137"/>
  <c r="D45" i="137" s="1"/>
  <c r="D18" i="118"/>
  <c r="D45" i="118" s="1"/>
  <c r="D18" i="95"/>
  <c r="D18" i="135"/>
  <c r="D18" i="136"/>
  <c r="D18" i="94"/>
  <c r="D18" i="144"/>
  <c r="D45" i="144" s="1"/>
  <c r="D18" i="143"/>
  <c r="D45" i="143" s="1"/>
  <c r="D18" i="145"/>
  <c r="D45" i="145" s="1"/>
  <c r="D18" i="146"/>
  <c r="D18" i="106"/>
  <c r="D45" i="106" s="1"/>
  <c r="AC18" i="119"/>
  <c r="AC45" i="119" s="1"/>
  <c r="AC18" i="138"/>
  <c r="AC45" i="138" s="1"/>
  <c r="AC18" i="137"/>
  <c r="AC45" i="137" s="1"/>
  <c r="AC18" i="118"/>
  <c r="AC45" i="118" s="1"/>
  <c r="AC18" i="95"/>
  <c r="AC18" i="135"/>
  <c r="AC18" i="136"/>
  <c r="I18" i="151"/>
  <c r="I45" i="151" s="1"/>
  <c r="I18" i="149"/>
  <c r="I45" i="149" s="1"/>
  <c r="AC18" i="94"/>
  <c r="I18" i="148"/>
  <c r="I45" i="148" s="1"/>
  <c r="I18" i="147"/>
  <c r="I18" i="150"/>
  <c r="I45" i="150" s="1"/>
  <c r="L18" i="138"/>
  <c r="L45" i="138" s="1"/>
  <c r="L18" i="119"/>
  <c r="L45" i="119" s="1"/>
  <c r="L18" i="137"/>
  <c r="L45" i="137" s="1"/>
  <c r="L18" i="118"/>
  <c r="L45" i="118" s="1"/>
  <c r="L18" i="95"/>
  <c r="L18" i="135"/>
  <c r="L18" i="136"/>
  <c r="L18" i="94"/>
  <c r="L18" i="106"/>
  <c r="L45" i="106" s="1"/>
  <c r="L18" i="144"/>
  <c r="L45" i="144" s="1"/>
  <c r="L18" i="145"/>
  <c r="L45" i="145" s="1"/>
  <c r="L18" i="146"/>
  <c r="L18" i="143"/>
  <c r="L45" i="143" s="1"/>
  <c r="F21" i="119"/>
  <c r="F48" i="119" s="1"/>
  <c r="F21" i="137"/>
  <c r="F48" i="137" s="1"/>
  <c r="F21" i="118"/>
  <c r="F48" i="118" s="1"/>
  <c r="F21" i="138"/>
  <c r="F48" i="138" s="1"/>
  <c r="F21" i="95"/>
  <c r="F21" i="135"/>
  <c r="F21" i="136"/>
  <c r="F21" i="106"/>
  <c r="F48" i="106" s="1"/>
  <c r="F21" i="94"/>
  <c r="F21" i="144"/>
  <c r="F48" i="144" s="1"/>
  <c r="F21" i="143"/>
  <c r="F48" i="143" s="1"/>
  <c r="F21" i="145"/>
  <c r="F48" i="145" s="1"/>
  <c r="F21" i="146"/>
  <c r="P18" i="138"/>
  <c r="P45" i="138" s="1"/>
  <c r="P18" i="119"/>
  <c r="P45" i="119" s="1"/>
  <c r="P18" i="137"/>
  <c r="P45" i="137" s="1"/>
  <c r="P18" i="118"/>
  <c r="P45" i="118" s="1"/>
  <c r="P18" i="95"/>
  <c r="P18" i="135"/>
  <c r="P18" i="136"/>
  <c r="P18" i="94"/>
  <c r="P18" i="144"/>
  <c r="P45" i="144" s="1"/>
  <c r="P18" i="106"/>
  <c r="P45" i="106" s="1"/>
  <c r="P18" i="145"/>
  <c r="P45" i="145" s="1"/>
  <c r="P18" i="146"/>
  <c r="P18" i="143"/>
  <c r="P45" i="143" s="1"/>
  <c r="Q21" i="119"/>
  <c r="Q48" i="119" s="1"/>
  <c r="Q21" i="138"/>
  <c r="Q48" i="138" s="1"/>
  <c r="Q21" i="137"/>
  <c r="Q48" i="137" s="1"/>
  <c r="Q21" i="95"/>
  <c r="Q21" i="135"/>
  <c r="Q21" i="118"/>
  <c r="Q48" i="118" s="1"/>
  <c r="Q21" i="106"/>
  <c r="Q48" i="106" s="1"/>
  <c r="Q21" i="94"/>
  <c r="Q21" i="136"/>
  <c r="Q21" i="143"/>
  <c r="Q48" i="143" s="1"/>
  <c r="Q21" i="145"/>
  <c r="Q48" i="145" s="1"/>
  <c r="Q21" i="146"/>
  <c r="Q21" i="144"/>
  <c r="Q48" i="144" s="1"/>
  <c r="W21" i="119"/>
  <c r="W48" i="119" s="1"/>
  <c r="W21" i="138"/>
  <c r="W48" i="138" s="1"/>
  <c r="W21" i="137"/>
  <c r="W48" i="137" s="1"/>
  <c r="W21" i="118"/>
  <c r="W48" i="118" s="1"/>
  <c r="W21" i="95"/>
  <c r="W21" i="135"/>
  <c r="W21" i="136"/>
  <c r="W21" i="94"/>
  <c r="C21" i="151"/>
  <c r="C48" i="151" s="1"/>
  <c r="C21" i="149"/>
  <c r="C48" i="149" s="1"/>
  <c r="C21" i="150"/>
  <c r="C48" i="150" s="1"/>
  <c r="C21" i="148"/>
  <c r="C48" i="148" s="1"/>
  <c r="C21" i="147"/>
  <c r="F18" i="119"/>
  <c r="F45" i="119" s="1"/>
  <c r="F18" i="138"/>
  <c r="F45" i="138" s="1"/>
  <c r="F18" i="137"/>
  <c r="F45" i="137" s="1"/>
  <c r="F18" i="118"/>
  <c r="F45" i="118" s="1"/>
  <c r="F18" i="95"/>
  <c r="F18" i="135"/>
  <c r="F18" i="94"/>
  <c r="F18" i="106"/>
  <c r="F45" i="106" s="1"/>
  <c r="F18" i="136"/>
  <c r="F18" i="144"/>
  <c r="F45" i="144" s="1"/>
  <c r="F18" i="143"/>
  <c r="F45" i="143" s="1"/>
  <c r="F18" i="146"/>
  <c r="F18" i="145"/>
  <c r="F45" i="145" s="1"/>
  <c r="U21" i="119"/>
  <c r="U48" i="119" s="1"/>
  <c r="U21" i="138"/>
  <c r="U48" i="138" s="1"/>
  <c r="U21" i="137"/>
  <c r="U48" i="137" s="1"/>
  <c r="U21" i="95"/>
  <c r="U21" i="135"/>
  <c r="U21" i="94"/>
  <c r="U21" i="118"/>
  <c r="U48" i="118" s="1"/>
  <c r="U21" i="136"/>
  <c r="P21" i="119"/>
  <c r="P48" i="119" s="1"/>
  <c r="P21" i="138"/>
  <c r="P48" i="138" s="1"/>
  <c r="P21" i="137"/>
  <c r="P48" i="137" s="1"/>
  <c r="P21" i="118"/>
  <c r="P48" i="118" s="1"/>
  <c r="P21" i="95"/>
  <c r="P21" i="135"/>
  <c r="P21" i="94"/>
  <c r="P21" i="136"/>
  <c r="P21" i="143"/>
  <c r="P48" i="143" s="1"/>
  <c r="P21" i="145"/>
  <c r="P48" i="145" s="1"/>
  <c r="P21" i="146"/>
  <c r="P21" i="106"/>
  <c r="P48" i="106" s="1"/>
  <c r="P21" i="144"/>
  <c r="P48" i="144" s="1"/>
  <c r="K21" i="119"/>
  <c r="K48" i="119" s="1"/>
  <c r="K21" i="138"/>
  <c r="K48" i="138" s="1"/>
  <c r="K21" i="137"/>
  <c r="K48" i="137" s="1"/>
  <c r="K21" i="118"/>
  <c r="K48" i="118" s="1"/>
  <c r="K21" i="136"/>
  <c r="K21" i="95"/>
  <c r="K21" i="135"/>
  <c r="K21" i="106"/>
  <c r="K48" i="106" s="1"/>
  <c r="K21" i="143"/>
  <c r="K48" i="143" s="1"/>
  <c r="K21" i="145"/>
  <c r="K48" i="145" s="1"/>
  <c r="K21" i="146"/>
  <c r="K21" i="94"/>
  <c r="K21" i="144"/>
  <c r="K48" i="144" s="1"/>
  <c r="I21" i="119"/>
  <c r="I48" i="119" s="1"/>
  <c r="I21" i="138"/>
  <c r="I48" i="138" s="1"/>
  <c r="I21" i="137"/>
  <c r="I48" i="137" s="1"/>
  <c r="I21" i="118"/>
  <c r="I48" i="118" s="1"/>
  <c r="I21" i="95"/>
  <c r="I21" i="135"/>
  <c r="I21" i="106"/>
  <c r="I48" i="106" s="1"/>
  <c r="I21" i="94"/>
  <c r="I21" i="136"/>
  <c r="I21" i="143"/>
  <c r="I48" i="143" s="1"/>
  <c r="I21" i="145"/>
  <c r="I48" i="145" s="1"/>
  <c r="I21" i="146"/>
  <c r="I21" i="144"/>
  <c r="I48" i="144" s="1"/>
  <c r="S21" i="119"/>
  <c r="S48" i="119" s="1"/>
  <c r="S21" i="138"/>
  <c r="S48" i="138" s="1"/>
  <c r="S21" i="118"/>
  <c r="S48" i="118" s="1"/>
  <c r="S21" i="137"/>
  <c r="S48" i="137" s="1"/>
  <c r="S21" i="95"/>
  <c r="S21" i="135"/>
  <c r="S21" i="136"/>
  <c r="S21" i="106"/>
  <c r="S48" i="106" s="1"/>
  <c r="S21" i="143"/>
  <c r="S48" i="143" s="1"/>
  <c r="S21" i="145"/>
  <c r="S48" i="145" s="1"/>
  <c r="S21" i="146"/>
  <c r="S21" i="144"/>
  <c r="S48" i="144" s="1"/>
  <c r="S21" i="94"/>
  <c r="AC21" i="119"/>
  <c r="AC48" i="119" s="1"/>
  <c r="AC21" i="138"/>
  <c r="AC48" i="138" s="1"/>
  <c r="AC21" i="137"/>
  <c r="AC48" i="137" s="1"/>
  <c r="AC21" i="118"/>
  <c r="AC48" i="118" s="1"/>
  <c r="AC21" i="95"/>
  <c r="AC21" i="135"/>
  <c r="AC21" i="94"/>
  <c r="AC21" i="136"/>
  <c r="I21" i="150"/>
  <c r="I48" i="150" s="1"/>
  <c r="I21" i="151"/>
  <c r="I48" i="151" s="1"/>
  <c r="I21" i="149"/>
  <c r="I48" i="149" s="1"/>
  <c r="I21" i="148"/>
  <c r="I48" i="148" s="1"/>
  <c r="I21" i="147"/>
  <c r="X18" i="119"/>
  <c r="X45" i="119" s="1"/>
  <c r="X18" i="138"/>
  <c r="X45" i="138" s="1"/>
  <c r="X18" i="137"/>
  <c r="X45" i="137" s="1"/>
  <c r="X18" i="118"/>
  <c r="X45" i="118" s="1"/>
  <c r="X18" i="95"/>
  <c r="X18" i="135"/>
  <c r="X18" i="136"/>
  <c r="X18" i="94"/>
  <c r="D18" i="150"/>
  <c r="D45" i="150" s="1"/>
  <c r="D18" i="151"/>
  <c r="D45" i="151" s="1"/>
  <c r="D18" i="149"/>
  <c r="D45" i="149" s="1"/>
  <c r="D18" i="148"/>
  <c r="D45" i="148" s="1"/>
  <c r="D18" i="147"/>
  <c r="Y21" i="119"/>
  <c r="Y48" i="119" s="1"/>
  <c r="Y21" i="138"/>
  <c r="Y48" i="138" s="1"/>
  <c r="Y21" i="137"/>
  <c r="Y48" i="137" s="1"/>
  <c r="Y21" i="118"/>
  <c r="Y48" i="118" s="1"/>
  <c r="Y21" i="95"/>
  <c r="Y21" i="135"/>
  <c r="Y21" i="94"/>
  <c r="Y21" i="136"/>
  <c r="E21" i="150"/>
  <c r="E48" i="150" s="1"/>
  <c r="E21" i="151"/>
  <c r="E48" i="151" s="1"/>
  <c r="E21" i="149"/>
  <c r="E48" i="149" s="1"/>
  <c r="E21" i="148"/>
  <c r="E48" i="148" s="1"/>
  <c r="E21" i="147"/>
  <c r="N18" i="119"/>
  <c r="N45" i="119" s="1"/>
  <c r="N18" i="138"/>
  <c r="N45" i="138" s="1"/>
  <c r="N18" i="118"/>
  <c r="N45" i="118" s="1"/>
  <c r="N18" i="95"/>
  <c r="N18" i="135"/>
  <c r="N18" i="137"/>
  <c r="N45" i="137" s="1"/>
  <c r="N18" i="94"/>
  <c r="N18" i="106"/>
  <c r="N45" i="106" s="1"/>
  <c r="N18" i="136"/>
  <c r="N18" i="143"/>
  <c r="N45" i="143" s="1"/>
  <c r="N18" i="144"/>
  <c r="N45" i="144" s="1"/>
  <c r="N18" i="145"/>
  <c r="N45" i="145" s="1"/>
  <c r="N18" i="146"/>
  <c r="AE18" i="119"/>
  <c r="AE45" i="119" s="1"/>
  <c r="AE18" i="138"/>
  <c r="AE45" i="138" s="1"/>
  <c r="AE18" i="137"/>
  <c r="AE45" i="137" s="1"/>
  <c r="AE18" i="118"/>
  <c r="AE45" i="118" s="1"/>
  <c r="AE18" i="95"/>
  <c r="AE18" i="135"/>
  <c r="AE18" i="94"/>
  <c r="AE18" i="136"/>
  <c r="K18" i="150"/>
  <c r="K45" i="150" s="1"/>
  <c r="K18" i="151"/>
  <c r="K45" i="151" s="1"/>
  <c r="K18" i="149"/>
  <c r="K45" i="149" s="1"/>
  <c r="K18" i="148"/>
  <c r="K45" i="148" s="1"/>
  <c r="K18" i="147"/>
  <c r="S18" i="119"/>
  <c r="S45" i="119" s="1"/>
  <c r="S18" i="138"/>
  <c r="S45" i="138" s="1"/>
  <c r="S18" i="137"/>
  <c r="S45" i="137" s="1"/>
  <c r="S18" i="118"/>
  <c r="S45" i="118" s="1"/>
  <c r="S18" i="95"/>
  <c r="S18" i="135"/>
  <c r="S18" i="94"/>
  <c r="S18" i="106"/>
  <c r="S45" i="106" s="1"/>
  <c r="S18" i="143"/>
  <c r="S45" i="143" s="1"/>
  <c r="S18" i="145"/>
  <c r="S45" i="145" s="1"/>
  <c r="S18" i="146"/>
  <c r="S18" i="136"/>
  <c r="S18" i="144"/>
  <c r="S45" i="144" s="1"/>
  <c r="W18" i="119"/>
  <c r="W45" i="119" s="1"/>
  <c r="W18" i="138"/>
  <c r="W45" i="138" s="1"/>
  <c r="W18" i="137"/>
  <c r="W45" i="137" s="1"/>
  <c r="W18" i="95"/>
  <c r="W18" i="135"/>
  <c r="W18" i="118"/>
  <c r="W45" i="118" s="1"/>
  <c r="W18" i="94"/>
  <c r="C18" i="150"/>
  <c r="C45" i="150" s="1"/>
  <c r="W18" i="136"/>
  <c r="C18" i="151"/>
  <c r="C45" i="151" s="1"/>
  <c r="C18" i="149"/>
  <c r="C45" i="149" s="1"/>
  <c r="C18" i="148"/>
  <c r="C45" i="148" s="1"/>
  <c r="C18" i="147"/>
  <c r="Y18" i="119"/>
  <c r="Y45" i="119" s="1"/>
  <c r="Y18" i="138"/>
  <c r="Y45" i="138" s="1"/>
  <c r="Y18" i="137"/>
  <c r="Y45" i="137" s="1"/>
  <c r="Y18" i="118"/>
  <c r="Y45" i="118" s="1"/>
  <c r="Y18" i="95"/>
  <c r="Y18" i="135"/>
  <c r="Y18" i="136"/>
  <c r="Y18" i="94"/>
  <c r="E18" i="151"/>
  <c r="E45" i="151" s="1"/>
  <c r="E18" i="149"/>
  <c r="E45" i="149" s="1"/>
  <c r="E18" i="150"/>
  <c r="E45" i="150" s="1"/>
  <c r="E18" i="148"/>
  <c r="E45" i="148" s="1"/>
  <c r="E18" i="147"/>
  <c r="R18" i="119"/>
  <c r="R45" i="119" s="1"/>
  <c r="R18" i="138"/>
  <c r="R45" i="138" s="1"/>
  <c r="R18" i="137"/>
  <c r="R45" i="137" s="1"/>
  <c r="R18" i="118"/>
  <c r="R45" i="118" s="1"/>
  <c r="R18" i="95"/>
  <c r="R18" i="135"/>
  <c r="R18" i="94"/>
  <c r="R18" i="106"/>
  <c r="R45" i="106" s="1"/>
  <c r="R18" i="136"/>
  <c r="R18" i="143"/>
  <c r="R45" i="143" s="1"/>
  <c r="R18" i="144"/>
  <c r="R45" i="144" s="1"/>
  <c r="R18" i="146"/>
  <c r="R18" i="145"/>
  <c r="R45" i="145" s="1"/>
  <c r="Q18" i="133"/>
  <c r="Q45" i="133" s="1"/>
  <c r="B18" i="147"/>
  <c r="B18" i="150"/>
  <c r="B45" i="150" s="1"/>
  <c r="B18" i="151"/>
  <c r="B45" i="151" s="1"/>
  <c r="B18" i="148"/>
  <c r="B45" i="148" s="1"/>
  <c r="B18" i="149"/>
  <c r="B45" i="149" s="1"/>
  <c r="B21" i="147"/>
  <c r="B21" i="150"/>
  <c r="B48" i="150" s="1"/>
  <c r="B21" i="151"/>
  <c r="B48" i="151" s="1"/>
  <c r="B21" i="148"/>
  <c r="B48" i="148" s="1"/>
  <c r="B21" i="149"/>
  <c r="B48" i="149" s="1"/>
  <c r="AB21" i="134"/>
  <c r="AB48" i="134" s="1"/>
  <c r="AB21" i="133"/>
  <c r="AB48" i="133" s="1"/>
  <c r="AB21" i="139"/>
  <c r="AB48" i="139" s="1"/>
  <c r="AB21" i="140"/>
  <c r="AB48" i="140" s="1"/>
  <c r="AB21" i="127"/>
  <c r="F18" i="134"/>
  <c r="F45" i="134" s="1"/>
  <c r="F18" i="133"/>
  <c r="F45" i="133" s="1"/>
  <c r="F18" i="140"/>
  <c r="F45" i="140" s="1"/>
  <c r="F18" i="139"/>
  <c r="F45" i="139" s="1"/>
  <c r="F18" i="127"/>
  <c r="AA18" i="134"/>
  <c r="AA45" i="134" s="1"/>
  <c r="AA18" i="133"/>
  <c r="AA45" i="133" s="1"/>
  <c r="AA18" i="139"/>
  <c r="AA45" i="139" s="1"/>
  <c r="AA18" i="127"/>
  <c r="AA18" i="140"/>
  <c r="AA45" i="140" s="1"/>
  <c r="T18" i="134"/>
  <c r="T45" i="134" s="1"/>
  <c r="T18" i="133"/>
  <c r="T45" i="133" s="1"/>
  <c r="T18" i="139"/>
  <c r="T45" i="139" s="1"/>
  <c r="T18" i="140"/>
  <c r="T45" i="140" s="1"/>
  <c r="T18" i="127"/>
  <c r="AH18" i="134"/>
  <c r="AH45" i="134" s="1"/>
  <c r="AH18" i="133"/>
  <c r="AH45" i="133" s="1"/>
  <c r="AH18" i="139"/>
  <c r="AH45" i="139" s="1"/>
  <c r="AH18" i="140"/>
  <c r="AH45" i="140" s="1"/>
  <c r="AH18" i="127"/>
  <c r="U21" i="134"/>
  <c r="U48" i="134" s="1"/>
  <c r="U21" i="133"/>
  <c r="U48" i="133" s="1"/>
  <c r="U21" i="139"/>
  <c r="U48" i="139" s="1"/>
  <c r="U21" i="140"/>
  <c r="U48" i="140" s="1"/>
  <c r="U21" i="127"/>
  <c r="AH21" i="134"/>
  <c r="AH48" i="134" s="1"/>
  <c r="AH21" i="133"/>
  <c r="AH48" i="133" s="1"/>
  <c r="AH21" i="139"/>
  <c r="AH48" i="139" s="1"/>
  <c r="AH21" i="140"/>
  <c r="AH48" i="140" s="1"/>
  <c r="AH21" i="127"/>
  <c r="J21" i="134"/>
  <c r="J48" i="134" s="1"/>
  <c r="J21" i="133"/>
  <c r="J48" i="133" s="1"/>
  <c r="J21" i="139"/>
  <c r="J48" i="139" s="1"/>
  <c r="J21" i="140"/>
  <c r="J48" i="140" s="1"/>
  <c r="J21" i="127"/>
  <c r="E21" i="134"/>
  <c r="E48" i="134" s="1"/>
  <c r="E21" i="133"/>
  <c r="E48" i="133" s="1"/>
  <c r="E21" i="139"/>
  <c r="E48" i="139" s="1"/>
  <c r="E21" i="140"/>
  <c r="E48" i="140" s="1"/>
  <c r="E21" i="127"/>
  <c r="AE21" i="134"/>
  <c r="AE48" i="134" s="1"/>
  <c r="AE21" i="133"/>
  <c r="AE48" i="133" s="1"/>
  <c r="AE21" i="139"/>
  <c r="AE48" i="139" s="1"/>
  <c r="AE21" i="127"/>
  <c r="AE21" i="140"/>
  <c r="AE48" i="140" s="1"/>
  <c r="S21" i="134"/>
  <c r="S48" i="134" s="1"/>
  <c r="S21" i="139"/>
  <c r="S48" i="139" s="1"/>
  <c r="S21" i="133"/>
  <c r="S48" i="133" s="1"/>
  <c r="S21" i="140"/>
  <c r="S48" i="140" s="1"/>
  <c r="S21" i="127"/>
  <c r="AE18" i="134"/>
  <c r="AE45" i="134" s="1"/>
  <c r="AE18" i="139"/>
  <c r="AE45" i="139" s="1"/>
  <c r="AE18" i="133"/>
  <c r="AE45" i="133" s="1"/>
  <c r="AE18" i="127"/>
  <c r="AE18" i="140"/>
  <c r="AE45" i="140" s="1"/>
  <c r="M21" i="134"/>
  <c r="M48" i="134" s="1"/>
  <c r="M21" i="133"/>
  <c r="M48" i="133" s="1"/>
  <c r="M21" i="139"/>
  <c r="M48" i="139" s="1"/>
  <c r="M21" i="140"/>
  <c r="M48" i="140" s="1"/>
  <c r="M21" i="127"/>
  <c r="AF21" i="134"/>
  <c r="AF48" i="134" s="1"/>
  <c r="AF21" i="133"/>
  <c r="AF48" i="133" s="1"/>
  <c r="AF21" i="139"/>
  <c r="AF48" i="139" s="1"/>
  <c r="AF21" i="140"/>
  <c r="AF48" i="140" s="1"/>
  <c r="AF21" i="127"/>
  <c r="Y21" i="134"/>
  <c r="Y48" i="134" s="1"/>
  <c r="Y21" i="133"/>
  <c r="Y48" i="133" s="1"/>
  <c r="Y21" i="140"/>
  <c r="Y48" i="140" s="1"/>
  <c r="Y21" i="139"/>
  <c r="Y48" i="139" s="1"/>
  <c r="Y21" i="127"/>
  <c r="R18" i="134"/>
  <c r="R45" i="134" s="1"/>
  <c r="R18" i="133"/>
  <c r="R45" i="133" s="1"/>
  <c r="R18" i="140"/>
  <c r="R45" i="140" s="1"/>
  <c r="R18" i="127"/>
  <c r="R18" i="139"/>
  <c r="R45" i="139" s="1"/>
  <c r="AG18" i="134"/>
  <c r="AG45" i="134" s="1"/>
  <c r="AG18" i="133"/>
  <c r="AG45" i="133" s="1"/>
  <c r="AG18" i="139"/>
  <c r="AG45" i="139" s="1"/>
  <c r="AG18" i="140"/>
  <c r="AG45" i="140" s="1"/>
  <c r="AG18" i="127"/>
  <c r="AD21" i="134"/>
  <c r="AD48" i="134" s="1"/>
  <c r="AD21" i="133"/>
  <c r="AD48" i="133" s="1"/>
  <c r="AD21" i="140"/>
  <c r="AD48" i="140" s="1"/>
  <c r="AD21" i="139"/>
  <c r="AD48" i="139" s="1"/>
  <c r="AD21" i="127"/>
  <c r="T21" i="134"/>
  <c r="T48" i="134" s="1"/>
  <c r="T21" i="133"/>
  <c r="T48" i="133" s="1"/>
  <c r="T21" i="140"/>
  <c r="T48" i="140" s="1"/>
  <c r="T21" i="139"/>
  <c r="T48" i="139" s="1"/>
  <c r="T21" i="127"/>
  <c r="AF18" i="134"/>
  <c r="AF45" i="134" s="1"/>
  <c r="AF18" i="133"/>
  <c r="AF45" i="133" s="1"/>
  <c r="AF18" i="139"/>
  <c r="AF45" i="139" s="1"/>
  <c r="AF18" i="127"/>
  <c r="AF18" i="140"/>
  <c r="AF45" i="140" s="1"/>
  <c r="F21" i="134"/>
  <c r="F48" i="134" s="1"/>
  <c r="F21" i="133"/>
  <c r="F48" i="133" s="1"/>
  <c r="F21" i="139"/>
  <c r="F48" i="139" s="1"/>
  <c r="F21" i="140"/>
  <c r="F48" i="140" s="1"/>
  <c r="F21" i="127"/>
  <c r="Q21" i="134"/>
  <c r="Q48" i="134" s="1"/>
  <c r="Q21" i="133"/>
  <c r="Q48" i="133" s="1"/>
  <c r="Q21" i="139"/>
  <c r="Q48" i="139" s="1"/>
  <c r="Q21" i="140"/>
  <c r="Q48" i="140" s="1"/>
  <c r="Q21" i="127"/>
  <c r="AD18" i="133"/>
  <c r="AD45" i="133" s="1"/>
  <c r="AD18" i="134"/>
  <c r="AD45" i="134" s="1"/>
  <c r="AD18" i="139"/>
  <c r="AD45" i="139" s="1"/>
  <c r="AD18" i="140"/>
  <c r="AD45" i="140" s="1"/>
  <c r="AD18" i="127"/>
  <c r="L21" i="134"/>
  <c r="L48" i="134" s="1"/>
  <c r="L21" i="133"/>
  <c r="L48" i="133" s="1"/>
  <c r="L21" i="139"/>
  <c r="L48" i="139" s="1"/>
  <c r="L21" i="140"/>
  <c r="L48" i="140" s="1"/>
  <c r="L21" i="127"/>
  <c r="X18" i="134"/>
  <c r="X45" i="134" s="1"/>
  <c r="X18" i="133"/>
  <c r="X45" i="133" s="1"/>
  <c r="X18" i="139"/>
  <c r="X45" i="139" s="1"/>
  <c r="X18" i="127"/>
  <c r="X18" i="140"/>
  <c r="X45" i="140" s="1"/>
  <c r="S18" i="134"/>
  <c r="S45" i="134" s="1"/>
  <c r="S18" i="133"/>
  <c r="S45" i="133" s="1"/>
  <c r="S18" i="139"/>
  <c r="S45" i="139" s="1"/>
  <c r="S18" i="127"/>
  <c r="S18" i="140"/>
  <c r="S45" i="140" s="1"/>
  <c r="I18" i="134"/>
  <c r="I45" i="134" s="1"/>
  <c r="I18" i="133"/>
  <c r="I45" i="133" s="1"/>
  <c r="I18" i="139"/>
  <c r="I45" i="139" s="1"/>
  <c r="I18" i="140"/>
  <c r="I45" i="140" s="1"/>
  <c r="I18" i="127"/>
  <c r="AA21" i="134"/>
  <c r="AA48" i="134" s="1"/>
  <c r="AA21" i="133"/>
  <c r="AA48" i="133" s="1"/>
  <c r="AA21" i="139"/>
  <c r="AA48" i="139" s="1"/>
  <c r="AA21" i="127"/>
  <c r="AA21" i="140"/>
  <c r="AA48" i="140" s="1"/>
  <c r="J18" i="134"/>
  <c r="J45" i="134" s="1"/>
  <c r="J18" i="133"/>
  <c r="J45" i="133" s="1"/>
  <c r="J18" i="139"/>
  <c r="J45" i="139" s="1"/>
  <c r="J18" i="140"/>
  <c r="J45" i="140" s="1"/>
  <c r="J18" i="127"/>
  <c r="P21" i="134"/>
  <c r="P48" i="134" s="1"/>
  <c r="P21" i="133"/>
  <c r="P48" i="133" s="1"/>
  <c r="P21" i="139"/>
  <c r="P48" i="139" s="1"/>
  <c r="P21" i="127"/>
  <c r="P21" i="140"/>
  <c r="P48" i="140" s="1"/>
  <c r="R21" i="134"/>
  <c r="R48" i="134" s="1"/>
  <c r="R21" i="133"/>
  <c r="R48" i="133" s="1"/>
  <c r="R21" i="140"/>
  <c r="R48" i="140" s="1"/>
  <c r="R21" i="139"/>
  <c r="R48" i="139" s="1"/>
  <c r="R21" i="127"/>
  <c r="N21" i="134"/>
  <c r="N48" i="134" s="1"/>
  <c r="N21" i="133"/>
  <c r="N48" i="133" s="1"/>
  <c r="N21" i="139"/>
  <c r="N48" i="139" s="1"/>
  <c r="N21" i="140"/>
  <c r="N48" i="140" s="1"/>
  <c r="N21" i="127"/>
  <c r="Y18" i="134"/>
  <c r="Y45" i="134" s="1"/>
  <c r="Y18" i="133"/>
  <c r="Y45" i="133" s="1"/>
  <c r="Y18" i="139"/>
  <c r="Y45" i="139" s="1"/>
  <c r="Y18" i="140"/>
  <c r="Y45" i="140" s="1"/>
  <c r="Y18" i="127"/>
  <c r="U18" i="134"/>
  <c r="U45" i="134" s="1"/>
  <c r="U18" i="133"/>
  <c r="U45" i="133" s="1"/>
  <c r="U18" i="139"/>
  <c r="U45" i="139" s="1"/>
  <c r="U18" i="140"/>
  <c r="U45" i="140" s="1"/>
  <c r="U18" i="127"/>
  <c r="V21" i="134"/>
  <c r="V48" i="134" s="1"/>
  <c r="V21" i="133"/>
  <c r="V48" i="133" s="1"/>
  <c r="V21" i="139"/>
  <c r="V48" i="139" s="1"/>
  <c r="V21" i="140"/>
  <c r="V48" i="140" s="1"/>
  <c r="V21" i="127"/>
  <c r="D21" i="134"/>
  <c r="D48" i="134" s="1"/>
  <c r="D21" i="133"/>
  <c r="D48" i="133" s="1"/>
  <c r="D21" i="139"/>
  <c r="D48" i="139" s="1"/>
  <c r="D21" i="140"/>
  <c r="D48" i="140" s="1"/>
  <c r="D21" i="127"/>
  <c r="I21" i="134"/>
  <c r="I48" i="134" s="1"/>
  <c r="I21" i="140"/>
  <c r="I48" i="140" s="1"/>
  <c r="I21" i="127"/>
  <c r="I21" i="133"/>
  <c r="I48" i="133" s="1"/>
  <c r="I21" i="139"/>
  <c r="I48" i="139" s="1"/>
  <c r="P18" i="134"/>
  <c r="P45" i="134" s="1"/>
  <c r="P18" i="133"/>
  <c r="P45" i="133" s="1"/>
  <c r="P18" i="139"/>
  <c r="P45" i="139" s="1"/>
  <c r="P18" i="140"/>
  <c r="P45" i="140" s="1"/>
  <c r="P18" i="127"/>
  <c r="Z21" i="134"/>
  <c r="Z48" i="134" s="1"/>
  <c r="Z21" i="133"/>
  <c r="Z48" i="133" s="1"/>
  <c r="Z21" i="139"/>
  <c r="Z48" i="139" s="1"/>
  <c r="Z21" i="140"/>
  <c r="Z48" i="140" s="1"/>
  <c r="Z21" i="127"/>
  <c r="L18" i="133"/>
  <c r="L45" i="133" s="1"/>
  <c r="L18" i="134"/>
  <c r="L45" i="134" s="1"/>
  <c r="L18" i="139"/>
  <c r="L45" i="139" s="1"/>
  <c r="L18" i="140"/>
  <c r="L45" i="140" s="1"/>
  <c r="L18" i="127"/>
  <c r="X21" i="134"/>
  <c r="X48" i="134" s="1"/>
  <c r="X21" i="133"/>
  <c r="X48" i="133" s="1"/>
  <c r="X21" i="139"/>
  <c r="X48" i="139" s="1"/>
  <c r="X21" i="140"/>
  <c r="X48" i="140" s="1"/>
  <c r="X21" i="127"/>
  <c r="D18" i="134"/>
  <c r="D45" i="134" s="1"/>
  <c r="D18" i="133"/>
  <c r="D45" i="133" s="1"/>
  <c r="D18" i="139"/>
  <c r="D45" i="139" s="1"/>
  <c r="D18" i="140"/>
  <c r="D45" i="140" s="1"/>
  <c r="D18" i="127"/>
  <c r="N18" i="134"/>
  <c r="N45" i="134" s="1"/>
  <c r="N18" i="133"/>
  <c r="N45" i="133" s="1"/>
  <c r="N18" i="139"/>
  <c r="N45" i="139" s="1"/>
  <c r="N18" i="140"/>
  <c r="N45" i="140" s="1"/>
  <c r="N18" i="127"/>
  <c r="E18" i="134"/>
  <c r="E45" i="134" s="1"/>
  <c r="E18" i="133"/>
  <c r="E45" i="133" s="1"/>
  <c r="E18" i="139"/>
  <c r="E45" i="139" s="1"/>
  <c r="E18" i="140"/>
  <c r="E45" i="140" s="1"/>
  <c r="E18" i="127"/>
  <c r="V18" i="134"/>
  <c r="V45" i="134" s="1"/>
  <c r="V18" i="133"/>
  <c r="V45" i="133" s="1"/>
  <c r="V18" i="139"/>
  <c r="V45" i="139" s="1"/>
  <c r="V18" i="140"/>
  <c r="V45" i="140" s="1"/>
  <c r="V18" i="127"/>
  <c r="Z18" i="134"/>
  <c r="Z45" i="134" s="1"/>
  <c r="Z18" i="133"/>
  <c r="Z45" i="133" s="1"/>
  <c r="Z18" i="139"/>
  <c r="Z45" i="139" s="1"/>
  <c r="Z18" i="140"/>
  <c r="Z45" i="140" s="1"/>
  <c r="Z18" i="127"/>
  <c r="AB18" i="133"/>
  <c r="AB45" i="133" s="1"/>
  <c r="AB18" i="134"/>
  <c r="AB45" i="134" s="1"/>
  <c r="AB18" i="140"/>
  <c r="AB45" i="140" s="1"/>
  <c r="AB18" i="139"/>
  <c r="AB45" i="139" s="1"/>
  <c r="AB18" i="127"/>
  <c r="AG21" i="134"/>
  <c r="AG48" i="134" s="1"/>
  <c r="AG21" i="133"/>
  <c r="AG48" i="133" s="1"/>
  <c r="AG21" i="139"/>
  <c r="AG48" i="139" s="1"/>
  <c r="AG21" i="140"/>
  <c r="AG48" i="140" s="1"/>
  <c r="AG21" i="127"/>
  <c r="M18" i="134"/>
  <c r="M45" i="134" s="1"/>
  <c r="M18" i="133"/>
  <c r="M45" i="133" s="1"/>
  <c r="M18" i="140"/>
  <c r="M45" i="140" s="1"/>
  <c r="M18" i="139"/>
  <c r="M45" i="139" s="1"/>
  <c r="M18" i="127"/>
  <c r="C2" i="76"/>
  <c r="C2" i="113" s="1"/>
  <c r="D2" i="76"/>
  <c r="D2" i="113" s="1"/>
  <c r="E2" i="76"/>
  <c r="E2" i="113" s="1"/>
  <c r="F2" i="76"/>
  <c r="F2" i="113" s="1"/>
  <c r="C3" i="76"/>
  <c r="C3" i="113" s="1"/>
  <c r="D3" i="76"/>
  <c r="D3" i="113" s="1"/>
  <c r="E3" i="76"/>
  <c r="E3" i="113" s="1"/>
  <c r="F3" i="76"/>
  <c r="F3" i="113" s="1"/>
  <c r="E29" i="76" l="1"/>
  <c r="E28" i="76"/>
  <c r="F29" i="76"/>
  <c r="F28" i="76"/>
  <c r="D28" i="76"/>
  <c r="C29" i="76"/>
  <c r="D29" i="76"/>
  <c r="C28" i="76"/>
  <c r="C3" i="112"/>
  <c r="C29" i="112" s="1"/>
  <c r="C2" i="112"/>
  <c r="C28" i="112" s="1"/>
  <c r="F3" i="112"/>
  <c r="F29" i="112" s="1"/>
  <c r="F2" i="112"/>
  <c r="F28" i="112" s="1"/>
  <c r="E3" i="112"/>
  <c r="E29" i="112" s="1"/>
  <c r="E2" i="112"/>
  <c r="E28" i="112" s="1"/>
  <c r="D3" i="112"/>
  <c r="D29" i="112" s="1"/>
  <c r="D2" i="112"/>
  <c r="D28" i="112" s="1"/>
  <c r="B2" i="76" l="1"/>
  <c r="B2" i="113" s="1"/>
  <c r="B3" i="76"/>
  <c r="B3" i="112" s="1"/>
  <c r="B29" i="112" s="1"/>
  <c r="E5" i="76" l="1"/>
  <c r="B28" i="76"/>
  <c r="B29" i="76"/>
  <c r="B3" i="113"/>
  <c r="B2" i="112"/>
  <c r="B28" i="112" s="1"/>
  <c r="E11" i="76" l="1"/>
  <c r="E20" i="76"/>
  <c r="E6" i="76"/>
  <c r="E8" i="76"/>
  <c r="E31" i="76"/>
  <c r="E5" i="113"/>
  <c r="E5" i="112"/>
  <c r="E31" i="112" s="1"/>
  <c r="E46" i="76" l="1"/>
  <c r="E20" i="113"/>
  <c r="E20" i="112"/>
  <c r="E46" i="112" s="1"/>
  <c r="E9" i="76"/>
  <c r="E17" i="76"/>
  <c r="E14" i="76"/>
  <c r="E34" i="76"/>
  <c r="E8" i="113"/>
  <c r="E8" i="112"/>
  <c r="E34" i="112" s="1"/>
  <c r="E12" i="76"/>
  <c r="E22" i="76"/>
  <c r="E32" i="76"/>
  <c r="E6" i="113"/>
  <c r="E6" i="112"/>
  <c r="E32" i="112" s="1"/>
  <c r="E37" i="76"/>
  <c r="E11" i="113"/>
  <c r="E11" i="112"/>
  <c r="E37" i="112" s="1"/>
  <c r="E40" i="76" l="1"/>
  <c r="E14" i="113"/>
  <c r="E14" i="112"/>
  <c r="E40" i="112" s="1"/>
  <c r="E38" i="76"/>
  <c r="E12" i="113"/>
  <c r="E12" i="112"/>
  <c r="E38" i="112" s="1"/>
  <c r="E24" i="76"/>
  <c r="E18" i="76"/>
  <c r="E35" i="76"/>
  <c r="E9" i="113"/>
  <c r="E9" i="112"/>
  <c r="E35" i="112" s="1"/>
  <c r="E15" i="76"/>
  <c r="E48" i="76"/>
  <c r="E22" i="113"/>
  <c r="E22" i="112"/>
  <c r="E48" i="112" s="1"/>
  <c r="E43" i="76"/>
  <c r="E17" i="113"/>
  <c r="E17" i="112"/>
  <c r="E43" i="112" s="1"/>
  <c r="E26" i="76" l="1"/>
  <c r="E41" i="76"/>
  <c r="E15" i="113"/>
  <c r="E15" i="112"/>
  <c r="E41" i="112" s="1"/>
  <c r="E50" i="76"/>
  <c r="E24" i="113"/>
  <c r="E24" i="112"/>
  <c r="E50" i="112" s="1"/>
  <c r="E44" i="76"/>
  <c r="E18" i="113"/>
  <c r="E18" i="112"/>
  <c r="E44" i="112" s="1"/>
  <c r="E52" i="76" l="1"/>
  <c r="E26" i="113"/>
  <c r="E26" i="112"/>
  <c r="E52" i="112" s="1"/>
  <c r="C5" i="76" l="1"/>
  <c r="B5" i="76"/>
  <c r="C6" i="76" l="1"/>
  <c r="C5" i="113"/>
  <c r="C5" i="112"/>
  <c r="C31" i="112" s="1"/>
  <c r="C31" i="76"/>
  <c r="C20" i="76"/>
  <c r="C11" i="76"/>
  <c r="C8" i="76"/>
  <c r="B20" i="76"/>
  <c r="B11" i="76"/>
  <c r="B6" i="76"/>
  <c r="B8" i="76"/>
  <c r="B5" i="113"/>
  <c r="B5" i="112"/>
  <c r="B31" i="112" s="1"/>
  <c r="B31" i="76"/>
  <c r="C17" i="76" l="1"/>
  <c r="C22" i="76"/>
  <c r="C11" i="113"/>
  <c r="C11" i="112"/>
  <c r="C37" i="112" s="1"/>
  <c r="C37" i="76"/>
  <c r="C20" i="113"/>
  <c r="C20" i="112"/>
  <c r="C46" i="112" s="1"/>
  <c r="C46" i="76"/>
  <c r="C9" i="76"/>
  <c r="C8" i="113"/>
  <c r="C8" i="112"/>
  <c r="C34" i="112" s="1"/>
  <c r="C34" i="76"/>
  <c r="C12" i="76"/>
  <c r="C14" i="76"/>
  <c r="C6" i="113"/>
  <c r="C6" i="112"/>
  <c r="C32" i="112" s="1"/>
  <c r="C32" i="76"/>
  <c r="B22" i="76"/>
  <c r="B8" i="112"/>
  <c r="B34" i="112" s="1"/>
  <c r="B8" i="113"/>
  <c r="B34" i="76"/>
  <c r="B6" i="113"/>
  <c r="B6" i="112"/>
  <c r="B32" i="112" s="1"/>
  <c r="B32" i="76"/>
  <c r="B12" i="76"/>
  <c r="B11" i="113"/>
  <c r="B11" i="112"/>
  <c r="B37" i="112" s="1"/>
  <c r="B37" i="76"/>
  <c r="B17" i="76"/>
  <c r="B9" i="76"/>
  <c r="B14" i="76"/>
  <c r="B20" i="112"/>
  <c r="B46" i="112" s="1"/>
  <c r="B20" i="113"/>
  <c r="B46" i="76"/>
  <c r="C17" i="113" l="1"/>
  <c r="C17" i="112"/>
  <c r="C43" i="112" s="1"/>
  <c r="C43" i="76"/>
  <c r="C24" i="76"/>
  <c r="C12" i="113"/>
  <c r="C12" i="112"/>
  <c r="C38" i="112" s="1"/>
  <c r="C38" i="76"/>
  <c r="C15" i="76"/>
  <c r="C14" i="113"/>
  <c r="C14" i="112"/>
  <c r="C40" i="112" s="1"/>
  <c r="C40" i="76"/>
  <c r="C9" i="113"/>
  <c r="C9" i="112"/>
  <c r="C35" i="112" s="1"/>
  <c r="C35" i="76"/>
  <c r="C18" i="76"/>
  <c r="C22" i="113"/>
  <c r="C22" i="112"/>
  <c r="C48" i="112" s="1"/>
  <c r="C48" i="76"/>
  <c r="B18" i="76"/>
  <c r="B14" i="112"/>
  <c r="B40" i="112" s="1"/>
  <c r="B14" i="113"/>
  <c r="B40" i="76"/>
  <c r="B15" i="76"/>
  <c r="B17" i="113"/>
  <c r="B43" i="76"/>
  <c r="B17" i="112"/>
  <c r="B43" i="112" s="1"/>
  <c r="B12" i="113"/>
  <c r="B12" i="112"/>
  <c r="B38" i="112" s="1"/>
  <c r="B38" i="76"/>
  <c r="B22" i="113"/>
  <c r="B22" i="112"/>
  <c r="B48" i="112" s="1"/>
  <c r="B48" i="76"/>
  <c r="B24" i="76"/>
  <c r="B9" i="113"/>
  <c r="B9" i="112"/>
  <c r="B35" i="112" s="1"/>
  <c r="B35" i="76"/>
  <c r="C26" i="76" l="1"/>
  <c r="C15" i="113"/>
  <c r="C15" i="112"/>
  <c r="C41" i="112" s="1"/>
  <c r="C41" i="76"/>
  <c r="C24" i="113"/>
  <c r="C24" i="112"/>
  <c r="C50" i="112" s="1"/>
  <c r="C50" i="76"/>
  <c r="C18" i="113"/>
  <c r="C18" i="112"/>
  <c r="C44" i="112" s="1"/>
  <c r="C44" i="76"/>
  <c r="B26" i="76"/>
  <c r="B15" i="113"/>
  <c r="B15" i="112"/>
  <c r="B41" i="112" s="1"/>
  <c r="B41" i="76"/>
  <c r="B24" i="113"/>
  <c r="B24" i="112"/>
  <c r="B50" i="112" s="1"/>
  <c r="B50" i="76"/>
  <c r="B18" i="113"/>
  <c r="B18" i="112"/>
  <c r="B44" i="112" s="1"/>
  <c r="B44" i="76"/>
  <c r="C26" i="113" l="1"/>
  <c r="C26" i="112"/>
  <c r="C52" i="112" s="1"/>
  <c r="C52" i="76"/>
  <c r="B26" i="113"/>
  <c r="B26" i="112"/>
  <c r="B52" i="112" s="1"/>
  <c r="B52" i="76"/>
  <c r="B8" i="90" l="1"/>
  <c r="B8" i="100"/>
  <c r="B35" i="100" s="1"/>
  <c r="B8" i="97"/>
  <c r="B35" i="97" s="1"/>
  <c r="B8" i="102"/>
  <c r="B35" i="102" s="1"/>
  <c r="B8" i="98"/>
  <c r="B35" i="98" s="1"/>
  <c r="B8" i="93"/>
  <c r="B5" i="121"/>
  <c r="B5" i="123" l="1"/>
  <c r="B5" i="122"/>
  <c r="B31" i="122" s="1"/>
  <c r="B31" i="121"/>
  <c r="D5" i="76"/>
  <c r="F5" i="76"/>
  <c r="D31" i="76" l="1"/>
  <c r="D5" i="113"/>
  <c r="D5" i="112"/>
  <c r="D31" i="112" s="1"/>
  <c r="F31" i="76"/>
  <c r="F5" i="113"/>
  <c r="F5" i="112"/>
  <c r="F31" i="112" s="1"/>
  <c r="C6" i="116" l="1"/>
  <c r="C6" i="117" s="1"/>
  <c r="D6" i="116"/>
  <c r="D6" i="115" s="1"/>
  <c r="D36" i="115" s="1"/>
  <c r="C7" i="116"/>
  <c r="C7" i="117" s="1"/>
  <c r="D7" i="116"/>
  <c r="D7" i="117" s="1"/>
  <c r="D36" i="116" l="1"/>
  <c r="C36" i="116"/>
  <c r="D37" i="116"/>
  <c r="C37" i="116"/>
  <c r="D6" i="117"/>
  <c r="C6" i="115"/>
  <c r="C36" i="115" s="1"/>
  <c r="D7" i="115"/>
  <c r="D37" i="115" s="1"/>
  <c r="C7" i="115"/>
  <c r="C37" i="115" s="1"/>
  <c r="B5" i="105"/>
  <c r="B32" i="105" s="1"/>
  <c r="B6" i="105"/>
  <c r="B33" i="105" s="1"/>
  <c r="B5" i="104"/>
  <c r="B6" i="104"/>
  <c r="B6" i="116"/>
  <c r="B6" i="117" s="1"/>
  <c r="B7" i="116"/>
  <c r="B7" i="117" s="1"/>
  <c r="B36" i="116" l="1"/>
  <c r="B37" i="116"/>
  <c r="B6" i="115"/>
  <c r="B36" i="115" s="1"/>
  <c r="B7" i="115"/>
  <c r="B37" i="115" s="1"/>
  <c r="B5" i="89" l="1"/>
  <c r="B6" i="89"/>
  <c r="B5" i="85"/>
  <c r="B6" i="85"/>
  <c r="B8" i="89" l="1"/>
  <c r="B8" i="85"/>
  <c r="I4" i="84"/>
  <c r="J4" i="84"/>
  <c r="K4" i="84"/>
  <c r="L4" i="84"/>
  <c r="M4" i="84"/>
  <c r="N4" i="84"/>
  <c r="N22" i="84" s="1"/>
  <c r="O4" i="84"/>
  <c r="O22" i="84" s="1"/>
  <c r="P4" i="84"/>
  <c r="P22" i="84" s="1"/>
  <c r="Q4" i="84"/>
  <c r="Q22" i="84" s="1"/>
  <c r="R4" i="84"/>
  <c r="R22" i="84" s="1"/>
  <c r="S4" i="84"/>
  <c r="S22" i="84" s="1"/>
  <c r="T4" i="84"/>
  <c r="T22" i="84" s="1"/>
  <c r="U4" i="84"/>
  <c r="U22" i="84" s="1"/>
  <c r="V4" i="84"/>
  <c r="V22" i="84" s="1"/>
  <c r="W4" i="84"/>
  <c r="W22" i="84" s="1"/>
  <c r="X4" i="84"/>
  <c r="X22" i="84" s="1"/>
  <c r="Y4" i="84"/>
  <c r="Y22" i="84" s="1"/>
  <c r="Z4" i="84"/>
  <c r="Z22" i="84" s="1"/>
  <c r="AA4" i="84"/>
  <c r="AA22" i="84" s="1"/>
  <c r="AB4" i="84"/>
  <c r="AB22" i="84" s="1"/>
  <c r="AC4" i="84"/>
  <c r="AC22" i="84" s="1"/>
  <c r="AD4" i="84"/>
  <c r="AD22" i="84" s="1"/>
  <c r="AE4" i="84"/>
  <c r="AE22" i="84" s="1"/>
  <c r="AF4" i="84"/>
  <c r="AF22" i="84" s="1"/>
  <c r="I5" i="84"/>
  <c r="I23" i="84" s="1"/>
  <c r="J5" i="84"/>
  <c r="J23" i="84" s="1"/>
  <c r="K5" i="84"/>
  <c r="K23" i="84" s="1"/>
  <c r="L5" i="84"/>
  <c r="L23" i="84" s="1"/>
  <c r="M5" i="84"/>
  <c r="M23" i="84" s="1"/>
  <c r="N5" i="84"/>
  <c r="N23" i="84" s="1"/>
  <c r="O5" i="84"/>
  <c r="O23" i="84" s="1"/>
  <c r="P5" i="84"/>
  <c r="P23" i="84" s="1"/>
  <c r="Q5" i="84"/>
  <c r="Q23" i="84" s="1"/>
  <c r="R5" i="84"/>
  <c r="R23" i="84" s="1"/>
  <c r="S5" i="84"/>
  <c r="S23" i="84" s="1"/>
  <c r="T5" i="84"/>
  <c r="T23" i="84" s="1"/>
  <c r="U5" i="84"/>
  <c r="U23" i="84" s="1"/>
  <c r="V5" i="84"/>
  <c r="V23" i="84" s="1"/>
  <c r="W5" i="84"/>
  <c r="W23" i="84" s="1"/>
  <c r="X5" i="84"/>
  <c r="X23" i="84" s="1"/>
  <c r="Y5" i="84"/>
  <c r="Y23" i="84" s="1"/>
  <c r="Z5" i="84"/>
  <c r="Z23" i="84" s="1"/>
  <c r="AA5" i="84"/>
  <c r="AA23" i="84" s="1"/>
  <c r="AB5" i="84"/>
  <c r="AB23" i="84" s="1"/>
  <c r="AC5" i="84"/>
  <c r="AC23" i="84" s="1"/>
  <c r="AD5" i="84"/>
  <c r="AD23" i="84" s="1"/>
  <c r="AE5" i="84"/>
  <c r="AE23" i="84" s="1"/>
  <c r="AF5" i="84"/>
  <c r="AF23" i="84" s="1"/>
  <c r="I22" i="84"/>
  <c r="J22" i="84"/>
  <c r="K22" i="84"/>
  <c r="L22" i="84"/>
  <c r="M22" i="84"/>
  <c r="B4" i="91"/>
  <c r="C4" i="91"/>
  <c r="D4" i="91"/>
  <c r="E4" i="91"/>
  <c r="F4" i="91"/>
  <c r="G4" i="91"/>
  <c r="H4" i="91"/>
  <c r="I4" i="91"/>
  <c r="J4" i="91"/>
  <c r="K4" i="91"/>
  <c r="L4" i="91"/>
  <c r="B5" i="91"/>
  <c r="C5" i="91"/>
  <c r="D5" i="91"/>
  <c r="E5" i="91"/>
  <c r="F5" i="91"/>
  <c r="G5" i="91"/>
  <c r="H5" i="91"/>
  <c r="I5" i="91"/>
  <c r="J5" i="91"/>
  <c r="K5" i="91"/>
  <c r="L5" i="91"/>
  <c r="AF41" i="84" l="1"/>
  <c r="AE41" i="84"/>
  <c r="AD41" i="84"/>
  <c r="AC41" i="84"/>
  <c r="AB41" i="84"/>
  <c r="AA41" i="84"/>
  <c r="Z41" i="84"/>
  <c r="Y41" i="84"/>
  <c r="X41" i="84"/>
  <c r="W41" i="84"/>
  <c r="V41" i="84"/>
  <c r="U41" i="84"/>
  <c r="T41" i="84"/>
  <c r="S41" i="84"/>
  <c r="R41" i="84"/>
  <c r="Q41" i="84"/>
  <c r="P41" i="84"/>
  <c r="O41" i="84"/>
  <c r="N41" i="84"/>
  <c r="M41" i="84"/>
  <c r="L41" i="84"/>
  <c r="K41" i="84"/>
  <c r="J41" i="84"/>
  <c r="I41" i="84"/>
  <c r="V7" i="84" l="1"/>
  <c r="V25" i="84" s="1"/>
  <c r="C4" i="84"/>
  <c r="C22" i="84" s="1"/>
  <c r="D4" i="84"/>
  <c r="D22" i="84" s="1"/>
  <c r="E4" i="84"/>
  <c r="E22" i="84" s="1"/>
  <c r="F4" i="84"/>
  <c r="F22" i="84" s="1"/>
  <c r="G4" i="84"/>
  <c r="G22" i="84" s="1"/>
  <c r="H4" i="84"/>
  <c r="H22" i="84" s="1"/>
  <c r="C5" i="84"/>
  <c r="C23" i="84" s="1"/>
  <c r="D5" i="84"/>
  <c r="D23" i="84" s="1"/>
  <c r="E5" i="84"/>
  <c r="E23" i="84" s="1"/>
  <c r="F5" i="84"/>
  <c r="F23" i="84" s="1"/>
  <c r="G5" i="84"/>
  <c r="G23" i="84" s="1"/>
  <c r="H5" i="84"/>
  <c r="H23" i="84" s="1"/>
  <c r="V10" i="84" l="1"/>
  <c r="V28" i="84" s="1"/>
  <c r="V13" i="84"/>
  <c r="V31" i="84" s="1"/>
  <c r="V8" i="84"/>
  <c r="V26" i="84" s="1"/>
  <c r="Y7" i="84" l="1"/>
  <c r="Y25" i="84" s="1"/>
  <c r="V11" i="84"/>
  <c r="V29" i="84" s="1"/>
  <c r="AA7" i="84"/>
  <c r="AA25" i="84" s="1"/>
  <c r="M7" i="84"/>
  <c r="M25" i="84" s="1"/>
  <c r="X7" i="84"/>
  <c r="X25" i="84" s="1"/>
  <c r="L7" i="84"/>
  <c r="L25" i="84" s="1"/>
  <c r="W7" i="84"/>
  <c r="W25" i="84" s="1"/>
  <c r="T7" i="84"/>
  <c r="T25" i="84" s="1"/>
  <c r="AF7" i="84"/>
  <c r="AF25" i="84" s="1"/>
  <c r="R7" i="84"/>
  <c r="R25" i="84" s="1"/>
  <c r="J7" i="84"/>
  <c r="J25" i="84" s="1"/>
  <c r="Z7" i="84"/>
  <c r="Z25" i="84" s="1"/>
  <c r="S7" i="84"/>
  <c r="S25" i="84" s="1"/>
  <c r="AE7" i="84"/>
  <c r="AE25" i="84" s="1"/>
  <c r="Q7" i="84"/>
  <c r="Q25" i="84" s="1"/>
  <c r="I7" i="84"/>
  <c r="I25" i="84" s="1"/>
  <c r="V19" i="84"/>
  <c r="V37" i="84" s="1"/>
  <c r="AB7" i="84"/>
  <c r="AB25" i="84" s="1"/>
  <c r="K7" i="84"/>
  <c r="K25" i="84" s="1"/>
  <c r="AD7" i="84"/>
  <c r="AD25" i="84" s="1"/>
  <c r="P7" i="84"/>
  <c r="P25" i="84" s="1"/>
  <c r="V16" i="84"/>
  <c r="V34" i="84" s="1"/>
  <c r="N7" i="84"/>
  <c r="N25" i="84" s="1"/>
  <c r="U7" i="84"/>
  <c r="U25" i="84" s="1"/>
  <c r="AC7" i="84"/>
  <c r="AC25" i="84" s="1"/>
  <c r="O7" i="84"/>
  <c r="O25" i="84" s="1"/>
  <c r="V14" i="84"/>
  <c r="V32" i="84" s="1"/>
  <c r="H7" i="84"/>
  <c r="H25" i="84" s="1"/>
  <c r="G7" i="84"/>
  <c r="G25" i="84" s="1"/>
  <c r="H41" i="84"/>
  <c r="G41" i="84"/>
  <c r="F41" i="84"/>
  <c r="E41" i="84"/>
  <c r="D41" i="84"/>
  <c r="C41" i="84"/>
  <c r="B41" i="84"/>
  <c r="B5" i="84"/>
  <c r="B4" i="84"/>
  <c r="H13" i="84" l="1"/>
  <c r="H31" i="84" s="1"/>
  <c r="G13" i="84"/>
  <c r="G31" i="84" s="1"/>
  <c r="H8" i="84"/>
  <c r="H26" i="84" s="1"/>
  <c r="G8" i="84"/>
  <c r="G26" i="84" s="1"/>
  <c r="Q13" i="84"/>
  <c r="Q31" i="84" s="1"/>
  <c r="AB8" i="84"/>
  <c r="AB26" i="84" s="1"/>
  <c r="AB13" i="84"/>
  <c r="AB31" i="84" s="1"/>
  <c r="R10" i="84"/>
  <c r="R28" i="84" s="1"/>
  <c r="M8" i="84"/>
  <c r="M26" i="84" s="1"/>
  <c r="M13" i="84"/>
  <c r="M31" i="84" s="1"/>
  <c r="W8" i="84"/>
  <c r="W26" i="84" s="1"/>
  <c r="Q8" i="84"/>
  <c r="Q26" i="84" s="1"/>
  <c r="P13" i="84"/>
  <c r="P31" i="84" s="1"/>
  <c r="M10" i="84"/>
  <c r="M28" i="84" s="1"/>
  <c r="T8" i="84"/>
  <c r="T26" i="84" s="1"/>
  <c r="L8" i="84"/>
  <c r="L26" i="84" s="1"/>
  <c r="AF8" i="84"/>
  <c r="AF26" i="84" s="1"/>
  <c r="AF13" i="84"/>
  <c r="AF31" i="84" s="1"/>
  <c r="X8" i="84"/>
  <c r="X26" i="84" s="1"/>
  <c r="AF10" i="84"/>
  <c r="AF28" i="84" s="1"/>
  <c r="Z8" i="84"/>
  <c r="Z26" i="84" s="1"/>
  <c r="AA13" i="84"/>
  <c r="AA31" i="84" s="1"/>
  <c r="Z10" i="84"/>
  <c r="Z28" i="84" s="1"/>
  <c r="Y13" i="84"/>
  <c r="Y31" i="84" s="1"/>
  <c r="AE8" i="84"/>
  <c r="AE26" i="84" s="1"/>
  <c r="W10" i="84"/>
  <c r="W28" i="84" s="1"/>
  <c r="P8" i="84"/>
  <c r="P26" i="84" s="1"/>
  <c r="V20" i="84"/>
  <c r="V38" i="84" s="1"/>
  <c r="AA10" i="84"/>
  <c r="AA28" i="84" s="1"/>
  <c r="X10" i="84"/>
  <c r="X28" i="84" s="1"/>
  <c r="S10" i="84"/>
  <c r="S28" i="84" s="1"/>
  <c r="T10" i="84"/>
  <c r="T28" i="84" s="1"/>
  <c r="L10" i="84"/>
  <c r="L28" i="84" s="1"/>
  <c r="AD8" i="84"/>
  <c r="AD26" i="84" s="1"/>
  <c r="S13" i="84"/>
  <c r="S31" i="84" s="1"/>
  <c r="N8" i="84"/>
  <c r="N26" i="84" s="1"/>
  <c r="Q10" i="84"/>
  <c r="Q28" i="84" s="1"/>
  <c r="O13" i="84"/>
  <c r="O31" i="84" s="1"/>
  <c r="X13" i="84"/>
  <c r="X31" i="84" s="1"/>
  <c r="AC8" i="84"/>
  <c r="AC26" i="84" s="1"/>
  <c r="J10" i="84"/>
  <c r="J28" i="84" s="1"/>
  <c r="AC10" i="84"/>
  <c r="AC28" i="84" s="1"/>
  <c r="L13" i="84"/>
  <c r="L31" i="84" s="1"/>
  <c r="U10" i="84"/>
  <c r="U28" i="84" s="1"/>
  <c r="V17" i="84"/>
  <c r="V35" i="84" s="1"/>
  <c r="K13" i="84"/>
  <c r="K31" i="84" s="1"/>
  <c r="I10" i="84"/>
  <c r="I28" i="84" s="1"/>
  <c r="O10" i="84"/>
  <c r="O28" i="84" s="1"/>
  <c r="I8" i="84"/>
  <c r="I26" i="84" s="1"/>
  <c r="J8" i="84"/>
  <c r="J26" i="84" s="1"/>
  <c r="AD13" i="84"/>
  <c r="AD31" i="84" s="1"/>
  <c r="AB10" i="84"/>
  <c r="AB28" i="84" s="1"/>
  <c r="Y10" i="84"/>
  <c r="Y28" i="84" s="1"/>
  <c r="AD10" i="84"/>
  <c r="AD28" i="84" s="1"/>
  <c r="Z13" i="84"/>
  <c r="Z31" i="84" s="1"/>
  <c r="U8" i="84"/>
  <c r="U26" i="84" s="1"/>
  <c r="AC13" i="84"/>
  <c r="AC31" i="84" s="1"/>
  <c r="K8" i="84"/>
  <c r="K26" i="84" s="1"/>
  <c r="O8" i="84"/>
  <c r="O26" i="84" s="1"/>
  <c r="Y8" i="84"/>
  <c r="Y26" i="84" s="1"/>
  <c r="S8" i="84"/>
  <c r="S26" i="84" s="1"/>
  <c r="AE13" i="84"/>
  <c r="AE31" i="84" s="1"/>
  <c r="W13" i="84"/>
  <c r="W31" i="84" s="1"/>
  <c r="AE10" i="84"/>
  <c r="AE28" i="84" s="1"/>
  <c r="J13" i="84"/>
  <c r="J31" i="84" s="1"/>
  <c r="I13" i="84"/>
  <c r="I31" i="84" s="1"/>
  <c r="R13" i="84"/>
  <c r="R31" i="84" s="1"/>
  <c r="AA8" i="84"/>
  <c r="AA26" i="84" s="1"/>
  <c r="P10" i="84"/>
  <c r="P28" i="84" s="1"/>
  <c r="N13" i="84"/>
  <c r="N31" i="84" s="1"/>
  <c r="U13" i="84"/>
  <c r="U31" i="84" s="1"/>
  <c r="N10" i="84"/>
  <c r="N28" i="84" s="1"/>
  <c r="R8" i="84"/>
  <c r="R26" i="84" s="1"/>
  <c r="K10" i="84"/>
  <c r="K28" i="84" s="1"/>
  <c r="T13" i="84"/>
  <c r="T31" i="84" s="1"/>
  <c r="G10" i="84"/>
  <c r="G28" i="84" s="1"/>
  <c r="H10" i="84"/>
  <c r="H28" i="84" s="1"/>
  <c r="E7" i="84"/>
  <c r="E25" i="84" s="1"/>
  <c r="F7" i="84"/>
  <c r="F25" i="84" s="1"/>
  <c r="C7" i="84"/>
  <c r="C25" i="84" s="1"/>
  <c r="D7" i="84"/>
  <c r="D25" i="84" s="1"/>
  <c r="L7" i="91"/>
  <c r="AA14" i="84" l="1"/>
  <c r="AA32" i="84" s="1"/>
  <c r="AA19" i="84"/>
  <c r="AA37" i="84" s="1"/>
  <c r="G14" i="84"/>
  <c r="G32" i="84" s="1"/>
  <c r="H11" i="84"/>
  <c r="H29" i="84" s="1"/>
  <c r="G11" i="84"/>
  <c r="G29" i="84" s="1"/>
  <c r="H14" i="84"/>
  <c r="H32" i="84" s="1"/>
  <c r="AA16" i="84"/>
  <c r="AA34" i="84" s="1"/>
  <c r="H16" i="84"/>
  <c r="H34" i="84" s="1"/>
  <c r="J11" i="84"/>
  <c r="J29" i="84" s="1"/>
  <c r="Z14" i="84"/>
  <c r="Z32" i="84" s="1"/>
  <c r="I7" i="91"/>
  <c r="R19" i="84"/>
  <c r="R37" i="84" s="1"/>
  <c r="M19" i="84"/>
  <c r="M37" i="84" s="1"/>
  <c r="J16" i="84"/>
  <c r="J34" i="84" s="1"/>
  <c r="AC19" i="84"/>
  <c r="AC37" i="84" s="1"/>
  <c r="X19" i="84"/>
  <c r="X37" i="84" s="1"/>
  <c r="N11" i="84"/>
  <c r="N29" i="84" s="1"/>
  <c r="AA11" i="84"/>
  <c r="AA29" i="84" s="1"/>
  <c r="AE11" i="84"/>
  <c r="AE29" i="84" s="1"/>
  <c r="R11" i="84"/>
  <c r="R29" i="84" s="1"/>
  <c r="X11" i="84"/>
  <c r="X29" i="84" s="1"/>
  <c r="U14" i="84"/>
  <c r="U32" i="84" s="1"/>
  <c r="J19" i="84"/>
  <c r="J37" i="84" s="1"/>
  <c r="C7" i="91"/>
  <c r="H7" i="91"/>
  <c r="R16" i="84"/>
  <c r="R34" i="84" s="1"/>
  <c r="M14" i="84"/>
  <c r="M32" i="84" s="1"/>
  <c r="J14" i="84"/>
  <c r="J32" i="84" s="1"/>
  <c r="AF16" i="84"/>
  <c r="AF34" i="84" s="1"/>
  <c r="AC14" i="84"/>
  <c r="AC32" i="84" s="1"/>
  <c r="W16" i="84"/>
  <c r="W34" i="84" s="1"/>
  <c r="P11" i="84"/>
  <c r="P29" i="84" s="1"/>
  <c r="S11" i="84"/>
  <c r="S29" i="84" s="1"/>
  <c r="L11" i="84"/>
  <c r="L29" i="84" s="1"/>
  <c r="AF11" i="84"/>
  <c r="AF29" i="84" s="1"/>
  <c r="G7" i="91"/>
  <c r="Q14" i="84"/>
  <c r="Q32" i="84" s="1"/>
  <c r="AB14" i="84"/>
  <c r="AB32" i="84" s="1"/>
  <c r="P16" i="84"/>
  <c r="P34" i="84" s="1"/>
  <c r="U11" i="84"/>
  <c r="U29" i="84" s="1"/>
  <c r="Q19" i="84"/>
  <c r="Q37" i="84" s="1"/>
  <c r="L14" i="84"/>
  <c r="L32" i="84" s="1"/>
  <c r="I19" i="84"/>
  <c r="I37" i="84" s="1"/>
  <c r="AF14" i="84"/>
  <c r="AF32" i="84" s="1"/>
  <c r="AB19" i="84"/>
  <c r="AB37" i="84" s="1"/>
  <c r="W14" i="84"/>
  <c r="W32" i="84" s="1"/>
  <c r="P19" i="84"/>
  <c r="P37" i="84" s="1"/>
  <c r="AD19" i="84"/>
  <c r="AD37" i="84" s="1"/>
  <c r="T16" i="84"/>
  <c r="T34" i="84" s="1"/>
  <c r="M16" i="84"/>
  <c r="M34" i="84" s="1"/>
  <c r="L19" i="84"/>
  <c r="L37" i="84" s="1"/>
  <c r="W19" i="84"/>
  <c r="W37" i="84" s="1"/>
  <c r="O11" i="84"/>
  <c r="O29" i="84" s="1"/>
  <c r="F7" i="91"/>
  <c r="N16" i="84"/>
  <c r="N34" i="84" s="1"/>
  <c r="L16" i="84"/>
  <c r="L34" i="84" s="1"/>
  <c r="K16" i="84"/>
  <c r="K34" i="84" s="1"/>
  <c r="AE19" i="84"/>
  <c r="AE37" i="84" s="1"/>
  <c r="U16" i="84"/>
  <c r="U34" i="84" s="1"/>
  <c r="Y16" i="84"/>
  <c r="Y34" i="84" s="1"/>
  <c r="S19" i="84"/>
  <c r="S37" i="84" s="1"/>
  <c r="AB11" i="84"/>
  <c r="AB29" i="84" s="1"/>
  <c r="I11" i="84"/>
  <c r="I29" i="84" s="1"/>
  <c r="T19" i="84"/>
  <c r="T37" i="84" s="1"/>
  <c r="T11" i="84"/>
  <c r="T29" i="84" s="1"/>
  <c r="J7" i="91"/>
  <c r="R14" i="84"/>
  <c r="R32" i="84" s="1"/>
  <c r="X14" i="84"/>
  <c r="X32" i="84" s="1"/>
  <c r="K19" i="84"/>
  <c r="K37" i="84" s="1"/>
  <c r="AF19" i="84"/>
  <c r="AF37" i="84" s="1"/>
  <c r="AC11" i="84"/>
  <c r="AC29" i="84" s="1"/>
  <c r="Y11" i="84"/>
  <c r="Y29" i="84" s="1"/>
  <c r="K7" i="91"/>
  <c r="E7" i="91"/>
  <c r="AD16" i="84"/>
  <c r="AD34" i="84" s="1"/>
  <c r="N14" i="84"/>
  <c r="N32" i="84" s="1"/>
  <c r="S16" i="84"/>
  <c r="S34" i="84" s="1"/>
  <c r="K14" i="84"/>
  <c r="K32" i="84" s="1"/>
  <c r="AE14" i="84"/>
  <c r="AE32" i="84" s="1"/>
  <c r="U19" i="84"/>
  <c r="U37" i="84" s="1"/>
  <c r="Y14" i="84"/>
  <c r="Y32" i="84" s="1"/>
  <c r="O14" i="84"/>
  <c r="O32" i="84" s="1"/>
  <c r="Q16" i="84"/>
  <c r="Q34" i="84" s="1"/>
  <c r="K11" i="84"/>
  <c r="K29" i="84" s="1"/>
  <c r="M11" i="84"/>
  <c r="M29" i="84" s="1"/>
  <c r="Z16" i="84"/>
  <c r="Z34" i="84" s="1"/>
  <c r="P14" i="84"/>
  <c r="P32" i="84" s="1"/>
  <c r="T14" i="84"/>
  <c r="T32" i="84" s="1"/>
  <c r="Z11" i="84"/>
  <c r="Z29" i="84" s="1"/>
  <c r="AC16" i="84"/>
  <c r="AC34" i="84" s="1"/>
  <c r="O16" i="84"/>
  <c r="O34" i="84" s="1"/>
  <c r="O19" i="84"/>
  <c r="O37" i="84" s="1"/>
  <c r="B7" i="91"/>
  <c r="I14" i="84"/>
  <c r="I32" i="84" s="1"/>
  <c r="D7" i="91"/>
  <c r="AD14" i="84"/>
  <c r="AD32" i="84" s="1"/>
  <c r="N19" i="84"/>
  <c r="N37" i="84" s="1"/>
  <c r="S14" i="84"/>
  <c r="S32" i="84" s="1"/>
  <c r="AE16" i="84"/>
  <c r="AE34" i="84" s="1"/>
  <c r="X16" i="84"/>
  <c r="X34" i="84" s="1"/>
  <c r="Y19" i="84"/>
  <c r="Y37" i="84" s="1"/>
  <c r="W11" i="84"/>
  <c r="W29" i="84" s="1"/>
  <c r="Q11" i="84"/>
  <c r="Q29" i="84" s="1"/>
  <c r="AD11" i="84"/>
  <c r="AD29" i="84" s="1"/>
  <c r="Z19" i="84"/>
  <c r="Z37" i="84" s="1"/>
  <c r="I16" i="84"/>
  <c r="I34" i="84" s="1"/>
  <c r="AB16" i="84"/>
  <c r="AB34" i="84" s="1"/>
  <c r="G19" i="84"/>
  <c r="G37" i="84" s="1"/>
  <c r="G16" i="84"/>
  <c r="G34" i="84" s="1"/>
  <c r="H19" i="84"/>
  <c r="H37" i="84" s="1"/>
  <c r="B7" i="84"/>
  <c r="B25" i="84" s="1"/>
  <c r="AA20" i="84" l="1"/>
  <c r="AA38" i="84" s="1"/>
  <c r="AA17" i="84"/>
  <c r="AA35" i="84" s="1"/>
  <c r="AB17" i="84"/>
  <c r="AB35" i="84" s="1"/>
  <c r="O20" i="84"/>
  <c r="O38" i="84" s="1"/>
  <c r="F8" i="84"/>
  <c r="F26" i="84" s="1"/>
  <c r="G17" i="84"/>
  <c r="G35" i="84" s="1"/>
  <c r="G20" i="84"/>
  <c r="G38" i="84" s="1"/>
  <c r="H20" i="84"/>
  <c r="H38" i="84" s="1"/>
  <c r="H17" i="84"/>
  <c r="H35" i="84" s="1"/>
  <c r="M20" i="84"/>
  <c r="M38" i="84" s="1"/>
  <c r="L20" i="84"/>
  <c r="L38" i="84" s="1"/>
  <c r="AD17" i="84"/>
  <c r="AD35" i="84" s="1"/>
  <c r="W20" i="84"/>
  <c r="W38" i="84" s="1"/>
  <c r="Z17" i="84"/>
  <c r="Z35" i="84" s="1"/>
  <c r="T17" i="84"/>
  <c r="T35" i="84" s="1"/>
  <c r="AF17" i="84"/>
  <c r="AF35" i="84" s="1"/>
  <c r="R20" i="84"/>
  <c r="R38" i="84" s="1"/>
  <c r="R17" i="84"/>
  <c r="R35" i="84" s="1"/>
  <c r="P17" i="84"/>
  <c r="P35" i="84" s="1"/>
  <c r="O17" i="84"/>
  <c r="O35" i="84" s="1"/>
  <c r="AB20" i="84"/>
  <c r="AB38" i="84" s="1"/>
  <c r="U20" i="84"/>
  <c r="U38" i="84" s="1"/>
  <c r="Q17" i="84"/>
  <c r="Q35" i="84" s="1"/>
  <c r="I17" i="84"/>
  <c r="I35" i="84" s="1"/>
  <c r="Z20" i="84"/>
  <c r="Z38" i="84" s="1"/>
  <c r="X17" i="84"/>
  <c r="X35" i="84" s="1"/>
  <c r="AE17" i="84"/>
  <c r="AE35" i="84" s="1"/>
  <c r="Q20" i="84"/>
  <c r="Q38" i="84" s="1"/>
  <c r="K20" i="84"/>
  <c r="K38" i="84" s="1"/>
  <c r="I20" i="84"/>
  <c r="I38" i="84" s="1"/>
  <c r="S20" i="84"/>
  <c r="S38" i="84" s="1"/>
  <c r="N20" i="84"/>
  <c r="N38" i="84" s="1"/>
  <c r="AD20" i="84"/>
  <c r="AD38" i="84" s="1"/>
  <c r="S17" i="84"/>
  <c r="S35" i="84" s="1"/>
  <c r="P20" i="84"/>
  <c r="P38" i="84" s="1"/>
  <c r="AC17" i="84"/>
  <c r="AC35" i="84" s="1"/>
  <c r="AE20" i="84"/>
  <c r="AE38" i="84" s="1"/>
  <c r="AC20" i="84"/>
  <c r="AC38" i="84" s="1"/>
  <c r="J20" i="84"/>
  <c r="J38" i="84" s="1"/>
  <c r="Y17" i="84"/>
  <c r="Y35" i="84" s="1"/>
  <c r="K17" i="84"/>
  <c r="K35" i="84" s="1"/>
  <c r="W17" i="84"/>
  <c r="W35" i="84" s="1"/>
  <c r="T20" i="84"/>
  <c r="T38" i="84" s="1"/>
  <c r="N17" i="84"/>
  <c r="N35" i="84" s="1"/>
  <c r="Y20" i="84"/>
  <c r="Y38" i="84" s="1"/>
  <c r="U17" i="84"/>
  <c r="U35" i="84" s="1"/>
  <c r="J17" i="84"/>
  <c r="J35" i="84" s="1"/>
  <c r="M17" i="84"/>
  <c r="M35" i="84" s="1"/>
  <c r="X20" i="84"/>
  <c r="X38" i="84" s="1"/>
  <c r="L17" i="84"/>
  <c r="L35" i="84" s="1"/>
  <c r="AF20" i="84"/>
  <c r="AF38" i="84" s="1"/>
  <c r="L8" i="91"/>
  <c r="L13" i="91"/>
  <c r="L22" i="91"/>
  <c r="L10" i="91"/>
  <c r="L11" i="91" l="1"/>
  <c r="L24" i="91"/>
  <c r="L14" i="91"/>
  <c r="L16" i="91"/>
  <c r="L19" i="91"/>
  <c r="B14" i="89" l="1"/>
  <c r="B14" i="85"/>
  <c r="B23" i="89"/>
  <c r="B23" i="85"/>
  <c r="B11" i="85"/>
  <c r="B11" i="89"/>
  <c r="B9" i="85"/>
  <c r="B9" i="89"/>
  <c r="D13" i="84"/>
  <c r="D31" i="84" s="1"/>
  <c r="C8" i="84"/>
  <c r="C26" i="84" s="1"/>
  <c r="D10" i="84"/>
  <c r="D28" i="84" s="1"/>
  <c r="C13" i="84"/>
  <c r="C31" i="84" s="1"/>
  <c r="C10" i="84"/>
  <c r="C28" i="84" s="1"/>
  <c r="D8" i="84"/>
  <c r="D26" i="84" s="1"/>
  <c r="D8" i="91"/>
  <c r="G8" i="91"/>
  <c r="F8" i="91"/>
  <c r="J8" i="91"/>
  <c r="L26" i="91"/>
  <c r="L20" i="91"/>
  <c r="L17" i="91"/>
  <c r="B15" i="89" l="1"/>
  <c r="B15" i="85"/>
  <c r="B20" i="89"/>
  <c r="B20" i="85"/>
  <c r="B12" i="89"/>
  <c r="B12" i="85"/>
  <c r="B17" i="89"/>
  <c r="B17" i="85"/>
  <c r="B25" i="89"/>
  <c r="B25" i="85"/>
  <c r="C11" i="84"/>
  <c r="C29" i="84" s="1"/>
  <c r="D14" i="84"/>
  <c r="D32" i="84" s="1"/>
  <c r="D19" i="84"/>
  <c r="D37" i="84" s="1"/>
  <c r="C16" i="84"/>
  <c r="C34" i="84" s="1"/>
  <c r="D11" i="84"/>
  <c r="D29" i="84" s="1"/>
  <c r="C14" i="84"/>
  <c r="C32" i="84" s="1"/>
  <c r="D16" i="84"/>
  <c r="D34" i="84" s="1"/>
  <c r="C19" i="84"/>
  <c r="C37" i="84" s="1"/>
  <c r="G13" i="91"/>
  <c r="D13" i="91"/>
  <c r="D22" i="91"/>
  <c r="D10" i="91"/>
  <c r="J13" i="91"/>
  <c r="J10" i="91"/>
  <c r="J22" i="91"/>
  <c r="G10" i="91"/>
  <c r="F10" i="91"/>
  <c r="F22" i="91"/>
  <c r="F13" i="91"/>
  <c r="G22" i="91"/>
  <c r="L28" i="91"/>
  <c r="B27" i="89" l="1"/>
  <c r="B27" i="85"/>
  <c r="B18" i="89"/>
  <c r="B18" i="85"/>
  <c r="B21" i="89"/>
  <c r="B21" i="85"/>
  <c r="D17" i="84"/>
  <c r="D35" i="84" s="1"/>
  <c r="C20" i="84"/>
  <c r="C38" i="84" s="1"/>
  <c r="D20" i="84"/>
  <c r="D38" i="84" s="1"/>
  <c r="C17" i="84"/>
  <c r="C35" i="84" s="1"/>
  <c r="J11" i="91"/>
  <c r="G24" i="91"/>
  <c r="G19" i="91"/>
  <c r="F16" i="91"/>
  <c r="F14" i="91"/>
  <c r="G16" i="91"/>
  <c r="G11" i="91"/>
  <c r="J24" i="91"/>
  <c r="D11" i="91"/>
  <c r="D16" i="91"/>
  <c r="D19" i="91"/>
  <c r="G14" i="91"/>
  <c r="J16" i="91"/>
  <c r="F24" i="91"/>
  <c r="J14" i="91"/>
  <c r="D14" i="91"/>
  <c r="F19" i="91"/>
  <c r="J19" i="91"/>
  <c r="F11" i="91"/>
  <c r="D24" i="91"/>
  <c r="B29" i="89" l="1"/>
  <c r="B29" i="85"/>
  <c r="D26" i="91"/>
  <c r="F26" i="91"/>
  <c r="G17" i="91"/>
  <c r="G26" i="91"/>
  <c r="J17" i="91"/>
  <c r="J26" i="91"/>
  <c r="G20" i="91"/>
  <c r="D20" i="91"/>
  <c r="F17" i="91"/>
  <c r="D17" i="91"/>
  <c r="F20" i="91"/>
  <c r="J20" i="91"/>
  <c r="J28" i="91" l="1"/>
  <c r="D28" i="91"/>
  <c r="F28" i="91"/>
  <c r="G28" i="91"/>
  <c r="F13" i="84" l="1"/>
  <c r="F31" i="84" s="1"/>
  <c r="F10" i="84"/>
  <c r="F28" i="84" s="1"/>
  <c r="F14" i="84" l="1"/>
  <c r="F32" i="84" s="1"/>
  <c r="F11" i="84"/>
  <c r="F29" i="84" s="1"/>
  <c r="F19" i="84"/>
  <c r="F37" i="84" s="1"/>
  <c r="F16" i="84"/>
  <c r="F34" i="84" s="1"/>
  <c r="B4" i="88"/>
  <c r="C4" i="88"/>
  <c r="D4" i="88"/>
  <c r="E4" i="88"/>
  <c r="F4" i="88"/>
  <c r="B5" i="88"/>
  <c r="C5" i="88"/>
  <c r="D5" i="88"/>
  <c r="E5" i="88"/>
  <c r="F5" i="88"/>
  <c r="F17" i="84" l="1"/>
  <c r="F35" i="84" s="1"/>
  <c r="F20" i="84"/>
  <c r="F38" i="84" s="1"/>
  <c r="B7" i="88" l="1"/>
  <c r="F7" i="88"/>
  <c r="D7" i="88"/>
  <c r="E7" i="88"/>
  <c r="C7" i="88"/>
  <c r="F13" i="88" l="1"/>
  <c r="C13" i="88"/>
  <c r="F22" i="88"/>
  <c r="D10" i="88"/>
  <c r="D22" i="88"/>
  <c r="B10" i="88"/>
  <c r="D13" i="88"/>
  <c r="F8" i="88"/>
  <c r="B8" i="88"/>
  <c r="D8" i="88"/>
  <c r="B22" i="88"/>
  <c r="E10" i="88"/>
  <c r="C8" i="88"/>
  <c r="E22" i="88"/>
  <c r="C10" i="88"/>
  <c r="C22" i="88"/>
  <c r="E13" i="88"/>
  <c r="B13" i="88"/>
  <c r="F10" i="88"/>
  <c r="E8" i="88"/>
  <c r="B24" i="88" l="1"/>
  <c r="B14" i="88"/>
  <c r="F14" i="88"/>
  <c r="C11" i="88"/>
  <c r="D11" i="88"/>
  <c r="D16" i="88"/>
  <c r="D14" i="88"/>
  <c r="F19" i="88"/>
  <c r="E16" i="88"/>
  <c r="E11" i="88"/>
  <c r="F11" i="88"/>
  <c r="D24" i="88"/>
  <c r="F24" i="88"/>
  <c r="C19" i="88"/>
  <c r="C16" i="88"/>
  <c r="C14" i="88"/>
  <c r="E19" i="88"/>
  <c r="D19" i="88"/>
  <c r="B19" i="88"/>
  <c r="E14" i="88"/>
  <c r="E24" i="88"/>
  <c r="B16" i="88"/>
  <c r="F16" i="88"/>
  <c r="B11" i="88"/>
  <c r="C24" i="88"/>
  <c r="B17" i="88" l="1"/>
  <c r="F26" i="88"/>
  <c r="B20" i="88"/>
  <c r="C17" i="88"/>
  <c r="D26" i="88"/>
  <c r="B26" i="88"/>
  <c r="C20" i="88"/>
  <c r="E17" i="88"/>
  <c r="C26" i="88"/>
  <c r="E26" i="88"/>
  <c r="D20" i="88"/>
  <c r="E20" i="88"/>
  <c r="F17" i="88"/>
  <c r="D17" i="88"/>
  <c r="F20" i="88"/>
  <c r="C4" i="86"/>
  <c r="D4" i="86"/>
  <c r="C5" i="86"/>
  <c r="D5" i="86"/>
  <c r="C28" i="88" l="1"/>
  <c r="F28" i="88"/>
  <c r="D28" i="88"/>
  <c r="B28" i="88"/>
  <c r="E28" i="88"/>
  <c r="B4" i="86" l="1"/>
  <c r="B5" i="86"/>
  <c r="D7" i="86" l="1"/>
  <c r="C7" i="86"/>
  <c r="B7" i="86"/>
  <c r="D8" i="86" l="1"/>
  <c r="D10" i="86"/>
  <c r="D22" i="86"/>
  <c r="D13" i="86"/>
  <c r="D16" i="86" l="1"/>
  <c r="D11" i="86"/>
  <c r="D24" i="86"/>
  <c r="D19" i="86"/>
  <c r="D14" i="86"/>
  <c r="D17" i="86" l="1"/>
  <c r="D20" i="86"/>
  <c r="B8" i="86" l="1"/>
  <c r="C22" i="86" l="1"/>
  <c r="C13" i="86"/>
  <c r="C8" i="86"/>
  <c r="C10" i="86"/>
  <c r="B10" i="86"/>
  <c r="B13" i="86"/>
  <c r="B22" i="86"/>
  <c r="C16" i="86" l="1"/>
  <c r="C14" i="86"/>
  <c r="C24" i="86"/>
  <c r="C19" i="86"/>
  <c r="C11" i="86"/>
  <c r="B19" i="86"/>
  <c r="B16" i="86"/>
  <c r="B11" i="86"/>
  <c r="B14" i="86"/>
  <c r="B24" i="86"/>
  <c r="C20" i="86" l="1"/>
  <c r="C17" i="86"/>
  <c r="B17" i="86"/>
  <c r="B20" i="86"/>
  <c r="S4" i="79"/>
  <c r="T4" i="79"/>
  <c r="U4" i="79"/>
  <c r="S5" i="79"/>
  <c r="T5" i="79"/>
  <c r="U5" i="79"/>
  <c r="AH4" i="58"/>
  <c r="AI4" i="58"/>
  <c r="AH5" i="58"/>
  <c r="AI5" i="58"/>
  <c r="AB4" i="58"/>
  <c r="S4" i="80" s="1"/>
  <c r="AC4" i="58"/>
  <c r="T4" i="80" s="1"/>
  <c r="AD4" i="58"/>
  <c r="U4" i="80" s="1"/>
  <c r="AE4" i="58"/>
  <c r="AF4" i="58"/>
  <c r="AG4" i="58"/>
  <c r="AB5" i="58"/>
  <c r="S5" i="80" s="1"/>
  <c r="AC5" i="58"/>
  <c r="T5" i="80" s="1"/>
  <c r="AD5" i="58"/>
  <c r="U5" i="80" s="1"/>
  <c r="AE5" i="58"/>
  <c r="AF5" i="58"/>
  <c r="AG5" i="58"/>
  <c r="S7" i="80" l="1"/>
  <c r="S7" i="79"/>
  <c r="AB7" i="58"/>
  <c r="T7" i="79"/>
  <c r="T7" i="80"/>
  <c r="AC7" i="58"/>
  <c r="T8" i="80" l="1"/>
  <c r="T8" i="79"/>
  <c r="AC8" i="58"/>
  <c r="S8" i="80"/>
  <c r="S8" i="79"/>
  <c r="AB8" i="58"/>
  <c r="AC26" i="58"/>
  <c r="AC28" i="58"/>
  <c r="AB26" i="58"/>
  <c r="AB28" i="58"/>
  <c r="R4" i="79"/>
  <c r="R5" i="79"/>
  <c r="T10" i="80" l="1"/>
  <c r="T10" i="79"/>
  <c r="AC10" i="58"/>
  <c r="S13" i="80"/>
  <c r="AB13" i="58"/>
  <c r="S13" i="79"/>
  <c r="T22" i="80"/>
  <c r="T22" i="79"/>
  <c r="AC22" i="58"/>
  <c r="S22" i="79"/>
  <c r="S22" i="80"/>
  <c r="AB22" i="58"/>
  <c r="T13" i="79"/>
  <c r="T13" i="80"/>
  <c r="AC13" i="58"/>
  <c r="S24" i="79"/>
  <c r="S24" i="80"/>
  <c r="AB24" i="58"/>
  <c r="S10" i="79"/>
  <c r="S10" i="80"/>
  <c r="AB10" i="58"/>
  <c r="T24" i="79"/>
  <c r="T24" i="80"/>
  <c r="AC24" i="58"/>
  <c r="AA4" i="58"/>
  <c r="R4" i="80" s="1"/>
  <c r="AA5" i="58"/>
  <c r="R5" i="80" s="1"/>
  <c r="T16" i="80" l="1"/>
  <c r="T16" i="79"/>
  <c r="AC16" i="58"/>
  <c r="S19" i="80"/>
  <c r="S19" i="79"/>
  <c r="AB19" i="58"/>
  <c r="T14" i="80"/>
  <c r="T14" i="79"/>
  <c r="AC14" i="58"/>
  <c r="T11" i="79"/>
  <c r="T11" i="80"/>
  <c r="AC11" i="58"/>
  <c r="S14" i="80"/>
  <c r="S14" i="79"/>
  <c r="AB14" i="58"/>
  <c r="S11" i="79"/>
  <c r="S11" i="80"/>
  <c r="AB11" i="58"/>
  <c r="S16" i="79"/>
  <c r="AB16" i="58"/>
  <c r="S16" i="80"/>
  <c r="T19" i="79"/>
  <c r="T19" i="80"/>
  <c r="AC19" i="58"/>
  <c r="T20" i="80" l="1"/>
  <c r="T20" i="79"/>
  <c r="AC20" i="58"/>
  <c r="S17" i="79"/>
  <c r="S17" i="80"/>
  <c r="AB17" i="58"/>
  <c r="T17" i="79"/>
  <c r="T17" i="80"/>
  <c r="AC17" i="58"/>
  <c r="S20" i="80"/>
  <c r="S20" i="79"/>
  <c r="AB20" i="58"/>
  <c r="R7" i="80"/>
  <c r="R7" i="79"/>
  <c r="AA7" i="58"/>
  <c r="L4" i="79" l="1"/>
  <c r="M4" i="79"/>
  <c r="N4" i="79"/>
  <c r="O4" i="79"/>
  <c r="P4" i="79"/>
  <c r="Q4" i="79"/>
  <c r="L5" i="79"/>
  <c r="M5" i="79"/>
  <c r="N5" i="79"/>
  <c r="O5" i="79"/>
  <c r="P5" i="79"/>
  <c r="Q5" i="79"/>
  <c r="L4" i="78"/>
  <c r="M4" i="78"/>
  <c r="N4" i="78"/>
  <c r="O4" i="78"/>
  <c r="P4" i="78"/>
  <c r="L5" i="78"/>
  <c r="M5" i="78"/>
  <c r="N5" i="78"/>
  <c r="O5" i="78"/>
  <c r="P5" i="78"/>
  <c r="U4" i="58"/>
  <c r="L4" i="80" s="1"/>
  <c r="V4" i="58"/>
  <c r="M4" i="80" s="1"/>
  <c r="W4" i="58"/>
  <c r="N4" i="80" s="1"/>
  <c r="X4" i="58"/>
  <c r="O4" i="80" s="1"/>
  <c r="Y4" i="58"/>
  <c r="P4" i="80" s="1"/>
  <c r="Z4" i="58"/>
  <c r="Q4" i="80" s="1"/>
  <c r="U5" i="58"/>
  <c r="L5" i="80" s="1"/>
  <c r="V5" i="58"/>
  <c r="M5" i="80" s="1"/>
  <c r="W5" i="58"/>
  <c r="N5" i="80" s="1"/>
  <c r="X5" i="58"/>
  <c r="O5" i="80" s="1"/>
  <c r="Y5" i="58"/>
  <c r="P5" i="80" s="1"/>
  <c r="Z5" i="58"/>
  <c r="Q5" i="80" s="1"/>
  <c r="O13" i="79" l="1"/>
  <c r="O13" i="80"/>
  <c r="O13" i="78"/>
  <c r="X13" i="58"/>
  <c r="X7" i="58"/>
  <c r="O7" i="78"/>
  <c r="O7" i="79"/>
  <c r="O7" i="80"/>
  <c r="X28" i="58"/>
  <c r="X26" i="58"/>
  <c r="K4" i="79"/>
  <c r="K5" i="79"/>
  <c r="K4" i="78"/>
  <c r="K5" i="78"/>
  <c r="T4" i="58"/>
  <c r="K4" i="80" s="1"/>
  <c r="T5" i="58"/>
  <c r="K5" i="80" s="1"/>
  <c r="K7" i="78"/>
  <c r="O8" i="80" l="1"/>
  <c r="X8" i="58"/>
  <c r="O8" i="79"/>
  <c r="O8" i="78"/>
  <c r="N7" i="80"/>
  <c r="N7" i="79"/>
  <c r="N7" i="78"/>
  <c r="W7" i="58"/>
  <c r="X24" i="58"/>
  <c r="O24" i="79"/>
  <c r="O24" i="78"/>
  <c r="O24" i="80"/>
  <c r="M7" i="80"/>
  <c r="M7" i="79"/>
  <c r="M7" i="78"/>
  <c r="V7" i="58"/>
  <c r="O16" i="78"/>
  <c r="O16" i="80"/>
  <c r="O16" i="79"/>
  <c r="X16" i="58"/>
  <c r="O10" i="80"/>
  <c r="O10" i="78"/>
  <c r="O10" i="79"/>
  <c r="X10" i="58"/>
  <c r="O14" i="80"/>
  <c r="X14" i="58"/>
  <c r="O14" i="79"/>
  <c r="O14" i="78"/>
  <c r="Z7" i="58"/>
  <c r="Q7" i="80"/>
  <c r="Q7" i="79"/>
  <c r="L7" i="79"/>
  <c r="L7" i="80"/>
  <c r="U7" i="58"/>
  <c r="L7" i="78"/>
  <c r="P7" i="79"/>
  <c r="P7" i="80"/>
  <c r="P7" i="78"/>
  <c r="Y7" i="58"/>
  <c r="O22" i="78"/>
  <c r="O22" i="80"/>
  <c r="O22" i="79"/>
  <c r="X22" i="58"/>
  <c r="O19" i="79"/>
  <c r="O19" i="78"/>
  <c r="X19" i="58"/>
  <c r="O19" i="80"/>
  <c r="K7" i="80"/>
  <c r="K7" i="79"/>
  <c r="T7" i="58"/>
  <c r="X17" i="58" l="1"/>
  <c r="O17" i="79"/>
  <c r="O17" i="78"/>
  <c r="O17" i="80"/>
  <c r="O20" i="80"/>
  <c r="X20" i="58"/>
  <c r="O20" i="79"/>
  <c r="O20" i="78"/>
  <c r="X11" i="58"/>
  <c r="O11" i="80"/>
  <c r="O11" i="79"/>
  <c r="O11" i="78"/>
  <c r="I4" i="79" l="1"/>
  <c r="J4" i="79"/>
  <c r="I5" i="79"/>
  <c r="J5" i="79"/>
  <c r="I4" i="78"/>
  <c r="J4" i="78"/>
  <c r="I5" i="78"/>
  <c r="J5" i="78"/>
  <c r="R4" i="58"/>
  <c r="S4" i="58"/>
  <c r="R5" i="58"/>
  <c r="S5" i="58"/>
  <c r="S7" i="58" l="1"/>
  <c r="J7" i="78"/>
  <c r="J7" i="79"/>
  <c r="I7" i="79"/>
  <c r="I7" i="78"/>
  <c r="R7" i="58"/>
  <c r="B23" i="84" l="1"/>
  <c r="B22" i="84"/>
  <c r="G4" i="79"/>
  <c r="H4" i="79"/>
  <c r="G5" i="79"/>
  <c r="H5" i="79"/>
  <c r="F5" i="79"/>
  <c r="F4" i="79"/>
  <c r="E5" i="79"/>
  <c r="E4" i="79"/>
  <c r="P4" i="58"/>
  <c r="Q4" i="58"/>
  <c r="P5" i="58"/>
  <c r="Q5" i="58"/>
  <c r="P7" i="58"/>
  <c r="G7" i="79" l="1"/>
  <c r="Q7" i="58"/>
  <c r="H7" i="79"/>
  <c r="F7" i="79"/>
  <c r="E7" i="79"/>
  <c r="G4" i="80" l="1"/>
  <c r="I5" i="80"/>
  <c r="F4" i="78"/>
  <c r="G4" i="78"/>
  <c r="H4" i="78"/>
  <c r="F5" i="78"/>
  <c r="G5" i="78"/>
  <c r="H5" i="78"/>
  <c r="F7" i="78"/>
  <c r="N4" i="58"/>
  <c r="O4" i="58"/>
  <c r="F4" i="80" s="1"/>
  <c r="H4" i="80"/>
  <c r="I4" i="80"/>
  <c r="J4" i="80"/>
  <c r="N5" i="58"/>
  <c r="O5" i="58"/>
  <c r="F5" i="80" s="1"/>
  <c r="G5" i="80"/>
  <c r="H5" i="80"/>
  <c r="J5" i="80"/>
  <c r="O26" i="58"/>
  <c r="H7" i="78" l="1"/>
  <c r="H7" i="80"/>
  <c r="F7" i="80"/>
  <c r="O7" i="58"/>
  <c r="T26" i="58"/>
  <c r="J7" i="80"/>
  <c r="U28" i="58"/>
  <c r="P28" i="58"/>
  <c r="G7" i="80"/>
  <c r="I7" i="80"/>
  <c r="N7" i="58"/>
  <c r="G7" i="78"/>
  <c r="U26" i="58"/>
  <c r="T28" i="58"/>
  <c r="P26" i="58"/>
  <c r="F8" i="79"/>
  <c r="F24" i="79"/>
  <c r="O28" i="58"/>
  <c r="F10" i="79"/>
  <c r="F13" i="79"/>
  <c r="F22" i="79"/>
  <c r="L24" i="80" l="1"/>
  <c r="L24" i="79"/>
  <c r="L24" i="78"/>
  <c r="U24" i="58"/>
  <c r="L22" i="80"/>
  <c r="L22" i="78"/>
  <c r="L22" i="79"/>
  <c r="U22" i="58"/>
  <c r="L13" i="80"/>
  <c r="L13" i="79"/>
  <c r="L13" i="78"/>
  <c r="U13" i="58"/>
  <c r="L10" i="80"/>
  <c r="L10" i="78"/>
  <c r="L10" i="79"/>
  <c r="U10" i="58"/>
  <c r="L8" i="80"/>
  <c r="L8" i="78"/>
  <c r="L8" i="79"/>
  <c r="U8" i="58"/>
  <c r="K22" i="80"/>
  <c r="K22" i="79"/>
  <c r="T22" i="58"/>
  <c r="K22" i="78"/>
  <c r="K24" i="80"/>
  <c r="K24" i="79"/>
  <c r="K24" i="78"/>
  <c r="T24" i="58"/>
  <c r="K8" i="80"/>
  <c r="K8" i="79"/>
  <c r="T8" i="58"/>
  <c r="K8" i="78"/>
  <c r="K10" i="80"/>
  <c r="K10" i="79"/>
  <c r="T10" i="58"/>
  <c r="K10" i="78"/>
  <c r="K13" i="80"/>
  <c r="K13" i="79"/>
  <c r="T13" i="58"/>
  <c r="K13" i="78"/>
  <c r="G8" i="79"/>
  <c r="P8" i="58"/>
  <c r="G22" i="79"/>
  <c r="P22" i="58"/>
  <c r="G10" i="79"/>
  <c r="P10" i="58"/>
  <c r="G13" i="79"/>
  <c r="P13" i="58"/>
  <c r="G24" i="79"/>
  <c r="P24" i="58"/>
  <c r="F22" i="78"/>
  <c r="F22" i="80"/>
  <c r="O22" i="58"/>
  <c r="F13" i="80"/>
  <c r="F13" i="78"/>
  <c r="O13" i="58"/>
  <c r="G24" i="80"/>
  <c r="G24" i="78"/>
  <c r="F24" i="80"/>
  <c r="F24" i="78"/>
  <c r="O24" i="58"/>
  <c r="G8" i="80"/>
  <c r="G8" i="78"/>
  <c r="F8" i="80"/>
  <c r="F8" i="78"/>
  <c r="O8" i="58"/>
  <c r="G22" i="80"/>
  <c r="G22" i="78"/>
  <c r="F11" i="79"/>
  <c r="F10" i="80"/>
  <c r="F10" i="78"/>
  <c r="O10" i="58"/>
  <c r="G10" i="80"/>
  <c r="G10" i="78"/>
  <c r="G13" i="80"/>
  <c r="G13" i="78"/>
  <c r="F19" i="79"/>
  <c r="F16" i="79"/>
  <c r="F14" i="79"/>
  <c r="L4" i="58"/>
  <c r="M4" i="58"/>
  <c r="L5" i="58"/>
  <c r="M5" i="58"/>
  <c r="L14" i="79" l="1"/>
  <c r="L14" i="78"/>
  <c r="L14" i="80"/>
  <c r="U14" i="58"/>
  <c r="L16" i="80"/>
  <c r="L16" i="78"/>
  <c r="U16" i="58"/>
  <c r="L16" i="79"/>
  <c r="L19" i="80"/>
  <c r="L19" i="79"/>
  <c r="U19" i="58"/>
  <c r="L19" i="78"/>
  <c r="U11" i="58"/>
  <c r="L11" i="79"/>
  <c r="L11" i="78"/>
  <c r="L11" i="80"/>
  <c r="K16" i="79"/>
  <c r="K16" i="80"/>
  <c r="T16" i="58"/>
  <c r="K16" i="78"/>
  <c r="K14" i="79"/>
  <c r="K14" i="80"/>
  <c r="T14" i="58"/>
  <c r="K14" i="78"/>
  <c r="K11" i="80"/>
  <c r="K11" i="79"/>
  <c r="T11" i="58"/>
  <c r="K11" i="78"/>
  <c r="K19" i="80"/>
  <c r="K19" i="79"/>
  <c r="T19" i="58"/>
  <c r="K19" i="78"/>
  <c r="G19" i="79"/>
  <c r="P19" i="58"/>
  <c r="G11" i="79"/>
  <c r="P11" i="58"/>
  <c r="G16" i="79"/>
  <c r="P16" i="58"/>
  <c r="G14" i="79"/>
  <c r="P14" i="58"/>
  <c r="G16" i="80"/>
  <c r="G16" i="78"/>
  <c r="F20" i="79"/>
  <c r="F19" i="80"/>
  <c r="O19" i="58"/>
  <c r="F19" i="78"/>
  <c r="G14" i="80"/>
  <c r="G14" i="78"/>
  <c r="G11" i="80"/>
  <c r="G11" i="78"/>
  <c r="F14" i="80"/>
  <c r="F14" i="78"/>
  <c r="O14" i="58"/>
  <c r="G19" i="80"/>
  <c r="G19" i="78"/>
  <c r="F17" i="79"/>
  <c r="F16" i="80"/>
  <c r="F16" i="78"/>
  <c r="O16" i="58"/>
  <c r="O11" i="58"/>
  <c r="F11" i="80"/>
  <c r="F11" i="78"/>
  <c r="Z26" i="58"/>
  <c r="Z28" i="58"/>
  <c r="Q8" i="80" l="1"/>
  <c r="Q8" i="79"/>
  <c r="Z8" i="58"/>
  <c r="L17" i="80"/>
  <c r="U17" i="58"/>
  <c r="L17" i="79"/>
  <c r="L17" i="78"/>
  <c r="L20" i="79"/>
  <c r="L20" i="78"/>
  <c r="L20" i="80"/>
  <c r="U20" i="58"/>
  <c r="Q10" i="79"/>
  <c r="Z10" i="58"/>
  <c r="Q10" i="80"/>
  <c r="Q13" i="80"/>
  <c r="Z13" i="58"/>
  <c r="Q13" i="79"/>
  <c r="Q22" i="79"/>
  <c r="Z22" i="58"/>
  <c r="Q22" i="80"/>
  <c r="Q24" i="80"/>
  <c r="Z24" i="58"/>
  <c r="Q24" i="79"/>
  <c r="K20" i="80"/>
  <c r="K20" i="79"/>
  <c r="K20" i="78"/>
  <c r="T20" i="58"/>
  <c r="K17" i="79"/>
  <c r="K17" i="80"/>
  <c r="T17" i="58"/>
  <c r="K17" i="78"/>
  <c r="G17" i="79"/>
  <c r="P17" i="58"/>
  <c r="G20" i="79"/>
  <c r="P20" i="58"/>
  <c r="F20" i="80"/>
  <c r="F20" i="78"/>
  <c r="O20" i="58"/>
  <c r="G17" i="80"/>
  <c r="G17" i="78"/>
  <c r="G20" i="78"/>
  <c r="G20" i="80"/>
  <c r="O17" i="58"/>
  <c r="F17" i="80"/>
  <c r="F17" i="78"/>
  <c r="M7" i="58"/>
  <c r="L7" i="58"/>
  <c r="Q16" i="79" l="1"/>
  <c r="Z16" i="58"/>
  <c r="Q16" i="80"/>
  <c r="Z19" i="58"/>
  <c r="Q19" i="80"/>
  <c r="Q19" i="79"/>
  <c r="Q14" i="80"/>
  <c r="Q14" i="79"/>
  <c r="Z14" i="58"/>
  <c r="Q11" i="80"/>
  <c r="Z11" i="58"/>
  <c r="Q11" i="79"/>
  <c r="Q20" i="79" l="1"/>
  <c r="Q20" i="80"/>
  <c r="Z20" i="58"/>
  <c r="Q17" i="80"/>
  <c r="Z17" i="58"/>
  <c r="Q17" i="79"/>
  <c r="D7" i="80"/>
  <c r="C7" i="80"/>
  <c r="B7" i="80"/>
  <c r="D5" i="80"/>
  <c r="C5" i="80"/>
  <c r="B5" i="80"/>
  <c r="E5" i="78"/>
  <c r="E4" i="78"/>
  <c r="J4" i="58"/>
  <c r="K4" i="58"/>
  <c r="E4" i="80"/>
  <c r="J5" i="58"/>
  <c r="K5" i="58"/>
  <c r="I4" i="58"/>
  <c r="E5" i="80" l="1"/>
  <c r="R13" i="80" l="1"/>
  <c r="R13" i="79"/>
  <c r="AA13" i="58"/>
  <c r="R22" i="79"/>
  <c r="R22" i="80"/>
  <c r="AA22" i="58"/>
  <c r="N22" i="80"/>
  <c r="N22" i="79"/>
  <c r="N22" i="78"/>
  <c r="W22" i="58"/>
  <c r="M22" i="80"/>
  <c r="M22" i="79"/>
  <c r="V22" i="58"/>
  <c r="M22" i="78"/>
  <c r="P13" i="79"/>
  <c r="P13" i="80"/>
  <c r="P13" i="78"/>
  <c r="Y13" i="58"/>
  <c r="N13" i="80"/>
  <c r="N13" i="78"/>
  <c r="W13" i="58"/>
  <c r="N13" i="79"/>
  <c r="P22" i="80"/>
  <c r="P22" i="78"/>
  <c r="Y22" i="58"/>
  <c r="P22" i="79"/>
  <c r="M13" i="78"/>
  <c r="V13" i="58"/>
  <c r="M13" i="80"/>
  <c r="M13" i="79"/>
  <c r="R8" i="58"/>
  <c r="I8" i="78"/>
  <c r="I8" i="79"/>
  <c r="J22" i="78"/>
  <c r="J22" i="79"/>
  <c r="S22" i="58"/>
  <c r="I22" i="79"/>
  <c r="R22" i="58"/>
  <c r="I22" i="78"/>
  <c r="I13" i="79"/>
  <c r="I13" i="78"/>
  <c r="R13" i="58"/>
  <c r="H13" i="79"/>
  <c r="Q13" i="58"/>
  <c r="H8" i="79"/>
  <c r="Q8" i="58"/>
  <c r="H22" i="79"/>
  <c r="Q22" i="58"/>
  <c r="H13" i="78"/>
  <c r="H13" i="80"/>
  <c r="H8" i="80"/>
  <c r="H8" i="78"/>
  <c r="J22" i="80"/>
  <c r="I22" i="80"/>
  <c r="N8" i="58"/>
  <c r="H22" i="80"/>
  <c r="H22" i="78"/>
  <c r="N22" i="58"/>
  <c r="I13" i="80"/>
  <c r="I8" i="80"/>
  <c r="L13" i="58"/>
  <c r="L22" i="58"/>
  <c r="J13" i="58"/>
  <c r="K22" i="58"/>
  <c r="K8" i="58"/>
  <c r="I26" i="58"/>
  <c r="K13" i="58"/>
  <c r="E8" i="79"/>
  <c r="E8" i="78"/>
  <c r="E8" i="80"/>
  <c r="E22" i="80"/>
  <c r="E22" i="79"/>
  <c r="E22" i="78"/>
  <c r="Q26" i="58"/>
  <c r="K7" i="58"/>
  <c r="I7" i="58"/>
  <c r="E7" i="80"/>
  <c r="E7" i="78"/>
  <c r="J7" i="58"/>
  <c r="Y28" i="58"/>
  <c r="R28" i="58"/>
  <c r="Y26" i="58"/>
  <c r="W26" i="58"/>
  <c r="L26" i="58"/>
  <c r="V28" i="58"/>
  <c r="K28" i="58"/>
  <c r="V26" i="58"/>
  <c r="K26" i="58"/>
  <c r="I28" i="58"/>
  <c r="N28" i="58"/>
  <c r="J28" i="58"/>
  <c r="N26" i="58"/>
  <c r="J26" i="58"/>
  <c r="W28" i="58"/>
  <c r="L28" i="58"/>
  <c r="R26" i="58"/>
  <c r="AA28" i="58"/>
  <c r="Q28" i="58"/>
  <c r="AA26" i="58"/>
  <c r="S28" i="58"/>
  <c r="M28" i="58"/>
  <c r="S26" i="58"/>
  <c r="M26" i="58"/>
  <c r="R19" i="80" l="1"/>
  <c r="R19" i="79"/>
  <c r="AA19" i="58"/>
  <c r="R14" i="80"/>
  <c r="R14" i="79"/>
  <c r="AA14" i="58"/>
  <c r="R8" i="80"/>
  <c r="R8" i="79"/>
  <c r="AA8" i="58"/>
  <c r="R10" i="79"/>
  <c r="R10" i="80"/>
  <c r="AA10" i="58"/>
  <c r="R24" i="79"/>
  <c r="R24" i="80"/>
  <c r="AA24" i="58"/>
  <c r="R16" i="79"/>
  <c r="R16" i="80"/>
  <c r="AA16" i="58"/>
  <c r="P24" i="80"/>
  <c r="P24" i="79"/>
  <c r="P24" i="78"/>
  <c r="Y24" i="58"/>
  <c r="M10" i="79"/>
  <c r="V10" i="58"/>
  <c r="M10" i="80"/>
  <c r="M10" i="78"/>
  <c r="M24" i="80"/>
  <c r="V24" i="58"/>
  <c r="M24" i="78"/>
  <c r="M24" i="79"/>
  <c r="M14" i="79"/>
  <c r="M14" i="78"/>
  <c r="M14" i="80"/>
  <c r="V14" i="58"/>
  <c r="M8" i="79"/>
  <c r="M8" i="80"/>
  <c r="M8" i="78"/>
  <c r="V8" i="58"/>
  <c r="N8" i="80"/>
  <c r="N8" i="79"/>
  <c r="N8" i="78"/>
  <c r="W8" i="58"/>
  <c r="N19" i="80"/>
  <c r="N19" i="78"/>
  <c r="W19" i="58"/>
  <c r="N19" i="79"/>
  <c r="P16" i="80"/>
  <c r="P16" i="78"/>
  <c r="Y16" i="58"/>
  <c r="P16" i="79"/>
  <c r="P8" i="79"/>
  <c r="P8" i="78"/>
  <c r="Y8" i="58"/>
  <c r="P8" i="80"/>
  <c r="M19" i="78"/>
  <c r="V19" i="58"/>
  <c r="M19" i="80"/>
  <c r="M19" i="79"/>
  <c r="N10" i="79"/>
  <c r="W10" i="58"/>
  <c r="N10" i="80"/>
  <c r="N10" i="78"/>
  <c r="N14" i="79"/>
  <c r="N14" i="78"/>
  <c r="N14" i="80"/>
  <c r="W14" i="58"/>
  <c r="M16" i="79"/>
  <c r="V16" i="58"/>
  <c r="M16" i="78"/>
  <c r="M16" i="80"/>
  <c r="N16" i="80"/>
  <c r="N16" i="79"/>
  <c r="W16" i="58"/>
  <c r="N16" i="78"/>
  <c r="P10" i="80"/>
  <c r="P10" i="78"/>
  <c r="P10" i="79"/>
  <c r="Y10" i="58"/>
  <c r="N24" i="79"/>
  <c r="N24" i="78"/>
  <c r="N24" i="80"/>
  <c r="W24" i="58"/>
  <c r="P14" i="80"/>
  <c r="P14" i="79"/>
  <c r="P14" i="78"/>
  <c r="Y14" i="58"/>
  <c r="P19" i="80"/>
  <c r="P19" i="79"/>
  <c r="P19" i="78"/>
  <c r="Y19" i="58"/>
  <c r="J24" i="79"/>
  <c r="J24" i="78"/>
  <c r="S24" i="58"/>
  <c r="I10" i="79"/>
  <c r="I10" i="78"/>
  <c r="R10" i="58"/>
  <c r="I19" i="79"/>
  <c r="I19" i="78"/>
  <c r="R19" i="58"/>
  <c r="I24" i="78"/>
  <c r="R24" i="58"/>
  <c r="I24" i="79"/>
  <c r="S13" i="58"/>
  <c r="J13" i="79"/>
  <c r="J13" i="78"/>
  <c r="I14" i="79"/>
  <c r="R14" i="58"/>
  <c r="I14" i="78"/>
  <c r="J10" i="78"/>
  <c r="J10" i="79"/>
  <c r="S10" i="58"/>
  <c r="J8" i="79"/>
  <c r="J8" i="78"/>
  <c r="S8" i="58"/>
  <c r="I16" i="79"/>
  <c r="R16" i="58"/>
  <c r="I16" i="78"/>
  <c r="H24" i="79"/>
  <c r="Q24" i="58"/>
  <c r="H19" i="79"/>
  <c r="Q19" i="58"/>
  <c r="H14" i="79"/>
  <c r="Q14" i="58"/>
  <c r="H16" i="79"/>
  <c r="Q16" i="58"/>
  <c r="H10" i="79"/>
  <c r="Q10" i="58"/>
  <c r="J13" i="80"/>
  <c r="E13" i="78"/>
  <c r="N13" i="58"/>
  <c r="I16" i="80"/>
  <c r="J24" i="80"/>
  <c r="J10" i="80"/>
  <c r="H19" i="80"/>
  <c r="H19" i="78"/>
  <c r="J8" i="80"/>
  <c r="H14" i="80"/>
  <c r="H14" i="78"/>
  <c r="I19" i="80"/>
  <c r="H10" i="80"/>
  <c r="H10" i="78"/>
  <c r="I24" i="80"/>
  <c r="N24" i="58"/>
  <c r="I14" i="80"/>
  <c r="H24" i="80"/>
  <c r="H24" i="78"/>
  <c r="I10" i="80"/>
  <c r="H16" i="80"/>
  <c r="H16" i="78"/>
  <c r="N10" i="58"/>
  <c r="E13" i="79"/>
  <c r="E13" i="80"/>
  <c r="J14" i="58"/>
  <c r="J10" i="58"/>
  <c r="L10" i="58"/>
  <c r="M24" i="58"/>
  <c r="L14" i="58"/>
  <c r="L16" i="58"/>
  <c r="L24" i="58"/>
  <c r="M13" i="58"/>
  <c r="M22" i="58"/>
  <c r="L19" i="58"/>
  <c r="L8" i="58"/>
  <c r="M10" i="58"/>
  <c r="M8" i="58"/>
  <c r="J16" i="58"/>
  <c r="E10" i="79"/>
  <c r="E10" i="80"/>
  <c r="E10" i="78"/>
  <c r="K14" i="58"/>
  <c r="J8" i="58"/>
  <c r="K24" i="58"/>
  <c r="J24" i="58"/>
  <c r="J22" i="58"/>
  <c r="K10" i="58"/>
  <c r="I22" i="58"/>
  <c r="E24" i="80"/>
  <c r="E24" i="79"/>
  <c r="E24" i="78"/>
  <c r="I24" i="58"/>
  <c r="K19" i="58"/>
  <c r="K16" i="58"/>
  <c r="R20" i="80" l="1"/>
  <c r="R20" i="79"/>
  <c r="AA20" i="58"/>
  <c r="R17" i="79"/>
  <c r="R17" i="80"/>
  <c r="AA17" i="58"/>
  <c r="R11" i="79"/>
  <c r="R11" i="80"/>
  <c r="AA11" i="58"/>
  <c r="J17" i="58"/>
  <c r="M17" i="80"/>
  <c r="V17" i="58"/>
  <c r="M17" i="79"/>
  <c r="M17" i="78"/>
  <c r="N20" i="80"/>
  <c r="N20" i="79"/>
  <c r="N20" i="78"/>
  <c r="W20" i="58"/>
  <c r="M11" i="80"/>
  <c r="V11" i="58"/>
  <c r="M11" i="79"/>
  <c r="M11" i="78"/>
  <c r="N17" i="79"/>
  <c r="N17" i="78"/>
  <c r="N17" i="80"/>
  <c r="W17" i="58"/>
  <c r="P20" i="79"/>
  <c r="P20" i="78"/>
  <c r="P20" i="80"/>
  <c r="Y20" i="58"/>
  <c r="Y11" i="58"/>
  <c r="P11" i="80"/>
  <c r="P11" i="79"/>
  <c r="P11" i="78"/>
  <c r="N11" i="80"/>
  <c r="N11" i="79"/>
  <c r="N11" i="78"/>
  <c r="W11" i="58"/>
  <c r="P17" i="79"/>
  <c r="P17" i="78"/>
  <c r="P17" i="80"/>
  <c r="Y17" i="58"/>
  <c r="M20" i="79"/>
  <c r="M20" i="78"/>
  <c r="V20" i="58"/>
  <c r="M20" i="80"/>
  <c r="J11" i="58"/>
  <c r="J14" i="79"/>
  <c r="S14" i="58"/>
  <c r="J14" i="78"/>
  <c r="R20" i="58"/>
  <c r="I20" i="78"/>
  <c r="I20" i="79"/>
  <c r="J11" i="79"/>
  <c r="J11" i="78"/>
  <c r="S11" i="58"/>
  <c r="S19" i="58"/>
  <c r="J19" i="79"/>
  <c r="J19" i="78"/>
  <c r="I11" i="78"/>
  <c r="I11" i="79"/>
  <c r="R11" i="58"/>
  <c r="J16" i="79"/>
  <c r="J16" i="78"/>
  <c r="S16" i="58"/>
  <c r="I17" i="79"/>
  <c r="I17" i="78"/>
  <c r="R17" i="58"/>
  <c r="H17" i="79"/>
  <c r="Q17" i="58"/>
  <c r="H11" i="79"/>
  <c r="Q11" i="58"/>
  <c r="H20" i="79"/>
  <c r="Q20" i="58"/>
  <c r="N19" i="58"/>
  <c r="I20" i="80"/>
  <c r="I11" i="80"/>
  <c r="J16" i="80"/>
  <c r="I17" i="80"/>
  <c r="J14" i="80"/>
  <c r="E11" i="78"/>
  <c r="N11" i="58"/>
  <c r="E14" i="78"/>
  <c r="N14" i="58"/>
  <c r="H17" i="80"/>
  <c r="H17" i="78"/>
  <c r="H11" i="80"/>
  <c r="H11" i="78"/>
  <c r="J11" i="80"/>
  <c r="N16" i="58"/>
  <c r="J19" i="80"/>
  <c r="H20" i="80"/>
  <c r="H20" i="78"/>
  <c r="E14" i="79"/>
  <c r="E11" i="80"/>
  <c r="E14" i="80"/>
  <c r="J19" i="58"/>
  <c r="E11" i="79"/>
  <c r="M16" i="58"/>
  <c r="M11" i="58"/>
  <c r="L11" i="58"/>
  <c r="M19" i="58"/>
  <c r="L17" i="58"/>
  <c r="L20" i="58"/>
  <c r="M14" i="58"/>
  <c r="K20" i="58"/>
  <c r="E16" i="80"/>
  <c r="E16" i="79"/>
  <c r="E16" i="78"/>
  <c r="K17" i="58"/>
  <c r="K11" i="58"/>
  <c r="E19" i="79"/>
  <c r="E19" i="78"/>
  <c r="E19" i="80"/>
  <c r="J20" i="58"/>
  <c r="D7" i="79"/>
  <c r="C7" i="79"/>
  <c r="B7" i="79"/>
  <c r="D5" i="79"/>
  <c r="C5" i="79"/>
  <c r="B5" i="79"/>
  <c r="J20" i="78" l="1"/>
  <c r="S20" i="58"/>
  <c r="J20" i="79"/>
  <c r="J17" i="78"/>
  <c r="J17" i="79"/>
  <c r="S17" i="58"/>
  <c r="J17" i="80"/>
  <c r="N20" i="58"/>
  <c r="N17" i="58"/>
  <c r="J20" i="80"/>
  <c r="M20" i="58"/>
  <c r="M17" i="58"/>
  <c r="E20" i="79"/>
  <c r="E20" i="78"/>
  <c r="E20" i="80"/>
  <c r="E17" i="78"/>
  <c r="E17" i="79"/>
  <c r="E17" i="80"/>
  <c r="D7" i="78"/>
  <c r="C7" i="78"/>
  <c r="B7" i="78"/>
  <c r="D5" i="78"/>
  <c r="C5" i="78"/>
  <c r="B5" i="78"/>
  <c r="F7" i="58" l="1"/>
  <c r="G7" i="58"/>
  <c r="H7" i="58"/>
  <c r="F5" i="58"/>
  <c r="G5" i="58"/>
  <c r="H5" i="58"/>
  <c r="I5" i="58"/>
  <c r="C7" i="58" l="1"/>
  <c r="D7" i="58"/>
  <c r="E7" i="58"/>
  <c r="C5" i="58"/>
  <c r="D5" i="58"/>
  <c r="E5" i="58"/>
  <c r="B5" i="58"/>
  <c r="D22" i="80"/>
  <c r="D8" i="80" l="1"/>
  <c r="D10" i="80"/>
  <c r="D13" i="80"/>
  <c r="D10" i="58"/>
  <c r="D10" i="79"/>
  <c r="D10" i="78"/>
  <c r="D13" i="79"/>
  <c r="D13" i="78"/>
  <c r="F13" i="58"/>
  <c r="F22" i="58"/>
  <c r="E8" i="58"/>
  <c r="E10" i="58"/>
  <c r="F10" i="58"/>
  <c r="D22" i="79"/>
  <c r="D22" i="78"/>
  <c r="E13" i="58"/>
  <c r="E22" i="58"/>
  <c r="D8" i="79"/>
  <c r="D8" i="78"/>
  <c r="F8" i="58"/>
  <c r="D24" i="80"/>
  <c r="D13" i="58"/>
  <c r="D22" i="58"/>
  <c r="D8" i="58"/>
  <c r="D14" i="80" l="1"/>
  <c r="D19" i="80"/>
  <c r="D11" i="80"/>
  <c r="D16" i="58"/>
  <c r="D16" i="80"/>
  <c r="F19" i="58"/>
  <c r="E16" i="58"/>
  <c r="D11" i="79"/>
  <c r="D11" i="78"/>
  <c r="E11" i="58"/>
  <c r="D24" i="79"/>
  <c r="D24" i="78"/>
  <c r="D14" i="79"/>
  <c r="D14" i="78"/>
  <c r="F16" i="58"/>
  <c r="E24" i="58"/>
  <c r="F24" i="58"/>
  <c r="F11" i="58"/>
  <c r="D16" i="79"/>
  <c r="D16" i="78"/>
  <c r="D19" i="79"/>
  <c r="D19" i="78"/>
  <c r="E14" i="58"/>
  <c r="E19" i="58"/>
  <c r="F14" i="58"/>
  <c r="D24" i="58"/>
  <c r="F26" i="58"/>
  <c r="D19" i="58"/>
  <c r="D11" i="58"/>
  <c r="D14" i="58"/>
  <c r="B7" i="58"/>
  <c r="C22" i="80"/>
  <c r="D17" i="58" l="1"/>
  <c r="C13" i="80"/>
  <c r="D20" i="80"/>
  <c r="C8" i="80"/>
  <c r="D17" i="80"/>
  <c r="C10" i="80"/>
  <c r="D17" i="78"/>
  <c r="D17" i="79"/>
  <c r="E20" i="58"/>
  <c r="C10" i="79"/>
  <c r="C10" i="78"/>
  <c r="G10" i="58"/>
  <c r="E28" i="58"/>
  <c r="E26" i="58"/>
  <c r="E17" i="58"/>
  <c r="G13" i="58"/>
  <c r="D20" i="79"/>
  <c r="D20" i="78"/>
  <c r="C22" i="79"/>
  <c r="C22" i="78"/>
  <c r="F17" i="58"/>
  <c r="C13" i="79"/>
  <c r="C13" i="78"/>
  <c r="G8" i="58"/>
  <c r="G22" i="58"/>
  <c r="C8" i="79"/>
  <c r="C8" i="78"/>
  <c r="F20" i="58"/>
  <c r="C8" i="58"/>
  <c r="D20" i="58"/>
  <c r="D26" i="58"/>
  <c r="C10" i="58"/>
  <c r="F28" i="58"/>
  <c r="C13" i="58"/>
  <c r="C22" i="58"/>
  <c r="C24" i="80"/>
  <c r="B22" i="80"/>
  <c r="B10" i="80" l="1"/>
  <c r="C16" i="80"/>
  <c r="C19" i="80"/>
  <c r="B8" i="80"/>
  <c r="C11" i="80"/>
  <c r="B13" i="80"/>
  <c r="C14" i="80"/>
  <c r="D28" i="58"/>
  <c r="G19" i="58"/>
  <c r="G16" i="58"/>
  <c r="C19" i="79"/>
  <c r="C19" i="78"/>
  <c r="G26" i="58"/>
  <c r="G24" i="58"/>
  <c r="C16" i="79"/>
  <c r="C16" i="78"/>
  <c r="C24" i="79"/>
  <c r="C24" i="78"/>
  <c r="C11" i="79"/>
  <c r="C11" i="78"/>
  <c r="B8" i="79"/>
  <c r="B8" i="78"/>
  <c r="G14" i="58"/>
  <c r="B10" i="79"/>
  <c r="B10" i="78"/>
  <c r="B13" i="79"/>
  <c r="B13" i="78"/>
  <c r="C14" i="79"/>
  <c r="C14" i="78"/>
  <c r="B22" i="79"/>
  <c r="B22" i="78"/>
  <c r="G11" i="58"/>
  <c r="B10" i="58"/>
  <c r="C11" i="58"/>
  <c r="B13" i="58"/>
  <c r="C24" i="58"/>
  <c r="B22" i="58"/>
  <c r="C16" i="58"/>
  <c r="C14" i="58"/>
  <c r="B8" i="58"/>
  <c r="C19" i="58"/>
  <c r="B24" i="80"/>
  <c r="B16" i="80" l="1"/>
  <c r="C26" i="58"/>
  <c r="C20" i="80"/>
  <c r="B14" i="80"/>
  <c r="C17" i="80"/>
  <c r="B19" i="80"/>
  <c r="B11" i="80"/>
  <c r="B14" i="79"/>
  <c r="B14" i="78"/>
  <c r="G20" i="58"/>
  <c r="C20" i="79"/>
  <c r="C20" i="78"/>
  <c r="B19" i="79"/>
  <c r="B19" i="78"/>
  <c r="C17" i="79"/>
  <c r="C17" i="78"/>
  <c r="B16" i="79"/>
  <c r="B16" i="78"/>
  <c r="B11" i="79"/>
  <c r="B11" i="78"/>
  <c r="G17" i="58"/>
  <c r="G28" i="58"/>
  <c r="B24" i="79"/>
  <c r="B24" i="78"/>
  <c r="B14" i="58"/>
  <c r="B11" i="58"/>
  <c r="B19" i="58"/>
  <c r="C17" i="58"/>
  <c r="B16" i="58"/>
  <c r="B24" i="58"/>
  <c r="C20" i="58"/>
  <c r="B17" i="80" l="1"/>
  <c r="C28" i="58"/>
  <c r="B26" i="58"/>
  <c r="B20" i="80"/>
  <c r="B17" i="79"/>
  <c r="B17" i="78"/>
  <c r="B20" i="79"/>
  <c r="B20" i="78"/>
  <c r="B17" i="58"/>
  <c r="B20" i="58"/>
  <c r="R25" i="67"/>
  <c r="T25" i="67"/>
  <c r="W25" i="67"/>
  <c r="X25" i="67"/>
  <c r="Y25" i="67"/>
  <c r="Z25" i="67"/>
  <c r="AA25" i="67"/>
  <c r="AB25" i="67"/>
  <c r="AC25" i="67"/>
  <c r="AD25" i="67"/>
  <c r="AE25" i="67"/>
  <c r="AF25" i="67"/>
  <c r="AG25" i="67"/>
  <c r="AH25" i="67"/>
  <c r="AI25" i="67"/>
  <c r="AJ25" i="67"/>
  <c r="AK25" i="67"/>
  <c r="AL25" i="67"/>
  <c r="AM25" i="67"/>
  <c r="AN25" i="67"/>
  <c r="AO25" i="67"/>
  <c r="AP25" i="67"/>
  <c r="AQ25" i="67"/>
  <c r="AR25" i="67"/>
  <c r="AS25" i="67"/>
  <c r="AT25" i="67"/>
  <c r="AU25" i="67"/>
  <c r="R26" i="67"/>
  <c r="T26" i="67"/>
  <c r="W26" i="67"/>
  <c r="X26" i="67"/>
  <c r="Y26" i="67"/>
  <c r="Z26" i="67"/>
  <c r="AA26" i="67"/>
  <c r="AC26" i="67"/>
  <c r="AD26" i="67"/>
  <c r="AE26" i="67"/>
  <c r="AF26" i="67"/>
  <c r="AG26" i="67"/>
  <c r="AH26" i="67"/>
  <c r="AI26" i="67"/>
  <c r="AK26" i="67"/>
  <c r="AL26" i="67"/>
  <c r="AM26" i="67"/>
  <c r="AN26" i="67"/>
  <c r="AO26" i="67"/>
  <c r="AP26" i="67"/>
  <c r="AQ26" i="67"/>
  <c r="AR26" i="67"/>
  <c r="AS26" i="67"/>
  <c r="AT26" i="67"/>
  <c r="AU26" i="67"/>
  <c r="W28" i="67"/>
  <c r="X28" i="67"/>
  <c r="Y28" i="67"/>
  <c r="Z28" i="67"/>
  <c r="AA28" i="67"/>
  <c r="AB28" i="67"/>
  <c r="AC28" i="67"/>
  <c r="AD28" i="67"/>
  <c r="AE28" i="67"/>
  <c r="AF28" i="67"/>
  <c r="AG28" i="67"/>
  <c r="AH28" i="67"/>
  <c r="AI28" i="67"/>
  <c r="AJ28" i="67"/>
  <c r="AK28" i="67"/>
  <c r="AL28" i="67"/>
  <c r="AM28" i="67"/>
  <c r="AN28" i="67"/>
  <c r="AO28" i="67"/>
  <c r="AP28" i="67"/>
  <c r="AQ28" i="67"/>
  <c r="AR28" i="67"/>
  <c r="AS28" i="67"/>
  <c r="AT28" i="67"/>
  <c r="AU28" i="67"/>
  <c r="R29" i="67"/>
  <c r="X29" i="67"/>
  <c r="Y29" i="67"/>
  <c r="Z29" i="67"/>
  <c r="AA29" i="67"/>
  <c r="AB29" i="67"/>
  <c r="AC29" i="67"/>
  <c r="AF29" i="67"/>
  <c r="AG29" i="67"/>
  <c r="AH29" i="67"/>
  <c r="AI29" i="67"/>
  <c r="AJ29" i="67"/>
  <c r="AK29" i="67"/>
  <c r="AN29" i="67"/>
  <c r="AO29" i="67"/>
  <c r="AP29" i="67"/>
  <c r="AQ29" i="67"/>
  <c r="AR29" i="67"/>
  <c r="AS29" i="67"/>
  <c r="AU29" i="67"/>
  <c r="R31" i="67"/>
  <c r="T31" i="67"/>
  <c r="X31" i="67"/>
  <c r="Y31" i="67"/>
  <c r="Z31" i="67"/>
  <c r="AA31" i="67"/>
  <c r="AB31" i="67"/>
  <c r="AC31" i="67"/>
  <c r="AD31" i="67"/>
  <c r="AE31" i="67"/>
  <c r="AF31" i="67"/>
  <c r="AG31" i="67"/>
  <c r="AH31" i="67"/>
  <c r="AI31" i="67"/>
  <c r="AJ31" i="67"/>
  <c r="AK31" i="67"/>
  <c r="AL31" i="67"/>
  <c r="AM31" i="67"/>
  <c r="AN31" i="67"/>
  <c r="AO31" i="67"/>
  <c r="AP31" i="67"/>
  <c r="AQ31" i="67"/>
  <c r="AR31" i="67"/>
  <c r="AS31" i="67"/>
  <c r="AT31" i="67"/>
  <c r="AU31" i="67"/>
  <c r="R32" i="67"/>
  <c r="T32" i="67"/>
  <c r="W32" i="67"/>
  <c r="X32" i="67"/>
  <c r="Y32" i="67"/>
  <c r="Z32" i="67"/>
  <c r="AA32" i="67"/>
  <c r="AB32" i="67"/>
  <c r="AC32" i="67"/>
  <c r="AD32" i="67"/>
  <c r="AE32" i="67"/>
  <c r="AF32" i="67"/>
  <c r="AG32" i="67"/>
  <c r="AH32" i="67"/>
  <c r="AI32" i="67"/>
  <c r="AJ32" i="67"/>
  <c r="AK32" i="67"/>
  <c r="AL32" i="67"/>
  <c r="AM32" i="67"/>
  <c r="AN32" i="67"/>
  <c r="AO32" i="67"/>
  <c r="AP32" i="67"/>
  <c r="AQ32" i="67"/>
  <c r="AR32" i="67"/>
  <c r="AS32" i="67"/>
  <c r="AT32" i="67"/>
  <c r="AU32" i="67"/>
  <c r="R34" i="67"/>
  <c r="T34" i="67"/>
  <c r="W34" i="67"/>
  <c r="X34" i="67"/>
  <c r="Y34" i="67"/>
  <c r="Z34" i="67"/>
  <c r="AA34" i="67"/>
  <c r="AB34" i="67"/>
  <c r="AC34" i="67"/>
  <c r="AD34" i="67"/>
  <c r="AE34" i="67"/>
  <c r="AF34" i="67"/>
  <c r="AH34" i="67"/>
  <c r="AI34" i="67"/>
  <c r="AJ34" i="67"/>
  <c r="AK34" i="67"/>
  <c r="AL34" i="67"/>
  <c r="AM34" i="67"/>
  <c r="AN34" i="67"/>
  <c r="AO34" i="67"/>
  <c r="AP34" i="67"/>
  <c r="AQ34" i="67"/>
  <c r="AR34" i="67"/>
  <c r="AS34" i="67"/>
  <c r="AT34" i="67"/>
  <c r="AU34" i="67"/>
  <c r="R36" i="67"/>
  <c r="T36" i="67"/>
  <c r="W36" i="67"/>
  <c r="X36" i="67"/>
  <c r="Y36" i="67"/>
  <c r="Z36" i="67"/>
  <c r="AA36" i="67"/>
  <c r="AC36" i="67"/>
  <c r="AD36" i="67"/>
  <c r="AE36" i="67"/>
  <c r="AF36" i="67"/>
  <c r="AG36" i="67"/>
  <c r="AH36" i="67"/>
  <c r="AI36" i="67"/>
  <c r="AK36" i="67"/>
  <c r="AL36" i="67"/>
  <c r="AM36" i="67"/>
  <c r="AN36" i="67"/>
  <c r="AO36" i="67"/>
  <c r="AP36" i="67"/>
  <c r="AQ36" i="67"/>
  <c r="AR36" i="67"/>
  <c r="AS36" i="67"/>
  <c r="AT36" i="67"/>
  <c r="AU36" i="67"/>
  <c r="R38" i="67"/>
  <c r="W38" i="67"/>
  <c r="X38" i="67"/>
  <c r="Y38" i="67"/>
  <c r="Z38" i="67"/>
  <c r="AA38" i="67"/>
  <c r="AB38" i="67"/>
  <c r="AC38" i="67"/>
  <c r="AD38" i="67"/>
  <c r="AE38" i="67"/>
  <c r="AF38" i="67"/>
  <c r="AG38" i="67"/>
  <c r="AH38" i="67"/>
  <c r="AI38" i="67"/>
  <c r="AJ38" i="67"/>
  <c r="AK38" i="67"/>
  <c r="AL38" i="67"/>
  <c r="AM38" i="67"/>
  <c r="AN38" i="67"/>
  <c r="AO38" i="67"/>
  <c r="AP38" i="67"/>
  <c r="AQ38" i="67"/>
  <c r="AR38" i="67"/>
  <c r="AS38" i="67"/>
  <c r="AT38" i="67"/>
  <c r="AU38" i="67"/>
  <c r="R40" i="67"/>
  <c r="W40" i="67"/>
  <c r="X40" i="67"/>
  <c r="Y40" i="67"/>
  <c r="Z40" i="67"/>
  <c r="AA40" i="67"/>
  <c r="AC40" i="67"/>
  <c r="AD40" i="67"/>
  <c r="AE40" i="67"/>
  <c r="AF40" i="67"/>
  <c r="AG40" i="67"/>
  <c r="AH40" i="67"/>
  <c r="AI40" i="67"/>
  <c r="AK40" i="67"/>
  <c r="AL40" i="67"/>
  <c r="AM40" i="67"/>
  <c r="AN40" i="67"/>
  <c r="AO40" i="67"/>
  <c r="AP40" i="67"/>
  <c r="AQ40" i="67"/>
  <c r="AR40" i="67"/>
  <c r="AS40" i="67"/>
  <c r="AT40" i="67"/>
  <c r="AU40" i="67"/>
  <c r="R23" i="67"/>
  <c r="W23" i="67"/>
  <c r="X23" i="67"/>
  <c r="Y23" i="67"/>
  <c r="Z23" i="67"/>
  <c r="AA23" i="67"/>
  <c r="AB23" i="67"/>
  <c r="AC23" i="67"/>
  <c r="AD23" i="67"/>
  <c r="AE23" i="67"/>
  <c r="AF23" i="67"/>
  <c r="AG23" i="67"/>
  <c r="AH23" i="67"/>
  <c r="AI23" i="67"/>
  <c r="AJ23" i="67"/>
  <c r="AK23" i="67"/>
  <c r="AL23" i="67"/>
  <c r="AM23" i="67"/>
  <c r="AN23" i="67"/>
  <c r="AO23" i="67"/>
  <c r="AP23" i="67"/>
  <c r="AQ23" i="67"/>
  <c r="AR23" i="67"/>
  <c r="E25" i="67"/>
  <c r="E26" i="67"/>
  <c r="E31" i="67"/>
  <c r="E32" i="67"/>
  <c r="E34" i="67"/>
  <c r="E36" i="67"/>
  <c r="E38" i="67"/>
  <c r="E40" i="67"/>
  <c r="C5" i="67"/>
  <c r="D5" i="67"/>
  <c r="E5" i="67"/>
  <c r="F5" i="67"/>
  <c r="G5" i="67"/>
  <c r="H5" i="67"/>
  <c r="I5" i="67"/>
  <c r="J5" i="67"/>
  <c r="K5" i="67"/>
  <c r="L5" i="67"/>
  <c r="M5" i="67"/>
  <c r="N5" i="67"/>
  <c r="O5" i="67"/>
  <c r="P5" i="67"/>
  <c r="Q5" i="67"/>
  <c r="R5" i="67"/>
  <c r="S5" i="67"/>
  <c r="T5" i="67"/>
  <c r="U5" i="67"/>
  <c r="V5" i="67"/>
  <c r="W5" i="67"/>
  <c r="X5" i="67"/>
  <c r="Y5" i="67"/>
  <c r="Z5" i="67"/>
  <c r="AA5" i="67"/>
  <c r="AB5" i="67"/>
  <c r="AC5" i="67"/>
  <c r="AD5" i="67"/>
  <c r="AE5" i="67"/>
  <c r="AF5" i="67"/>
  <c r="AG5" i="67"/>
  <c r="AH5" i="67"/>
  <c r="AI5" i="67"/>
  <c r="AJ5" i="67"/>
  <c r="AK5" i="67"/>
  <c r="AL5" i="67"/>
  <c r="AM5" i="67"/>
  <c r="AN5" i="67"/>
  <c r="AO5" i="67"/>
  <c r="AP5" i="67"/>
  <c r="AQ5" i="67"/>
  <c r="AR5" i="67"/>
  <c r="AS5" i="67"/>
  <c r="AT5" i="67"/>
  <c r="C6" i="67"/>
  <c r="D6" i="67"/>
  <c r="E6" i="67"/>
  <c r="F6" i="67"/>
  <c r="G6" i="67"/>
  <c r="H6" i="67"/>
  <c r="I6" i="67"/>
  <c r="J6" i="67"/>
  <c r="K6" i="67"/>
  <c r="L6" i="67"/>
  <c r="M6" i="67"/>
  <c r="N6" i="67"/>
  <c r="O6" i="67"/>
  <c r="P6" i="67"/>
  <c r="Q6" i="67"/>
  <c r="R6" i="67"/>
  <c r="S6" i="67"/>
  <c r="T6" i="67"/>
  <c r="U6" i="67"/>
  <c r="V6" i="67"/>
  <c r="W6" i="67"/>
  <c r="X6" i="67"/>
  <c r="Y6" i="67"/>
  <c r="Z6" i="67"/>
  <c r="AA6" i="67"/>
  <c r="AB6" i="67"/>
  <c r="AC6" i="67"/>
  <c r="AD6" i="67"/>
  <c r="AE6" i="67"/>
  <c r="AF6" i="67"/>
  <c r="AG6" i="67"/>
  <c r="AH6" i="67"/>
  <c r="AI6" i="67"/>
  <c r="AJ6" i="67"/>
  <c r="AK6" i="67"/>
  <c r="AL6" i="67"/>
  <c r="AM6" i="67"/>
  <c r="AN6" i="67"/>
  <c r="AO6" i="67"/>
  <c r="AP6" i="67"/>
  <c r="AQ6" i="67"/>
  <c r="AR6" i="67"/>
  <c r="AS6" i="67"/>
  <c r="AT6" i="67"/>
  <c r="C8" i="67"/>
  <c r="D8" i="67"/>
  <c r="E8" i="67"/>
  <c r="F8" i="67"/>
  <c r="G8" i="67"/>
  <c r="H8" i="67"/>
  <c r="I8" i="67"/>
  <c r="J8" i="67"/>
  <c r="K8" i="67"/>
  <c r="L8" i="67"/>
  <c r="M8" i="67"/>
  <c r="N8" i="67"/>
  <c r="O8" i="67"/>
  <c r="P8" i="67"/>
  <c r="Q8" i="67"/>
  <c r="R8" i="67"/>
  <c r="S8" i="67"/>
  <c r="T8" i="67"/>
  <c r="U8" i="67"/>
  <c r="V8" i="67"/>
  <c r="W8" i="67"/>
  <c r="X8" i="67"/>
  <c r="Y8" i="67"/>
  <c r="Z8" i="67"/>
  <c r="AA8" i="67"/>
  <c r="AB8" i="67"/>
  <c r="AC8" i="67"/>
  <c r="AD8" i="67"/>
  <c r="AE8" i="67"/>
  <c r="AF8" i="67"/>
  <c r="AG8" i="67"/>
  <c r="AH8" i="67"/>
  <c r="AI8" i="67"/>
  <c r="AJ8" i="67"/>
  <c r="AK8" i="67"/>
  <c r="AL8" i="67"/>
  <c r="AM8" i="67"/>
  <c r="AN8" i="67"/>
  <c r="AO8" i="67"/>
  <c r="AP8" i="67"/>
  <c r="AQ8" i="67"/>
  <c r="AR8" i="67"/>
  <c r="AS8" i="67"/>
  <c r="AT8" i="67"/>
  <c r="C9" i="67"/>
  <c r="D9" i="67"/>
  <c r="E9" i="67"/>
  <c r="F9" i="67"/>
  <c r="G9" i="67"/>
  <c r="H9" i="67"/>
  <c r="I9" i="67"/>
  <c r="J9" i="67"/>
  <c r="K9" i="67"/>
  <c r="L9" i="67"/>
  <c r="M9" i="67"/>
  <c r="N9" i="67"/>
  <c r="O9" i="67"/>
  <c r="P9" i="67"/>
  <c r="Q9" i="67"/>
  <c r="R9" i="67"/>
  <c r="S9" i="67"/>
  <c r="T9" i="67"/>
  <c r="U9" i="67"/>
  <c r="V9" i="67"/>
  <c r="W9" i="67"/>
  <c r="X9" i="67"/>
  <c r="Y9" i="67"/>
  <c r="Z9" i="67"/>
  <c r="AA9" i="67"/>
  <c r="AB9" i="67"/>
  <c r="AC9" i="67"/>
  <c r="AD9" i="67"/>
  <c r="AE9" i="67"/>
  <c r="AF9" i="67"/>
  <c r="AG9" i="67"/>
  <c r="AH9" i="67"/>
  <c r="AI9" i="67"/>
  <c r="AJ9" i="67"/>
  <c r="AK9" i="67"/>
  <c r="AL9" i="67"/>
  <c r="AM9" i="67"/>
  <c r="AN9" i="67"/>
  <c r="AO9" i="67"/>
  <c r="AP9" i="67"/>
  <c r="AQ9" i="67"/>
  <c r="AR9" i="67"/>
  <c r="AS9" i="67"/>
  <c r="AT9" i="67"/>
  <c r="C11" i="67"/>
  <c r="D11" i="67"/>
  <c r="E11" i="67"/>
  <c r="F11" i="67"/>
  <c r="G11" i="67"/>
  <c r="H11" i="67"/>
  <c r="I11" i="67"/>
  <c r="J11" i="67"/>
  <c r="K11" i="67"/>
  <c r="L11" i="67"/>
  <c r="M11" i="67"/>
  <c r="N11" i="67"/>
  <c r="O11" i="67"/>
  <c r="P11" i="67"/>
  <c r="Q11" i="67"/>
  <c r="R11" i="67"/>
  <c r="S11" i="67"/>
  <c r="T11" i="67"/>
  <c r="U11" i="67"/>
  <c r="V11" i="67"/>
  <c r="W11" i="67"/>
  <c r="X11" i="67"/>
  <c r="Y11" i="67"/>
  <c r="Z11" i="67"/>
  <c r="AA11" i="67"/>
  <c r="AB11" i="67"/>
  <c r="AC11" i="67"/>
  <c r="AD11" i="67"/>
  <c r="AE11" i="67"/>
  <c r="AF11" i="67"/>
  <c r="AG11" i="67"/>
  <c r="AH11" i="67"/>
  <c r="AI11" i="67"/>
  <c r="AJ11" i="67"/>
  <c r="AK11" i="67"/>
  <c r="AL11" i="67"/>
  <c r="AM11" i="67"/>
  <c r="AN11" i="67"/>
  <c r="AO11" i="67"/>
  <c r="AP11" i="67"/>
  <c r="AQ11" i="67"/>
  <c r="AR11" i="67"/>
  <c r="AS11" i="67"/>
  <c r="AT11" i="67"/>
  <c r="C12" i="67"/>
  <c r="D12" i="67"/>
  <c r="E12" i="67"/>
  <c r="F12" i="67"/>
  <c r="G12" i="67"/>
  <c r="H12" i="67"/>
  <c r="I12" i="67"/>
  <c r="J12" i="67"/>
  <c r="K12" i="67"/>
  <c r="L12" i="67"/>
  <c r="M12" i="67"/>
  <c r="N12" i="67"/>
  <c r="O12" i="67"/>
  <c r="P12" i="67"/>
  <c r="Q12" i="67"/>
  <c r="R12" i="67"/>
  <c r="S12" i="67"/>
  <c r="T12" i="67"/>
  <c r="U12" i="67"/>
  <c r="V12" i="67"/>
  <c r="W12" i="67"/>
  <c r="X12" i="67"/>
  <c r="Y12" i="67"/>
  <c r="Z12" i="67"/>
  <c r="AA12" i="67"/>
  <c r="AB12" i="67"/>
  <c r="AC12" i="67"/>
  <c r="AD12" i="67"/>
  <c r="AE12" i="67"/>
  <c r="AF12" i="67"/>
  <c r="AG12" i="67"/>
  <c r="AH12" i="67"/>
  <c r="AI12" i="67"/>
  <c r="AJ12" i="67"/>
  <c r="AK12" i="67"/>
  <c r="AL12" i="67"/>
  <c r="AM12" i="67"/>
  <c r="AN12" i="67"/>
  <c r="AO12" i="67"/>
  <c r="AP12" i="67"/>
  <c r="AQ12" i="67"/>
  <c r="AR12" i="67"/>
  <c r="AS12" i="67"/>
  <c r="AT12" i="67"/>
  <c r="C14" i="67"/>
  <c r="D14" i="67"/>
  <c r="E14" i="67"/>
  <c r="F14" i="67"/>
  <c r="G14" i="67"/>
  <c r="H14" i="67"/>
  <c r="I14" i="67"/>
  <c r="J14" i="67"/>
  <c r="K14" i="67"/>
  <c r="L14" i="67"/>
  <c r="M14" i="67"/>
  <c r="N14" i="67"/>
  <c r="O14" i="67"/>
  <c r="P14" i="67"/>
  <c r="Q14" i="67"/>
  <c r="R14" i="67"/>
  <c r="S14" i="67"/>
  <c r="T14" i="67"/>
  <c r="U14" i="67"/>
  <c r="V14" i="67"/>
  <c r="W14" i="67"/>
  <c r="X14" i="67"/>
  <c r="Y14" i="67"/>
  <c r="Z14" i="67"/>
  <c r="AA14" i="67"/>
  <c r="AB14" i="67"/>
  <c r="AC14" i="67"/>
  <c r="AD14" i="67"/>
  <c r="AE14" i="67"/>
  <c r="AF14" i="67"/>
  <c r="AG14" i="67"/>
  <c r="AH14" i="67"/>
  <c r="AI14" i="67"/>
  <c r="AJ14" i="67"/>
  <c r="AK14" i="67"/>
  <c r="AL14" i="67"/>
  <c r="AM14" i="67"/>
  <c r="AN14" i="67"/>
  <c r="AO14" i="67"/>
  <c r="AP14" i="67"/>
  <c r="AQ14" i="67"/>
  <c r="AR14" i="67"/>
  <c r="AS14" i="67"/>
  <c r="AT14" i="67"/>
  <c r="C16" i="67"/>
  <c r="D16" i="67"/>
  <c r="E16" i="67"/>
  <c r="F16" i="67"/>
  <c r="G16" i="67"/>
  <c r="H16" i="67"/>
  <c r="I16" i="67"/>
  <c r="J16" i="67"/>
  <c r="K16" i="67"/>
  <c r="L16" i="67"/>
  <c r="M16" i="67"/>
  <c r="N16" i="67"/>
  <c r="O16" i="67"/>
  <c r="P16" i="67"/>
  <c r="Q16" i="67"/>
  <c r="R16" i="67"/>
  <c r="S16" i="67"/>
  <c r="T16" i="67"/>
  <c r="U16" i="67"/>
  <c r="V16" i="67"/>
  <c r="W16" i="67"/>
  <c r="X16" i="67"/>
  <c r="Y16" i="67"/>
  <c r="Z16" i="67"/>
  <c r="AA16" i="67"/>
  <c r="AB16" i="67"/>
  <c r="AC16" i="67"/>
  <c r="AD16" i="67"/>
  <c r="AE16" i="67"/>
  <c r="AF16" i="67"/>
  <c r="AG16" i="67"/>
  <c r="AH16" i="67"/>
  <c r="AI16" i="67"/>
  <c r="AJ16" i="67"/>
  <c r="AK16" i="67"/>
  <c r="AL16" i="67"/>
  <c r="AM16" i="67"/>
  <c r="AN16" i="67"/>
  <c r="AO16" i="67"/>
  <c r="AP16" i="67"/>
  <c r="AQ16" i="67"/>
  <c r="AR16" i="67"/>
  <c r="AS16" i="67"/>
  <c r="AT16" i="67"/>
  <c r="C18" i="67"/>
  <c r="D18" i="67"/>
  <c r="E18" i="67"/>
  <c r="F18" i="67"/>
  <c r="G18" i="67"/>
  <c r="H18" i="67"/>
  <c r="I18" i="67"/>
  <c r="J18" i="67"/>
  <c r="K18" i="67"/>
  <c r="L18" i="67"/>
  <c r="M18" i="67"/>
  <c r="N18" i="67"/>
  <c r="O18" i="67"/>
  <c r="P18" i="67"/>
  <c r="Q18" i="67"/>
  <c r="R18" i="67"/>
  <c r="S18" i="67"/>
  <c r="T18" i="67"/>
  <c r="U18" i="67"/>
  <c r="V18" i="67"/>
  <c r="W18" i="67"/>
  <c r="X18" i="67"/>
  <c r="Y18" i="67"/>
  <c r="Z18" i="67"/>
  <c r="AA18" i="67"/>
  <c r="AB18" i="67"/>
  <c r="AC18" i="67"/>
  <c r="AD18" i="67"/>
  <c r="AE18" i="67"/>
  <c r="AF18" i="67"/>
  <c r="AG18" i="67"/>
  <c r="AH18" i="67"/>
  <c r="AI18" i="67"/>
  <c r="AJ18" i="67"/>
  <c r="AK18" i="67"/>
  <c r="AL18" i="67"/>
  <c r="AM18" i="67"/>
  <c r="AN18" i="67"/>
  <c r="AO18" i="67"/>
  <c r="AP18" i="67"/>
  <c r="AQ18" i="67"/>
  <c r="AR18" i="67"/>
  <c r="AS18" i="67"/>
  <c r="AT18" i="67"/>
  <c r="C20" i="67"/>
  <c r="D20" i="67"/>
  <c r="E20" i="67"/>
  <c r="F20" i="67"/>
  <c r="G20" i="67"/>
  <c r="H20" i="67"/>
  <c r="I20" i="67"/>
  <c r="J20" i="67"/>
  <c r="K20" i="67"/>
  <c r="L20" i="67"/>
  <c r="M20" i="67"/>
  <c r="N20" i="67"/>
  <c r="O20" i="67"/>
  <c r="P20" i="67"/>
  <c r="Q20" i="67"/>
  <c r="R20" i="67"/>
  <c r="S20" i="67"/>
  <c r="T20" i="67"/>
  <c r="U20" i="67"/>
  <c r="V20" i="67"/>
  <c r="W20" i="67"/>
  <c r="X20" i="67"/>
  <c r="Y20" i="67"/>
  <c r="Z20" i="67"/>
  <c r="AA20" i="67"/>
  <c r="AB20" i="67"/>
  <c r="AC20" i="67"/>
  <c r="AD20" i="67"/>
  <c r="AE20" i="67"/>
  <c r="AF20" i="67"/>
  <c r="AG20" i="67"/>
  <c r="AH20" i="67"/>
  <c r="AI20" i="67"/>
  <c r="AJ20" i="67"/>
  <c r="AK20" i="67"/>
  <c r="AL20" i="67"/>
  <c r="AM20" i="67"/>
  <c r="AN20" i="67"/>
  <c r="AO20" i="67"/>
  <c r="AP20" i="67"/>
  <c r="AQ20" i="67"/>
  <c r="AR20" i="67"/>
  <c r="AS20" i="67"/>
  <c r="AT20" i="67"/>
  <c r="AC3" i="67"/>
  <c r="AD3" i="67"/>
  <c r="AE3" i="67"/>
  <c r="AF3" i="67"/>
  <c r="AG3" i="67"/>
  <c r="AH3" i="67"/>
  <c r="AI3" i="67"/>
  <c r="AJ3" i="67"/>
  <c r="AK3" i="67"/>
  <c r="AL3" i="67"/>
  <c r="AM3" i="67"/>
  <c r="AN3" i="67"/>
  <c r="AO3" i="67"/>
  <c r="AP3" i="67"/>
  <c r="AQ3" i="67"/>
  <c r="AR3" i="67"/>
  <c r="AS3" i="67"/>
  <c r="AS23" i="67" s="1"/>
  <c r="AT3" i="67"/>
  <c r="AT23" i="67" s="1"/>
  <c r="AU3" i="67"/>
  <c r="AU23" i="67" s="1"/>
  <c r="AV3" i="67"/>
  <c r="AV23" i="67" s="1"/>
  <c r="Z3" i="67"/>
  <c r="AA3" i="67"/>
  <c r="AB3" i="67"/>
  <c r="M3" i="67"/>
  <c r="N3" i="67"/>
  <c r="O3" i="67"/>
  <c r="P3" i="67"/>
  <c r="Q3" i="67"/>
  <c r="R3" i="67"/>
  <c r="S3" i="67"/>
  <c r="T3" i="67"/>
  <c r="U3" i="67"/>
  <c r="V3" i="67"/>
  <c r="W3" i="67"/>
  <c r="X3" i="67"/>
  <c r="Y3" i="67"/>
  <c r="C3" i="67"/>
  <c r="D3" i="67"/>
  <c r="E3" i="67"/>
  <c r="F3" i="67"/>
  <c r="G3" i="67"/>
  <c r="H3" i="67"/>
  <c r="I3" i="67"/>
  <c r="J3" i="67"/>
  <c r="K3" i="67"/>
  <c r="L3" i="67"/>
  <c r="I25" i="67"/>
  <c r="K25" i="67"/>
  <c r="N25" i="67"/>
  <c r="O25" i="67"/>
  <c r="P25" i="67"/>
  <c r="C26" i="67"/>
  <c r="H26" i="67"/>
  <c r="J26" i="67"/>
  <c r="M26" i="67"/>
  <c r="S26" i="67"/>
  <c r="H28" i="67"/>
  <c r="I28" i="67"/>
  <c r="J28" i="67"/>
  <c r="K28" i="67"/>
  <c r="L28" i="67"/>
  <c r="M28" i="67"/>
  <c r="N28" i="67"/>
  <c r="O28" i="67"/>
  <c r="P28" i="67"/>
  <c r="Q28" i="67"/>
  <c r="R28" i="67"/>
  <c r="S28" i="67"/>
  <c r="H29" i="67"/>
  <c r="N29" i="67"/>
  <c r="P29" i="67"/>
  <c r="Q29" i="67"/>
  <c r="S29" i="67"/>
  <c r="G31" i="67"/>
  <c r="H31" i="67"/>
  <c r="K31" i="67"/>
  <c r="L31" i="67"/>
  <c r="M31" i="67"/>
  <c r="H32" i="67"/>
  <c r="I32" i="67"/>
  <c r="J32" i="67"/>
  <c r="K32" i="67"/>
  <c r="L32" i="67"/>
  <c r="M32" i="67"/>
  <c r="S32" i="67"/>
  <c r="D34" i="67"/>
  <c r="F34" i="67"/>
  <c r="G34" i="67"/>
  <c r="H34" i="67"/>
  <c r="P34" i="67"/>
  <c r="S34" i="67"/>
  <c r="C36" i="67"/>
  <c r="G36" i="67"/>
  <c r="H36" i="67"/>
  <c r="K36" i="67"/>
  <c r="M36" i="67"/>
  <c r="O36" i="67"/>
  <c r="S36" i="67"/>
  <c r="D38" i="67"/>
  <c r="F38" i="67"/>
  <c r="H38" i="67"/>
  <c r="I38" i="67"/>
  <c r="J38" i="67"/>
  <c r="K38" i="67"/>
  <c r="L38" i="67"/>
  <c r="M38" i="67"/>
  <c r="N38" i="67"/>
  <c r="O38" i="67"/>
  <c r="S38" i="67"/>
  <c r="I40" i="67"/>
  <c r="K40" i="67"/>
  <c r="L40" i="67"/>
  <c r="M40" i="67"/>
  <c r="P40" i="67"/>
  <c r="Q40" i="67"/>
  <c r="S40" i="67"/>
  <c r="C25" i="67"/>
  <c r="H25" i="67"/>
  <c r="J25" i="67"/>
  <c r="L25" i="67"/>
  <c r="M25" i="67"/>
  <c r="G26" i="67"/>
  <c r="I26" i="67"/>
  <c r="K26" i="67"/>
  <c r="O26" i="67"/>
  <c r="C28" i="67"/>
  <c r="C29" i="67"/>
  <c r="I29" i="67"/>
  <c r="J29" i="67"/>
  <c r="K29" i="67"/>
  <c r="L29" i="67"/>
  <c r="C31" i="67"/>
  <c r="I31" i="67"/>
  <c r="J31" i="67"/>
  <c r="O31" i="67"/>
  <c r="P31" i="67"/>
  <c r="Q31" i="67"/>
  <c r="C32" i="67"/>
  <c r="D32" i="67"/>
  <c r="N32" i="67"/>
  <c r="O32" i="67"/>
  <c r="P32" i="67"/>
  <c r="Q32" i="67"/>
  <c r="C34" i="67"/>
  <c r="M34" i="67"/>
  <c r="N34" i="67"/>
  <c r="O34" i="67"/>
  <c r="Q34" i="67"/>
  <c r="L36" i="67"/>
  <c r="N36" i="67"/>
  <c r="P36" i="67"/>
  <c r="Q36" i="67"/>
  <c r="C38" i="67"/>
  <c r="P38" i="67"/>
  <c r="Q38" i="67"/>
  <c r="C40" i="67"/>
  <c r="J40" i="67"/>
  <c r="N40" i="67"/>
  <c r="O40" i="67"/>
  <c r="AU5" i="67"/>
  <c r="AV5" i="67"/>
  <c r="AU6" i="67"/>
  <c r="AV6" i="67"/>
  <c r="AU8" i="67"/>
  <c r="AV8" i="67"/>
  <c r="AU9" i="67"/>
  <c r="AV9" i="67"/>
  <c r="AU11" i="67"/>
  <c r="AV11" i="67"/>
  <c r="AU12" i="67"/>
  <c r="AV12" i="67"/>
  <c r="AU14" i="67"/>
  <c r="AV14" i="67"/>
  <c r="AU16" i="67"/>
  <c r="AV16" i="67"/>
  <c r="AU18" i="67"/>
  <c r="AV18" i="67"/>
  <c r="AU20" i="67"/>
  <c r="AV20" i="67"/>
  <c r="B23" i="67"/>
  <c r="B3" i="67"/>
  <c r="B20" i="67"/>
  <c r="B18" i="67"/>
  <c r="B16" i="67"/>
  <c r="B14" i="67"/>
  <c r="B12" i="67"/>
  <c r="B11" i="67"/>
  <c r="B9" i="67"/>
  <c r="B8" i="67"/>
  <c r="B6" i="67"/>
  <c r="AW6" i="67"/>
  <c r="AX6" i="67"/>
  <c r="AY6" i="67"/>
  <c r="AZ6" i="67"/>
  <c r="BA6" i="67"/>
  <c r="BB6" i="67"/>
  <c r="BC6" i="67"/>
  <c r="BD6" i="67"/>
  <c r="BE6" i="67"/>
  <c r="BF6" i="67"/>
  <c r="BG6" i="67"/>
  <c r="BH6" i="67"/>
  <c r="BI6" i="67"/>
  <c r="BJ6" i="67"/>
  <c r="BK6" i="67"/>
  <c r="BL6" i="67"/>
  <c r="BM6" i="67"/>
  <c r="BN6" i="67"/>
  <c r="BO6" i="67"/>
  <c r="BP6" i="67"/>
  <c r="BQ6" i="67"/>
  <c r="BR6" i="67"/>
  <c r="BS6" i="67"/>
  <c r="BT6" i="67"/>
  <c r="BU6" i="67"/>
  <c r="BV6" i="67"/>
  <c r="BW6" i="67"/>
  <c r="BX6" i="67"/>
  <c r="BY6" i="67"/>
  <c r="BZ6" i="67"/>
  <c r="CA6" i="67"/>
  <c r="CB6" i="67"/>
  <c r="CC6" i="67"/>
  <c r="B5" i="67"/>
  <c r="AW5" i="67"/>
  <c r="AX5" i="67"/>
  <c r="AY5" i="67"/>
  <c r="AZ5" i="67"/>
  <c r="BA5" i="67"/>
  <c r="BB5" i="67"/>
  <c r="BC5" i="67"/>
  <c r="BD5" i="67"/>
  <c r="BE5" i="67"/>
  <c r="BF5" i="67"/>
  <c r="BG5" i="67"/>
  <c r="BH5" i="67"/>
  <c r="BI5" i="67"/>
  <c r="BJ5" i="67"/>
  <c r="BK5" i="67"/>
  <c r="BL5" i="67"/>
  <c r="BM5" i="67"/>
  <c r="BN5" i="67"/>
  <c r="BO5" i="67"/>
  <c r="BP5" i="67"/>
  <c r="BQ5" i="67"/>
  <c r="BR5" i="67"/>
  <c r="BS5" i="67"/>
  <c r="BT5" i="67"/>
  <c r="BU5" i="67"/>
  <c r="BV5" i="67"/>
  <c r="BW5" i="67"/>
  <c r="BX5" i="67"/>
  <c r="BY5" i="67"/>
  <c r="BZ5" i="67"/>
  <c r="CA5" i="67"/>
  <c r="CB5" i="67"/>
  <c r="CC5" i="67"/>
  <c r="CC23" i="67"/>
  <c r="CB23" i="67"/>
  <c r="CA23" i="67"/>
  <c r="BZ23" i="67"/>
  <c r="BY23" i="67"/>
  <c r="BX23" i="67"/>
  <c r="BW23" i="67"/>
  <c r="BV23" i="67"/>
  <c r="BU23" i="67"/>
  <c r="BT23" i="67"/>
  <c r="BS23" i="67"/>
  <c r="BR23" i="67"/>
  <c r="BQ23" i="67"/>
  <c r="BP23" i="67"/>
  <c r="BO23" i="67"/>
  <c r="BN23" i="67"/>
  <c r="BM23" i="67"/>
  <c r="BL23" i="67"/>
  <c r="BK23" i="67"/>
  <c r="BJ23" i="67"/>
  <c r="BI23" i="67"/>
  <c r="BH23" i="67"/>
  <c r="BG23" i="67"/>
  <c r="BF23" i="67"/>
  <c r="BE23" i="67"/>
  <c r="BD23" i="67"/>
  <c r="BC23" i="67"/>
  <c r="BB23" i="67"/>
  <c r="BA23" i="67"/>
  <c r="AZ23" i="67"/>
  <c r="AY23" i="67"/>
  <c r="AX23" i="67"/>
  <c r="AW23" i="67"/>
  <c r="F25" i="67"/>
  <c r="F26" i="67"/>
  <c r="F29" i="67"/>
  <c r="F31" i="67"/>
  <c r="F32" i="67"/>
  <c r="F36" i="67"/>
  <c r="F23" i="67"/>
  <c r="B25" i="67"/>
  <c r="D25" i="67"/>
  <c r="G25" i="67"/>
  <c r="U25" i="67"/>
  <c r="V25" i="67"/>
  <c r="B26" i="67"/>
  <c r="D26" i="67"/>
  <c r="U26" i="67"/>
  <c r="V26" i="67"/>
  <c r="AB26" i="67"/>
  <c r="AJ26" i="67"/>
  <c r="B28" i="67"/>
  <c r="D28" i="67"/>
  <c r="E28" i="67"/>
  <c r="T28" i="67"/>
  <c r="U28" i="67"/>
  <c r="V28" i="67"/>
  <c r="B29" i="67"/>
  <c r="E29" i="67"/>
  <c r="G29" i="67"/>
  <c r="T29" i="67"/>
  <c r="U29" i="67"/>
  <c r="V29" i="67"/>
  <c r="W29" i="67"/>
  <c r="AD29" i="67"/>
  <c r="AE29" i="67"/>
  <c r="AL29" i="67"/>
  <c r="AM29" i="67"/>
  <c r="B31" i="67"/>
  <c r="D31" i="67"/>
  <c r="U31" i="67"/>
  <c r="V31" i="67"/>
  <c r="W31" i="67"/>
  <c r="B32" i="67"/>
  <c r="G32" i="67"/>
  <c r="U32" i="67"/>
  <c r="V32" i="67"/>
  <c r="U34" i="67"/>
  <c r="V34" i="67"/>
  <c r="AG34" i="67"/>
  <c r="V36" i="67"/>
  <c r="AB36" i="67"/>
  <c r="AJ36" i="67"/>
  <c r="T38" i="67"/>
  <c r="U38" i="67"/>
  <c r="V38" i="67"/>
  <c r="D40" i="67"/>
  <c r="T40" i="67"/>
  <c r="U40" i="67"/>
  <c r="V40" i="67"/>
  <c r="AB40" i="67"/>
  <c r="AJ40" i="67"/>
  <c r="C23" i="67"/>
  <c r="D23" i="67"/>
  <c r="E23" i="67"/>
  <c r="G23" i="67"/>
  <c r="H23" i="67"/>
  <c r="I23" i="67"/>
  <c r="J23" i="67"/>
  <c r="K23" i="67"/>
  <c r="L23" i="67"/>
  <c r="M23" i="67"/>
  <c r="N23" i="67"/>
  <c r="O23" i="67"/>
  <c r="P23" i="67"/>
  <c r="Q23" i="67"/>
  <c r="S23" i="67"/>
  <c r="T23" i="67"/>
  <c r="U23" i="67"/>
  <c r="V23" i="67"/>
  <c r="AV25" i="67"/>
  <c r="AV26" i="67"/>
  <c r="AV28" i="67"/>
  <c r="AV29" i="67"/>
  <c r="AV31" i="67"/>
  <c r="AV32" i="67"/>
  <c r="AV34" i="67"/>
  <c r="AV36" i="67"/>
  <c r="AV38" i="67"/>
  <c r="AV40" i="67"/>
  <c r="AT29" i="67"/>
  <c r="J15" i="62"/>
  <c r="E6" i="62"/>
  <c r="E5" i="62" s="1"/>
  <c r="E17" i="62" s="1"/>
  <c r="F6" i="62"/>
  <c r="F18" i="62" s="1"/>
  <c r="G6" i="62"/>
  <c r="G18" i="62" s="1"/>
  <c r="H6" i="62"/>
  <c r="H18" i="62" s="1"/>
  <c r="I6" i="62"/>
  <c r="I18" i="62" s="1"/>
  <c r="J6" i="62"/>
  <c r="J5" i="62" s="1"/>
  <c r="J17" i="62" s="1"/>
  <c r="E9" i="62"/>
  <c r="F9" i="62"/>
  <c r="F21" i="62" s="1"/>
  <c r="G9" i="62"/>
  <c r="G8" i="62" s="1"/>
  <c r="G20" i="62" s="1"/>
  <c r="H9" i="62"/>
  <c r="H8" i="62" s="1"/>
  <c r="H20" i="62" s="1"/>
  <c r="I9" i="62"/>
  <c r="I21" i="62" s="1"/>
  <c r="J9" i="62"/>
  <c r="J21" i="62" s="1"/>
  <c r="E12" i="62"/>
  <c r="E11" i="62" s="1"/>
  <c r="E23" i="62" s="1"/>
  <c r="F12" i="62"/>
  <c r="F11" i="62" s="1"/>
  <c r="F23" i="62" s="1"/>
  <c r="G12" i="62"/>
  <c r="G24" i="62" s="1"/>
  <c r="H12" i="62"/>
  <c r="H11" i="62" s="1"/>
  <c r="H23" i="62" s="1"/>
  <c r="I12" i="62"/>
  <c r="I24" i="62" s="1"/>
  <c r="J12" i="62"/>
  <c r="J11" i="62" s="1"/>
  <c r="J23" i="62" s="1"/>
  <c r="C6" i="62"/>
  <c r="C5" i="62" s="1"/>
  <c r="C17" i="62" s="1"/>
  <c r="D6" i="62"/>
  <c r="D18" i="62" s="1"/>
  <c r="C9" i="62"/>
  <c r="C8" i="62" s="1"/>
  <c r="C20" i="62" s="1"/>
  <c r="D9" i="62"/>
  <c r="D21" i="62" s="1"/>
  <c r="C12" i="62"/>
  <c r="C11" i="62" s="1"/>
  <c r="C23" i="62" s="1"/>
  <c r="D12" i="62"/>
  <c r="D11" i="62" s="1"/>
  <c r="D23" i="62" s="1"/>
  <c r="C15" i="62"/>
  <c r="B15" i="62"/>
  <c r="B12" i="62"/>
  <c r="B24" i="62" s="1"/>
  <c r="B9" i="62"/>
  <c r="B8" i="62" s="1"/>
  <c r="B20" i="62" s="1"/>
  <c r="B6" i="62"/>
  <c r="B5" i="62" s="1"/>
  <c r="B17" i="62" s="1"/>
  <c r="C19" i="59"/>
  <c r="D19" i="59"/>
  <c r="E19" i="59"/>
  <c r="F19" i="59"/>
  <c r="G19" i="59"/>
  <c r="H19" i="59"/>
  <c r="I19" i="59"/>
  <c r="B19" i="59"/>
  <c r="C5" i="59"/>
  <c r="C21" i="59" s="1"/>
  <c r="D5" i="59"/>
  <c r="D21" i="59" s="1"/>
  <c r="E5" i="59"/>
  <c r="E21" i="59" s="1"/>
  <c r="F5" i="59"/>
  <c r="F21" i="59" s="1"/>
  <c r="G5" i="59"/>
  <c r="G21" i="59" s="1"/>
  <c r="H5" i="59"/>
  <c r="H21" i="59" s="1"/>
  <c r="I5" i="59"/>
  <c r="I21" i="59" s="1"/>
  <c r="C6" i="59"/>
  <c r="C22" i="59" s="1"/>
  <c r="D6" i="59"/>
  <c r="D22" i="59" s="1"/>
  <c r="E6" i="59"/>
  <c r="E22" i="59" s="1"/>
  <c r="F6" i="59"/>
  <c r="F22" i="59" s="1"/>
  <c r="G6" i="59"/>
  <c r="G22" i="59" s="1"/>
  <c r="H6" i="59"/>
  <c r="H22" i="59" s="1"/>
  <c r="I6" i="59"/>
  <c r="I22" i="59" s="1"/>
  <c r="C8" i="59"/>
  <c r="C24" i="59" s="1"/>
  <c r="D8" i="59"/>
  <c r="D24" i="59" s="1"/>
  <c r="E8" i="59"/>
  <c r="E24" i="59" s="1"/>
  <c r="F8" i="59"/>
  <c r="F24" i="59" s="1"/>
  <c r="G8" i="59"/>
  <c r="G24" i="59" s="1"/>
  <c r="H8" i="59"/>
  <c r="H24" i="59" s="1"/>
  <c r="I8" i="59"/>
  <c r="I24" i="59" s="1"/>
  <c r="C9" i="59"/>
  <c r="C25" i="59" s="1"/>
  <c r="D9" i="59"/>
  <c r="D25" i="59" s="1"/>
  <c r="E9" i="59"/>
  <c r="E25" i="59" s="1"/>
  <c r="F9" i="59"/>
  <c r="F25" i="59" s="1"/>
  <c r="G9" i="59"/>
  <c r="G25" i="59" s="1"/>
  <c r="H9" i="59"/>
  <c r="H25" i="59" s="1"/>
  <c r="I9" i="59"/>
  <c r="I25" i="59" s="1"/>
  <c r="C11" i="59"/>
  <c r="C27" i="59" s="1"/>
  <c r="D11" i="59"/>
  <c r="D27" i="59" s="1"/>
  <c r="E11" i="59"/>
  <c r="E27" i="59" s="1"/>
  <c r="F11" i="59"/>
  <c r="F27" i="59" s="1"/>
  <c r="G11" i="59"/>
  <c r="G27" i="59" s="1"/>
  <c r="H11" i="59"/>
  <c r="H27" i="59" s="1"/>
  <c r="I11" i="59"/>
  <c r="I27" i="59" s="1"/>
  <c r="C12" i="59"/>
  <c r="C28" i="59" s="1"/>
  <c r="D12" i="59"/>
  <c r="D28" i="59" s="1"/>
  <c r="E12" i="59"/>
  <c r="E28" i="59" s="1"/>
  <c r="F12" i="59"/>
  <c r="F28" i="59" s="1"/>
  <c r="G12" i="59"/>
  <c r="G28" i="59" s="1"/>
  <c r="H12" i="59"/>
  <c r="H28" i="59" s="1"/>
  <c r="I12" i="59"/>
  <c r="I28" i="59" s="1"/>
  <c r="C14" i="59"/>
  <c r="C30" i="59" s="1"/>
  <c r="D14" i="59"/>
  <c r="D30" i="59" s="1"/>
  <c r="E14" i="59"/>
  <c r="E30" i="59" s="1"/>
  <c r="F14" i="59"/>
  <c r="F30" i="59" s="1"/>
  <c r="G14" i="59"/>
  <c r="G30" i="59" s="1"/>
  <c r="H14" i="59"/>
  <c r="H30" i="59" s="1"/>
  <c r="I14" i="59"/>
  <c r="I30" i="59" s="1"/>
  <c r="C16" i="59"/>
  <c r="C32" i="59" s="1"/>
  <c r="D16" i="59"/>
  <c r="D32" i="59" s="1"/>
  <c r="E16" i="59"/>
  <c r="E32" i="59" s="1"/>
  <c r="F16" i="59"/>
  <c r="F32" i="59" s="1"/>
  <c r="G16" i="59"/>
  <c r="G32" i="59" s="1"/>
  <c r="H16" i="59"/>
  <c r="H32" i="59" s="1"/>
  <c r="I16" i="59"/>
  <c r="I32" i="59" s="1"/>
  <c r="B6" i="59"/>
  <c r="B22" i="59" s="1"/>
  <c r="B8" i="59"/>
  <c r="B24" i="59" s="1"/>
  <c r="B9" i="59"/>
  <c r="B25" i="59" s="1"/>
  <c r="B11" i="59"/>
  <c r="B27" i="59" s="1"/>
  <c r="B12" i="59"/>
  <c r="B28" i="59" s="1"/>
  <c r="B14" i="59"/>
  <c r="B30" i="59" s="1"/>
  <c r="B16" i="59"/>
  <c r="B32" i="59" s="1"/>
  <c r="B5" i="59"/>
  <c r="B21" i="59" s="1"/>
  <c r="B12" i="63"/>
  <c r="B11" i="63"/>
  <c r="B38" i="67"/>
  <c r="B34" i="67"/>
  <c r="B36" i="67"/>
  <c r="B40" i="67"/>
  <c r="S25" i="67"/>
  <c r="S31" i="67"/>
  <c r="L26" i="67"/>
  <c r="U36" i="67"/>
  <c r="Q26" i="67"/>
  <c r="N26" i="67"/>
  <c r="M29" i="67"/>
  <c r="L34" i="67"/>
  <c r="P26" i="67"/>
  <c r="K34" i="67"/>
  <c r="J34" i="67"/>
  <c r="I34" i="67"/>
  <c r="N31" i="67"/>
  <c r="H40" i="67"/>
  <c r="J36" i="67"/>
  <c r="I36" i="67"/>
  <c r="Q25" i="67"/>
  <c r="O29" i="67"/>
  <c r="G38" i="67"/>
  <c r="G28" i="67"/>
  <c r="G40" i="67"/>
  <c r="F40" i="67"/>
  <c r="F28" i="67"/>
  <c r="D36" i="67"/>
  <c r="D29" i="67"/>
  <c r="B28" i="58" l="1"/>
  <c r="I10" i="58"/>
  <c r="I13" i="58"/>
  <c r="I8" i="58"/>
  <c r="H10" i="58"/>
  <c r="H8" i="58"/>
  <c r="H13" i="58"/>
  <c r="H22" i="58"/>
  <c r="B18" i="62"/>
  <c r="G21" i="62"/>
  <c r="C18" i="62"/>
  <c r="J18" i="62"/>
  <c r="B11" i="62"/>
  <c r="B23" i="62" s="1"/>
  <c r="F8" i="62"/>
  <c r="F20" i="62" s="1"/>
  <c r="F5" i="62"/>
  <c r="F17" i="62" s="1"/>
  <c r="C24" i="62"/>
  <c r="H5" i="62"/>
  <c r="H17" i="62" s="1"/>
  <c r="I8" i="62"/>
  <c r="I20" i="62" s="1"/>
  <c r="I11" i="62"/>
  <c r="I23" i="62" s="1"/>
  <c r="C21" i="62"/>
  <c r="D8" i="62"/>
  <c r="D20" i="62" s="1"/>
  <c r="H21" i="62"/>
  <c r="D24" i="62"/>
  <c r="E18" i="62"/>
  <c r="J8" i="62"/>
  <c r="J20" i="62" s="1"/>
  <c r="E24" i="62"/>
  <c r="B21" i="62"/>
  <c r="J24" i="62"/>
  <c r="G5" i="62"/>
  <c r="G17" i="62" s="1"/>
  <c r="F24" i="62"/>
  <c r="H24" i="62"/>
  <c r="D5" i="62"/>
  <c r="D17" i="62" s="1"/>
  <c r="G11" i="62"/>
  <c r="G23" i="62" s="1"/>
  <c r="I5" i="62"/>
  <c r="I17" i="62" s="1"/>
  <c r="E21" i="62"/>
  <c r="E8" i="62"/>
  <c r="E20" i="62" s="1"/>
  <c r="I11" i="58" l="1"/>
  <c r="I16" i="58"/>
  <c r="I14" i="58"/>
  <c r="I19" i="58"/>
  <c r="H19" i="58"/>
  <c r="H16" i="58"/>
  <c r="H14" i="58"/>
  <c r="H11" i="58"/>
  <c r="H24" i="58"/>
  <c r="H26" i="58"/>
  <c r="I20" i="58" l="1"/>
  <c r="I17" i="58"/>
  <c r="H17" i="58"/>
  <c r="H20" i="58"/>
  <c r="H28" i="58"/>
  <c r="K8" i="91" l="1"/>
  <c r="K13" i="91"/>
  <c r="K10" i="91"/>
  <c r="K22" i="91"/>
  <c r="E13" i="84" l="1"/>
  <c r="E31" i="84" s="1"/>
  <c r="E8" i="84"/>
  <c r="E26" i="84" s="1"/>
  <c r="E10" i="84"/>
  <c r="E28" i="84" s="1"/>
  <c r="I13" i="91"/>
  <c r="I8" i="91"/>
  <c r="I10" i="91"/>
  <c r="I22" i="91"/>
  <c r="B10" i="84"/>
  <c r="B28" i="84" s="1"/>
  <c r="B13" i="84"/>
  <c r="B31" i="84" s="1"/>
  <c r="B8" i="84"/>
  <c r="B26" i="84" s="1"/>
  <c r="K11" i="91"/>
  <c r="K14" i="91"/>
  <c r="K24" i="91"/>
  <c r="K16" i="91"/>
  <c r="K19" i="91"/>
  <c r="E11" i="84" l="1"/>
  <c r="E29" i="84" s="1"/>
  <c r="E16" i="84"/>
  <c r="E34" i="84" s="1"/>
  <c r="E14" i="84"/>
  <c r="E32" i="84" s="1"/>
  <c r="E19" i="84"/>
  <c r="E37" i="84" s="1"/>
  <c r="I19" i="91"/>
  <c r="I16" i="91"/>
  <c r="I11" i="91"/>
  <c r="I14" i="91"/>
  <c r="I24" i="91"/>
  <c r="B11" i="84"/>
  <c r="B29" i="84" s="1"/>
  <c r="B19" i="84"/>
  <c r="B37" i="84" s="1"/>
  <c r="B14" i="84"/>
  <c r="B32" i="84" s="1"/>
  <c r="B16" i="84"/>
  <c r="B34" i="84" s="1"/>
  <c r="K20" i="91"/>
  <c r="K17" i="91"/>
  <c r="K26" i="91"/>
  <c r="E17" i="84" l="1"/>
  <c r="E35" i="84" s="1"/>
  <c r="E20" i="84"/>
  <c r="E38" i="84" s="1"/>
  <c r="I17" i="91"/>
  <c r="I26" i="91"/>
  <c r="I20" i="91"/>
  <c r="B17" i="84"/>
  <c r="B35" i="84" s="1"/>
  <c r="B20" i="84"/>
  <c r="B38" i="84" s="1"/>
  <c r="K28" i="91"/>
  <c r="I28" i="91" l="1"/>
  <c r="AI22" i="58" l="1"/>
  <c r="AI7" i="58"/>
  <c r="AH22" i="58"/>
  <c r="AH7" i="58"/>
  <c r="U7" i="79"/>
  <c r="AD7" i="58"/>
  <c r="AD26" i="58"/>
  <c r="AD28" i="58"/>
  <c r="U7" i="80"/>
  <c r="AE7" i="58"/>
  <c r="AE22" i="58"/>
  <c r="AE28" i="58"/>
  <c r="AE26" i="58"/>
  <c r="AE24" i="58"/>
  <c r="AF7" i="58"/>
  <c r="AG7" i="58"/>
  <c r="AG26" i="58" l="1"/>
  <c r="AG24" i="58"/>
  <c r="AG28" i="58"/>
  <c r="AG22" i="58"/>
  <c r="AG8" i="58"/>
  <c r="U24" i="80"/>
  <c r="U24" i="79"/>
  <c r="AD24" i="58"/>
  <c r="AG10" i="58"/>
  <c r="AE10" i="58"/>
  <c r="U13" i="80"/>
  <c r="AD13" i="58"/>
  <c r="U13" i="79"/>
  <c r="AD22" i="58"/>
  <c r="U22" i="79"/>
  <c r="U22" i="80"/>
  <c r="AI28" i="58"/>
  <c r="AI24" i="58"/>
  <c r="AI26" i="58"/>
  <c r="AI8" i="58"/>
  <c r="U8" i="80"/>
  <c r="U8" i="79"/>
  <c r="AD8" i="58"/>
  <c r="AI10" i="58"/>
  <c r="AF10" i="58"/>
  <c r="AE8" i="58"/>
  <c r="AH13" i="58"/>
  <c r="AI13" i="58"/>
  <c r="AF13" i="58"/>
  <c r="AH8" i="58"/>
  <c r="AH28" i="58"/>
  <c r="AH24" i="58"/>
  <c r="AH26" i="58"/>
  <c r="AF8" i="58"/>
  <c r="AF28" i="58"/>
  <c r="AF26" i="58"/>
  <c r="AF24" i="58"/>
  <c r="AF22" i="58"/>
  <c r="AE13" i="58"/>
  <c r="U10" i="80"/>
  <c r="U10" i="79"/>
  <c r="AD10" i="58"/>
  <c r="AH10" i="58"/>
  <c r="AG13" i="58"/>
  <c r="AG16" i="58" l="1"/>
  <c r="AE14" i="58"/>
  <c r="AF19" i="58"/>
  <c r="AI16" i="58"/>
  <c r="AH11" i="58"/>
  <c r="AE19" i="58"/>
  <c r="AF16" i="58"/>
  <c r="AF11" i="58"/>
  <c r="AE11" i="58"/>
  <c r="AE16" i="58"/>
  <c r="U16" i="80"/>
  <c r="AD16" i="58"/>
  <c r="U16" i="79"/>
  <c r="AF14" i="58"/>
  <c r="AH14" i="58"/>
  <c r="U14" i="79"/>
  <c r="U14" i="80"/>
  <c r="AD14" i="58"/>
  <c r="AG11" i="58"/>
  <c r="AG14" i="58"/>
  <c r="U11" i="80"/>
  <c r="AD11" i="58"/>
  <c r="U11" i="79"/>
  <c r="AH19" i="58"/>
  <c r="AI11" i="58"/>
  <c r="AG19" i="58"/>
  <c r="AI14" i="58"/>
  <c r="AH16" i="58"/>
  <c r="AI19" i="58"/>
  <c r="U19" i="79"/>
  <c r="AD19" i="58"/>
  <c r="U19" i="80"/>
  <c r="AE20" i="58" l="1"/>
  <c r="AF20" i="58"/>
  <c r="AH20" i="58"/>
  <c r="AD20" i="58"/>
  <c r="U20" i="80"/>
  <c r="U20" i="79"/>
  <c r="AG20" i="58"/>
  <c r="AI20" i="58"/>
  <c r="U17" i="80"/>
  <c r="U17" i="79"/>
  <c r="AD17" i="58"/>
  <c r="AF17" i="58"/>
  <c r="AI17" i="58"/>
  <c r="AG17" i="58"/>
  <c r="AH17" i="58"/>
  <c r="AE17" i="58"/>
  <c r="C10" i="91" l="1"/>
  <c r="H8" i="91"/>
  <c r="B10" i="91"/>
  <c r="C22" i="91"/>
  <c r="H10" i="91"/>
  <c r="B8" i="91"/>
  <c r="E13" i="91"/>
  <c r="H22" i="91"/>
  <c r="E22" i="91"/>
  <c r="C8" i="91"/>
  <c r="B22" i="91"/>
  <c r="C13" i="91"/>
  <c r="H13" i="91"/>
  <c r="B13" i="91"/>
  <c r="E10" i="91"/>
  <c r="E8" i="91"/>
  <c r="E16" i="91" l="1"/>
  <c r="C24" i="91"/>
  <c r="E19" i="91"/>
  <c r="E14" i="91"/>
  <c r="B24" i="91"/>
  <c r="C16" i="91"/>
  <c r="H16" i="91"/>
  <c r="B14" i="91"/>
  <c r="C11" i="91"/>
  <c r="B11" i="91"/>
  <c r="H11" i="91"/>
  <c r="B16" i="91"/>
  <c r="C19" i="91"/>
  <c r="H19" i="91"/>
  <c r="C14" i="91"/>
  <c r="E24" i="91"/>
  <c r="B19" i="91"/>
  <c r="E11" i="91"/>
  <c r="H24" i="91"/>
  <c r="H14" i="91"/>
  <c r="H20" i="91" l="1"/>
  <c r="B17" i="91"/>
  <c r="H26" i="91"/>
  <c r="B26" i="91"/>
  <c r="C20" i="91"/>
  <c r="E20" i="91"/>
  <c r="C17" i="91"/>
  <c r="E17" i="91"/>
  <c r="C26" i="91"/>
  <c r="H17" i="91"/>
  <c r="E26" i="91"/>
  <c r="B20" i="91"/>
  <c r="E28" i="91" l="1"/>
  <c r="B28" i="91"/>
  <c r="H28" i="91"/>
  <c r="C28" i="91"/>
  <c r="B14" i="90" l="1"/>
  <c r="B14" i="100"/>
  <c r="B41" i="100" s="1"/>
  <c r="B14" i="97"/>
  <c r="B41" i="97" s="1"/>
  <c r="B14" i="102"/>
  <c r="B41" i="102" s="1"/>
  <c r="B14" i="98"/>
  <c r="B41" i="98" s="1"/>
  <c r="B14" i="93"/>
  <c r="B11" i="90"/>
  <c r="B11" i="100"/>
  <c r="B38" i="100" s="1"/>
  <c r="B11" i="97"/>
  <c r="B38" i="97" s="1"/>
  <c r="B11" i="102"/>
  <c r="B38" i="102" s="1"/>
  <c r="B11" i="98"/>
  <c r="B38" i="98" s="1"/>
  <c r="B11" i="93"/>
  <c r="B23" i="90"/>
  <c r="B23" i="100"/>
  <c r="B50" i="100" s="1"/>
  <c r="B23" i="97"/>
  <c r="B50" i="97" s="1"/>
  <c r="B23" i="102"/>
  <c r="B50" i="102" s="1"/>
  <c r="B23" i="98"/>
  <c r="B50" i="98" s="1"/>
  <c r="B23" i="93"/>
  <c r="B9" i="90"/>
  <c r="B9" i="100"/>
  <c r="B36" i="100" s="1"/>
  <c r="B9" i="97"/>
  <c r="B36" i="97" s="1"/>
  <c r="B9" i="102"/>
  <c r="B36" i="102" s="1"/>
  <c r="B9" i="98"/>
  <c r="B36" i="98" s="1"/>
  <c r="B9" i="93"/>
  <c r="B8" i="121"/>
  <c r="B20" i="121"/>
  <c r="B11" i="121"/>
  <c r="B6" i="121"/>
  <c r="B25" i="90" l="1"/>
  <c r="B25" i="100"/>
  <c r="B52" i="100" s="1"/>
  <c r="B25" i="97"/>
  <c r="B52" i="97" s="1"/>
  <c r="B25" i="102"/>
  <c r="B52" i="102" s="1"/>
  <c r="B25" i="98"/>
  <c r="B52" i="98" s="1"/>
  <c r="B25" i="93"/>
  <c r="B12" i="90"/>
  <c r="B12" i="100"/>
  <c r="B39" i="100" s="1"/>
  <c r="B12" i="97"/>
  <c r="B39" i="97" s="1"/>
  <c r="B12" i="102"/>
  <c r="B39" i="102" s="1"/>
  <c r="B12" i="98"/>
  <c r="B39" i="98" s="1"/>
  <c r="B12" i="93"/>
  <c r="B15" i="90"/>
  <c r="B15" i="100"/>
  <c r="B42" i="100" s="1"/>
  <c r="B15" i="97"/>
  <c r="B42" i="97" s="1"/>
  <c r="B15" i="102"/>
  <c r="B42" i="102" s="1"/>
  <c r="B15" i="98"/>
  <c r="B42" i="98" s="1"/>
  <c r="B15" i="93"/>
  <c r="B20" i="90"/>
  <c r="B20" i="100"/>
  <c r="B47" i="100" s="1"/>
  <c r="B20" i="97"/>
  <c r="B47" i="97" s="1"/>
  <c r="B20" i="102"/>
  <c r="B47" i="102" s="1"/>
  <c r="B20" i="98"/>
  <c r="B47" i="98" s="1"/>
  <c r="B20" i="93"/>
  <c r="B17" i="90"/>
  <c r="B17" i="100"/>
  <c r="B44" i="100" s="1"/>
  <c r="B17" i="97"/>
  <c r="B44" i="97" s="1"/>
  <c r="B17" i="102"/>
  <c r="B44" i="102" s="1"/>
  <c r="B17" i="98"/>
  <c r="B44" i="98" s="1"/>
  <c r="B17" i="93"/>
  <c r="B17" i="121"/>
  <c r="B12" i="121"/>
  <c r="B22" i="121"/>
  <c r="B11" i="123"/>
  <c r="B11" i="122"/>
  <c r="B37" i="122" s="1"/>
  <c r="B37" i="121"/>
  <c r="B20" i="123"/>
  <c r="B20" i="122"/>
  <c r="B46" i="122" s="1"/>
  <c r="B46" i="121"/>
  <c r="B9" i="121"/>
  <c r="B14" i="121"/>
  <c r="B6" i="122"/>
  <c r="B32" i="122" s="1"/>
  <c r="B32" i="121"/>
  <c r="B6" i="123"/>
  <c r="B8" i="123"/>
  <c r="B8" i="122"/>
  <c r="B34" i="122" s="1"/>
  <c r="B34" i="121"/>
  <c r="B27" i="90" l="1"/>
  <c r="B27" i="100"/>
  <c r="B54" i="100" s="1"/>
  <c r="B27" i="97"/>
  <c r="B54" i="97" s="1"/>
  <c r="B27" i="102"/>
  <c r="B54" i="102" s="1"/>
  <c r="B27" i="98"/>
  <c r="B54" i="98" s="1"/>
  <c r="B27" i="93"/>
  <c r="B21" i="90"/>
  <c r="B21" i="100"/>
  <c r="B48" i="100" s="1"/>
  <c r="B21" i="97"/>
  <c r="B48" i="97" s="1"/>
  <c r="B21" i="102"/>
  <c r="B48" i="102" s="1"/>
  <c r="B21" i="98"/>
  <c r="B48" i="98" s="1"/>
  <c r="B21" i="93"/>
  <c r="B18" i="90"/>
  <c r="B18" i="100"/>
  <c r="B45" i="100" s="1"/>
  <c r="B18" i="97"/>
  <c r="B45" i="97" s="1"/>
  <c r="B18" i="102"/>
  <c r="B45" i="102" s="1"/>
  <c r="B18" i="98"/>
  <c r="B45" i="98" s="1"/>
  <c r="B18" i="93"/>
  <c r="B14" i="123"/>
  <c r="B14" i="122"/>
  <c r="B40" i="122" s="1"/>
  <c r="B40" i="121"/>
  <c r="B9" i="123"/>
  <c r="B9" i="122"/>
  <c r="B35" i="122" s="1"/>
  <c r="B35" i="121"/>
  <c r="B12" i="122"/>
  <c r="B38" i="122" s="1"/>
  <c r="B38" i="121"/>
  <c r="B12" i="123"/>
  <c r="B15" i="121"/>
  <c r="B24" i="121"/>
  <c r="B18" i="121"/>
  <c r="B22" i="123"/>
  <c r="B22" i="122"/>
  <c r="B48" i="122" s="1"/>
  <c r="B48" i="121"/>
  <c r="B17" i="123"/>
  <c r="B17" i="122"/>
  <c r="B43" i="122" s="1"/>
  <c r="B43" i="121"/>
  <c r="B29" i="90" l="1"/>
  <c r="B29" i="100"/>
  <c r="B56" i="100" s="1"/>
  <c r="B29" i="97"/>
  <c r="B56" i="97" s="1"/>
  <c r="B29" i="102"/>
  <c r="B56" i="102" s="1"/>
  <c r="B29" i="98"/>
  <c r="B56" i="98" s="1"/>
  <c r="B29" i="93"/>
  <c r="B24" i="123"/>
  <c r="B24" i="122"/>
  <c r="B50" i="122" s="1"/>
  <c r="B50" i="121"/>
  <c r="B26" i="121"/>
  <c r="B18" i="122"/>
  <c r="B44" i="122" s="1"/>
  <c r="B44" i="121"/>
  <c r="B18" i="123"/>
  <c r="B15" i="123"/>
  <c r="B15" i="122"/>
  <c r="B41" i="122" s="1"/>
  <c r="B41" i="121"/>
  <c r="D9" i="116"/>
  <c r="C9" i="116"/>
  <c r="B8" i="104"/>
  <c r="B9" i="116"/>
  <c r="B8" i="105"/>
  <c r="B35" i="105" s="1"/>
  <c r="B26" i="122" l="1"/>
  <c r="B52" i="122" s="1"/>
  <c r="B52" i="121"/>
  <c r="B26" i="123"/>
  <c r="C12" i="116"/>
  <c r="D12" i="116"/>
  <c r="B23" i="104"/>
  <c r="B24" i="116"/>
  <c r="B23" i="105"/>
  <c r="B50" i="105" s="1"/>
  <c r="B14" i="105"/>
  <c r="B41" i="105" s="1"/>
  <c r="B14" i="104"/>
  <c r="B15" i="116"/>
  <c r="C10" i="116"/>
  <c r="D10" i="116"/>
  <c r="B11" i="105"/>
  <c r="B38" i="105" s="1"/>
  <c r="B11" i="104"/>
  <c r="B12" i="116"/>
  <c r="B9" i="117"/>
  <c r="B9" i="115"/>
  <c r="B39" i="115" s="1"/>
  <c r="B39" i="116"/>
  <c r="C15" i="116"/>
  <c r="C24" i="116"/>
  <c r="D39" i="116"/>
  <c r="D9" i="117"/>
  <c r="D9" i="115"/>
  <c r="D39" i="115" s="1"/>
  <c r="D15" i="116"/>
  <c r="B9" i="105"/>
  <c r="B36" i="105" s="1"/>
  <c r="B9" i="104"/>
  <c r="B10" i="116"/>
  <c r="C9" i="117"/>
  <c r="C39" i="116"/>
  <c r="C9" i="115"/>
  <c r="C39" i="115" s="1"/>
  <c r="D24" i="116"/>
  <c r="D45" i="116" l="1"/>
  <c r="D15" i="117"/>
  <c r="D15" i="115"/>
  <c r="D45" i="115" s="1"/>
  <c r="D16" i="116"/>
  <c r="B20" i="105"/>
  <c r="B47" i="105" s="1"/>
  <c r="B21" i="116"/>
  <c r="B20" i="104"/>
  <c r="D54" i="116"/>
  <c r="D24" i="117"/>
  <c r="D24" i="115"/>
  <c r="D54" i="115" s="1"/>
  <c r="C16" i="116"/>
  <c r="C21" i="116"/>
  <c r="C18" i="116"/>
  <c r="B12" i="104"/>
  <c r="B12" i="105"/>
  <c r="B39" i="105" s="1"/>
  <c r="B13" i="116"/>
  <c r="B24" i="115"/>
  <c r="B54" i="115" s="1"/>
  <c r="B54" i="116"/>
  <c r="B24" i="117"/>
  <c r="D13" i="116"/>
  <c r="C13" i="116"/>
  <c r="B10" i="115"/>
  <c r="B40" i="115" s="1"/>
  <c r="B10" i="117"/>
  <c r="B40" i="116"/>
  <c r="D40" i="116"/>
  <c r="D10" i="117"/>
  <c r="D10" i="115"/>
  <c r="D40" i="115" s="1"/>
  <c r="C54" i="116"/>
  <c r="C24" i="117"/>
  <c r="C24" i="115"/>
  <c r="C54" i="115" s="1"/>
  <c r="C45" i="116"/>
  <c r="C15" i="117"/>
  <c r="C15" i="115"/>
  <c r="C45" i="115" s="1"/>
  <c r="B42" i="116"/>
  <c r="B12" i="117"/>
  <c r="B12" i="115"/>
  <c r="B42" i="115" s="1"/>
  <c r="C40" i="116"/>
  <c r="C10" i="117"/>
  <c r="C10" i="115"/>
  <c r="C40" i="115" s="1"/>
  <c r="B17" i="105"/>
  <c r="B44" i="105" s="1"/>
  <c r="B17" i="104"/>
  <c r="B18" i="116"/>
  <c r="B16" i="116"/>
  <c r="B15" i="105"/>
  <c r="B42" i="105" s="1"/>
  <c r="B15" i="104"/>
  <c r="D26" i="116"/>
  <c r="C26" i="116"/>
  <c r="B15" i="117"/>
  <c r="B15" i="115"/>
  <c r="B45" i="115" s="1"/>
  <c r="B45" i="116"/>
  <c r="B25" i="105"/>
  <c r="B52" i="105" s="1"/>
  <c r="B25" i="104"/>
  <c r="B26" i="116"/>
  <c r="D21" i="116"/>
  <c r="D18" i="116"/>
  <c r="D12" i="115"/>
  <c r="D42" i="115" s="1"/>
  <c r="D12" i="117"/>
  <c r="D42" i="116"/>
  <c r="C12" i="115"/>
  <c r="C42" i="115" s="1"/>
  <c r="C42" i="116"/>
  <c r="C12" i="117"/>
  <c r="C19" i="116" l="1"/>
  <c r="D22" i="116"/>
  <c r="B18" i="104"/>
  <c r="B18" i="105"/>
  <c r="B45" i="105" s="1"/>
  <c r="B19" i="116"/>
  <c r="D16" i="117"/>
  <c r="D16" i="115"/>
  <c r="D46" i="115" s="1"/>
  <c r="D46" i="116"/>
  <c r="D48" i="116"/>
  <c r="D18" i="117"/>
  <c r="D18" i="115"/>
  <c r="D48" i="115" s="1"/>
  <c r="B13" i="115"/>
  <c r="B43" i="115" s="1"/>
  <c r="B13" i="117"/>
  <c r="B43" i="116"/>
  <c r="D21" i="117"/>
  <c r="D21" i="115"/>
  <c r="D51" i="115" s="1"/>
  <c r="D51" i="116"/>
  <c r="C56" i="116"/>
  <c r="C26" i="117"/>
  <c r="C26" i="115"/>
  <c r="C56" i="115" s="1"/>
  <c r="D28" i="116"/>
  <c r="B18" i="117"/>
  <c r="B18" i="115"/>
  <c r="B48" i="115" s="1"/>
  <c r="B48" i="116"/>
  <c r="C13" i="117"/>
  <c r="C13" i="115"/>
  <c r="C43" i="115" s="1"/>
  <c r="C43" i="116"/>
  <c r="C51" i="116"/>
  <c r="C21" i="115"/>
  <c r="C51" i="115" s="1"/>
  <c r="C21" i="117"/>
  <c r="C22" i="116"/>
  <c r="B51" i="116"/>
  <c r="B21" i="117"/>
  <c r="B21" i="115"/>
  <c r="B51" i="115" s="1"/>
  <c r="B21" i="105"/>
  <c r="B48" i="105" s="1"/>
  <c r="B21" i="104"/>
  <c r="B22" i="116"/>
  <c r="B46" i="116"/>
  <c r="B16" i="115"/>
  <c r="B46" i="115" s="1"/>
  <c r="B16" i="117"/>
  <c r="D13" i="117"/>
  <c r="D13" i="115"/>
  <c r="D43" i="115" s="1"/>
  <c r="D43" i="116"/>
  <c r="D19" i="116"/>
  <c r="B26" i="115"/>
  <c r="B56" i="115" s="1"/>
  <c r="B56" i="116"/>
  <c r="B26" i="117"/>
  <c r="B27" i="105"/>
  <c r="B54" i="105" s="1"/>
  <c r="B28" i="116"/>
  <c r="B27" i="104"/>
  <c r="C28" i="116"/>
  <c r="D26" i="115"/>
  <c r="D56" i="115" s="1"/>
  <c r="D26" i="117"/>
  <c r="D56" i="116"/>
  <c r="C18" i="117"/>
  <c r="C18" i="115"/>
  <c r="C48" i="115" s="1"/>
  <c r="C48" i="116"/>
  <c r="C16" i="115"/>
  <c r="C46" i="115" s="1"/>
  <c r="C16" i="117"/>
  <c r="C46" i="116"/>
  <c r="C22" i="117" l="1"/>
  <c r="C52" i="116"/>
  <c r="C22" i="115"/>
  <c r="C52" i="115" s="1"/>
  <c r="D28" i="115"/>
  <c r="D58" i="115" s="1"/>
  <c r="D28" i="117"/>
  <c r="D58" i="116"/>
  <c r="C19" i="115"/>
  <c r="C49" i="115" s="1"/>
  <c r="C49" i="116"/>
  <c r="C19" i="117"/>
  <c r="C58" i="116"/>
  <c r="C28" i="117"/>
  <c r="C28" i="115"/>
  <c r="C58" i="115" s="1"/>
  <c r="B29" i="105"/>
  <c r="B56" i="105" s="1"/>
  <c r="B29" i="104"/>
  <c r="B30" i="116"/>
  <c r="D22" i="117"/>
  <c r="D22" i="115"/>
  <c r="D52" i="115" s="1"/>
  <c r="D52" i="116"/>
  <c r="D30" i="116"/>
  <c r="C30" i="116"/>
  <c r="B28" i="117"/>
  <c r="B28" i="115"/>
  <c r="B58" i="115" s="1"/>
  <c r="B58" i="116"/>
  <c r="D49" i="116"/>
  <c r="D19" i="117"/>
  <c r="D19" i="115"/>
  <c r="D49" i="115" s="1"/>
  <c r="B52" i="116"/>
  <c r="B22" i="117"/>
  <c r="B22" i="115"/>
  <c r="B52" i="115" s="1"/>
  <c r="B19" i="115"/>
  <c r="B49" i="115" s="1"/>
  <c r="B49" i="116"/>
  <c r="B19" i="117"/>
  <c r="B30" i="115" l="1"/>
  <c r="B60" i="115" s="1"/>
  <c r="B60" i="116"/>
  <c r="B30" i="117"/>
  <c r="C30" i="117"/>
  <c r="C30" i="115"/>
  <c r="C60" i="115" s="1"/>
  <c r="C60" i="116"/>
  <c r="D30" i="115"/>
  <c r="D60" i="115" s="1"/>
  <c r="D30" i="117"/>
  <c r="D60" i="116"/>
  <c r="D8" i="76" l="1"/>
  <c r="F6" i="76"/>
  <c r="D11" i="76"/>
  <c r="F20" i="76"/>
  <c r="D20" i="76"/>
  <c r="F11" i="76"/>
  <c r="F8" i="76"/>
  <c r="D6" i="76"/>
  <c r="F9" i="76" l="1"/>
  <c r="D22" i="76"/>
  <c r="D14" i="76"/>
  <c r="D6" i="113"/>
  <c r="D6" i="112"/>
  <c r="D32" i="112" s="1"/>
  <c r="D32" i="76"/>
  <c r="F17" i="76"/>
  <c r="F34" i="76"/>
  <c r="F8" i="112"/>
  <c r="F34" i="112" s="1"/>
  <c r="F8" i="113"/>
  <c r="F37" i="76"/>
  <c r="F11" i="113"/>
  <c r="F11" i="112"/>
  <c r="F37" i="112" s="1"/>
  <c r="D20" i="113"/>
  <c r="D20" i="112"/>
  <c r="D46" i="112" s="1"/>
  <c r="D46" i="76"/>
  <c r="F32" i="76"/>
  <c r="F6" i="112"/>
  <c r="F32" i="112" s="1"/>
  <c r="F6" i="113"/>
  <c r="D8" i="113"/>
  <c r="D8" i="112"/>
  <c r="D34" i="112" s="1"/>
  <c r="D34" i="76"/>
  <c r="F22" i="76"/>
  <c r="D9" i="76"/>
  <c r="D12" i="76"/>
  <c r="F14" i="76"/>
  <c r="D11" i="113"/>
  <c r="D11" i="112"/>
  <c r="D37" i="112" s="1"/>
  <c r="D37" i="76"/>
  <c r="D17" i="76"/>
  <c r="F12" i="76"/>
  <c r="F46" i="76"/>
  <c r="F20" i="112"/>
  <c r="F46" i="112" s="1"/>
  <c r="F20" i="113"/>
  <c r="F18" i="76" l="1"/>
  <c r="F15" i="76"/>
  <c r="F24" i="76"/>
  <c r="D15" i="76"/>
  <c r="F38" i="76"/>
  <c r="F12" i="112"/>
  <c r="F38" i="112" s="1"/>
  <c r="F12" i="113"/>
  <c r="F43" i="76"/>
  <c r="F17" i="113"/>
  <c r="F17" i="112"/>
  <c r="F43" i="112" s="1"/>
  <c r="F35" i="76"/>
  <c r="F9" i="113"/>
  <c r="F9" i="112"/>
  <c r="F35" i="112" s="1"/>
  <c r="F40" i="76"/>
  <c r="F14" i="112"/>
  <c r="F40" i="112" s="1"/>
  <c r="F14" i="113"/>
  <c r="D12" i="113"/>
  <c r="D12" i="112"/>
  <c r="D38" i="112" s="1"/>
  <c r="D38" i="76"/>
  <c r="D9" i="113"/>
  <c r="D9" i="112"/>
  <c r="D35" i="112" s="1"/>
  <c r="D35" i="76"/>
  <c r="D18" i="76"/>
  <c r="D24" i="76"/>
  <c r="F48" i="76"/>
  <c r="F22" i="113"/>
  <c r="F22" i="112"/>
  <c r="F48" i="112" s="1"/>
  <c r="D22" i="113"/>
  <c r="D22" i="112"/>
  <c r="D48" i="112" s="1"/>
  <c r="D48" i="76"/>
  <c r="D17" i="113"/>
  <c r="D17" i="112"/>
  <c r="D43" i="112" s="1"/>
  <c r="D43" i="76"/>
  <c r="D14" i="113"/>
  <c r="D14" i="112"/>
  <c r="D40" i="112" s="1"/>
  <c r="D40" i="76"/>
  <c r="F26" i="76" l="1"/>
  <c r="D24" i="113"/>
  <c r="D24" i="112"/>
  <c r="D50" i="112" s="1"/>
  <c r="D50" i="76"/>
  <c r="D15" i="113"/>
  <c r="D15" i="112"/>
  <c r="D41" i="112" s="1"/>
  <c r="D41" i="76"/>
  <c r="F41" i="76"/>
  <c r="F15" i="113"/>
  <c r="F15" i="112"/>
  <c r="F41" i="112" s="1"/>
  <c r="F44" i="76"/>
  <c r="F18" i="112"/>
  <c r="F44" i="112" s="1"/>
  <c r="F18" i="113"/>
  <c r="D26" i="76"/>
  <c r="D18" i="113"/>
  <c r="D18" i="112"/>
  <c r="D44" i="112" s="1"/>
  <c r="D44" i="76"/>
  <c r="F50" i="76"/>
  <c r="F24" i="113"/>
  <c r="F24" i="112"/>
  <c r="F50" i="112" s="1"/>
  <c r="F52" i="76" l="1"/>
  <c r="F26" i="112"/>
  <c r="F52" i="112" s="1"/>
  <c r="F26" i="113"/>
  <c r="D26" i="113"/>
  <c r="D26" i="112"/>
  <c r="D52" i="112" s="1"/>
  <c r="D52" i="76"/>
  <c r="B8" i="140" l="1"/>
  <c r="B35" i="140" s="1"/>
  <c r="B8" i="139"/>
  <c r="B35" i="139" s="1"/>
  <c r="B8" i="133"/>
  <c r="B35" i="133" s="1"/>
  <c r="B8" i="134"/>
  <c r="B35" i="134" s="1"/>
  <c r="B8" i="127"/>
  <c r="B11" i="139" l="1"/>
  <c r="B38" i="139" s="1"/>
  <c r="B11" i="140"/>
  <c r="B38" i="140" s="1"/>
  <c r="B14" i="140"/>
  <c r="B41" i="140" s="1"/>
  <c r="B14" i="139"/>
  <c r="B41" i="139" s="1"/>
  <c r="B9" i="140"/>
  <c r="B36" i="140" s="1"/>
  <c r="B9" i="139"/>
  <c r="B36" i="139" s="1"/>
  <c r="B9" i="134"/>
  <c r="B36" i="134" s="1"/>
  <c r="B9" i="133"/>
  <c r="B36" i="133" s="1"/>
  <c r="B9" i="127"/>
  <c r="B11" i="134"/>
  <c r="B38" i="134" s="1"/>
  <c r="B11" i="133"/>
  <c r="B38" i="133" s="1"/>
  <c r="B11" i="127"/>
  <c r="B14" i="134"/>
  <c r="B41" i="134" s="1"/>
  <c r="B14" i="133"/>
  <c r="B41" i="133" s="1"/>
  <c r="B14" i="127"/>
  <c r="B27" i="140" l="1"/>
  <c r="B54" i="140" s="1"/>
  <c r="B27" i="139"/>
  <c r="B54" i="139" s="1"/>
  <c r="B15" i="140"/>
  <c r="B42" i="140" s="1"/>
  <c r="B15" i="139"/>
  <c r="B42" i="139" s="1"/>
  <c r="B25" i="140"/>
  <c r="B52" i="140" s="1"/>
  <c r="B25" i="139"/>
  <c r="B52" i="139" s="1"/>
  <c r="B29" i="140"/>
  <c r="B56" i="140" s="1"/>
  <c r="B29" i="139"/>
  <c r="B56" i="139" s="1"/>
  <c r="B20" i="140"/>
  <c r="B47" i="140" s="1"/>
  <c r="B20" i="139"/>
  <c r="B47" i="139" s="1"/>
  <c r="B12" i="140"/>
  <c r="B39" i="140" s="1"/>
  <c r="B12" i="139"/>
  <c r="B39" i="139" s="1"/>
  <c r="B23" i="140"/>
  <c r="B50" i="140" s="1"/>
  <c r="B23" i="139"/>
  <c r="B50" i="139" s="1"/>
  <c r="B17" i="140"/>
  <c r="B44" i="140" s="1"/>
  <c r="B17" i="139"/>
  <c r="B44" i="139" s="1"/>
  <c r="B15" i="134"/>
  <c r="B42" i="134" s="1"/>
  <c r="B15" i="127"/>
  <c r="B15" i="133"/>
  <c r="B42" i="133" s="1"/>
  <c r="B25" i="134"/>
  <c r="B52" i="134" s="1"/>
  <c r="B25" i="133"/>
  <c r="B52" i="133" s="1"/>
  <c r="B25" i="127"/>
  <c r="B29" i="134"/>
  <c r="B56" i="134" s="1"/>
  <c r="B29" i="127"/>
  <c r="B29" i="133"/>
  <c r="B56" i="133" s="1"/>
  <c r="B27" i="134"/>
  <c r="B54" i="134" s="1"/>
  <c r="B27" i="133"/>
  <c r="B54" i="133" s="1"/>
  <c r="B27" i="127"/>
  <c r="B20" i="134"/>
  <c r="B47" i="134" s="1"/>
  <c r="B20" i="133"/>
  <c r="B47" i="133" s="1"/>
  <c r="B20" i="127"/>
  <c r="B12" i="134"/>
  <c r="B39" i="134" s="1"/>
  <c r="B12" i="133"/>
  <c r="B39" i="133" s="1"/>
  <c r="B12" i="127"/>
  <c r="B23" i="134"/>
  <c r="B50" i="134" s="1"/>
  <c r="B23" i="133"/>
  <c r="B50" i="133" s="1"/>
  <c r="B23" i="127"/>
  <c r="B17" i="134"/>
  <c r="B44" i="134" s="1"/>
  <c r="B17" i="133"/>
  <c r="B44" i="133" s="1"/>
  <c r="B17" i="127"/>
  <c r="B18" i="140" l="1"/>
  <c r="B45" i="140" s="1"/>
  <c r="B18" i="139"/>
  <c r="B45" i="139" s="1"/>
  <c r="B21" i="140"/>
  <c r="B48" i="140" s="1"/>
  <c r="B21" i="139"/>
  <c r="B48" i="139" s="1"/>
  <c r="B21" i="127"/>
  <c r="B21" i="134"/>
  <c r="B48" i="134" s="1"/>
  <c r="B21" i="133"/>
  <c r="B48" i="133" s="1"/>
  <c r="B18" i="134"/>
  <c r="B45" i="134" s="1"/>
  <c r="B18" i="133"/>
  <c r="B45" i="133" s="1"/>
  <c r="B18" i="127"/>
</calcChain>
</file>

<file path=xl/sharedStrings.xml><?xml version="1.0" encoding="utf-8"?>
<sst xmlns="http://schemas.openxmlformats.org/spreadsheetml/2006/main" count="2895" uniqueCount="421">
  <si>
    <t>SUPERIOR ROOM</t>
  </si>
  <si>
    <t>Риксос Красная Поляна Сочи</t>
  </si>
  <si>
    <t>SUPERIOR King</t>
  </si>
  <si>
    <t>Завтрак (Риксос)</t>
  </si>
  <si>
    <t>25.03.17 - 02.04.17</t>
  </si>
  <si>
    <t>1+1 (0-5)</t>
  </si>
  <si>
    <t>1+1 (6-11)</t>
  </si>
  <si>
    <t>1+2 (0-5)(6-11)</t>
  </si>
  <si>
    <t>1+2 (0-5)</t>
  </si>
  <si>
    <t>1+2 (6-11)</t>
  </si>
  <si>
    <t>2+1 (0-5)</t>
  </si>
  <si>
    <t>2+1 (6-11)</t>
  </si>
  <si>
    <t>2+2 (0-5)</t>
  </si>
  <si>
    <t>2+2 (0-5)(6-11)</t>
  </si>
  <si>
    <t>2+2 (6-11)</t>
  </si>
  <si>
    <t>Горки Отель (бывш. Солис Сочи Отель)</t>
  </si>
  <si>
    <t>Завтрак Солис</t>
  </si>
  <si>
    <t>Делюкс Кинг (вид на внутренний двор)</t>
  </si>
  <si>
    <t>Делюкс Твин (вид на внутренний двор)</t>
  </si>
  <si>
    <t>Делюкс Кинг (вид на горы)</t>
  </si>
  <si>
    <t>Делюкс Твин (вид на горы)</t>
  </si>
  <si>
    <t>Люкс Солис</t>
  </si>
  <si>
    <t>Без питания</t>
  </si>
  <si>
    <t>28.03.2017-16.09.2017</t>
  </si>
  <si>
    <t>1+1 (0-14)</t>
  </si>
  <si>
    <t>2+1(0-5)</t>
  </si>
  <si>
    <t>Горки Отель и Сьюит (бывш. Солис Сочи и Сьюитс Отель)</t>
  </si>
  <si>
    <t>Супериор Кинг</t>
  </si>
  <si>
    <t>Супериор Твин</t>
  </si>
  <si>
    <t>Люкс</t>
  </si>
  <si>
    <t>Улучшенный Люкс</t>
  </si>
  <si>
    <t>Долина 960 Отель</t>
  </si>
  <si>
    <t>Премиум Кинг</t>
  </si>
  <si>
    <t>Премиум Твин</t>
  </si>
  <si>
    <t>Эксклюзивный Кинг</t>
  </si>
  <si>
    <t>Горки Отель и Сьюит (бывш. Солис Сочи Сьюитс Отель )</t>
  </si>
  <si>
    <t>Красная Поляна Люкс</t>
  </si>
  <si>
    <t>Виста Кинг</t>
  </si>
  <si>
    <t>Панорама Люкс</t>
  </si>
  <si>
    <t>Долина Люкс</t>
  </si>
  <si>
    <t>2 + 2 (0-6)(7-14)</t>
  </si>
  <si>
    <t>30.03.2017-16.09.2017</t>
  </si>
  <si>
    <t>2 + 2 (0-6)</t>
  </si>
  <si>
    <t>30.03.2017-01.05.2017</t>
  </si>
  <si>
    <t>2 + 1 (7-14)</t>
  </si>
  <si>
    <t>08.06.2017-11.06.2017</t>
  </si>
  <si>
    <t>24.07.2017-07.08.2017</t>
  </si>
  <si>
    <t>20.08.2017-29.08.2017</t>
  </si>
  <si>
    <t>1+1 (0-6)</t>
  </si>
  <si>
    <t>1+1 (7-14)</t>
  </si>
  <si>
    <t>1+2 (0-6)(7-14)</t>
  </si>
  <si>
    <t>2+2 (0-6)</t>
  </si>
  <si>
    <t>2+1 (7-14)</t>
  </si>
  <si>
    <t>BB</t>
  </si>
  <si>
    <t>2+1(0-6)</t>
  </si>
  <si>
    <t>2+1(7-14)</t>
  </si>
  <si>
    <t>1+2 (7-14)</t>
  </si>
  <si>
    <t>2+2 (0-6)(7-14)</t>
  </si>
  <si>
    <t>2+2(7-14)</t>
  </si>
  <si>
    <t>22.07.2017-26.07.2017
02.08.2017
25.08.2017-28.08.2017</t>
  </si>
  <si>
    <t>08.07.2017-12.07.2017
16.07.2017-18.07.2017
27.07.2017-01.08.2017
03.08.2017-08.08.2017
19.08.2017-24.08.2017
29.08.2017-30.08.2017</t>
  </si>
  <si>
    <t>03.05.2017-07.07.2017
13.07.2017-15.07.2017
19.07.2017-21.07.2017
09.08.2017-18.08.2017
31.08.2017-16.09.2017</t>
  </si>
  <si>
    <t>20.05.2017-31.05.2017</t>
  </si>
  <si>
    <t>Люкс  с одной спальней</t>
  </si>
  <si>
    <t>06.03.2020-08.03.2020</t>
  </si>
  <si>
    <t>Дуплекс</t>
  </si>
  <si>
    <t>01.03.2020-05.03.2020</t>
  </si>
  <si>
    <t>от 1 до 6</t>
  </si>
  <si>
    <t>Период действия тарифа – до 31.03.2020</t>
  </si>
  <si>
    <t>Стоимость указана без скипасса.</t>
  </si>
  <si>
    <t>к тарифу обязательно прибавляется ски-пасс на взрослых в номере -  1500 р на каждый день с человека</t>
  </si>
  <si>
    <t>детский приобретается на ресепшн</t>
  </si>
  <si>
    <t>Условия отмены:</t>
  </si>
  <si>
    <t>08.01.2020 – 31.03.2020 – аннуляция без штрафа за 30 дней, менее 30 – штраф 100%</t>
  </si>
  <si>
    <t>Min stay – 2 nights</t>
  </si>
  <si>
    <t>Оплата до наступления аннуляции.</t>
  </si>
  <si>
    <t xml:space="preserve">Выдача ски-пассов на стойке регистрации в отеле при заселении. Возврат денежных средств за неиспользованные ски-пассы не производится. </t>
  </si>
  <si>
    <t xml:space="preserve">от 1 до 6 </t>
  </si>
  <si>
    <t>от 1 до 4</t>
  </si>
  <si>
    <t>NETTO RATES</t>
  </si>
  <si>
    <t>OPEN RATES</t>
  </si>
  <si>
    <t xml:space="preserve">Улучшенный люкс с одной спальней и гостиной     </t>
  </si>
  <si>
    <t>Мовенпик Красная Поляна (бывш. Горки Сьютс)</t>
  </si>
  <si>
    <t>NETTO RATES -20%</t>
  </si>
  <si>
    <t>Супериор кинг /Супериор твин</t>
  </si>
  <si>
    <t xml:space="preserve">OPEN RATES </t>
  </si>
  <si>
    <t xml:space="preserve">Дюплекс с двумя спальнями  </t>
  </si>
  <si>
    <t>Пентхаус с тремя спальнями</t>
  </si>
  <si>
    <t>01.04.2020-30.04.2020</t>
  </si>
  <si>
    <t>Супериор Кинг/Супериор Твин</t>
  </si>
  <si>
    <t>09.03.2020-10.03.2020</t>
  </si>
  <si>
    <t>12.03.2020-14.03.2020</t>
  </si>
  <si>
    <t>15.03.2020-20.03.2020</t>
  </si>
  <si>
    <t>21.03.2020-24.03.2020</t>
  </si>
  <si>
    <t>25.03.2020-31.03.2020</t>
  </si>
  <si>
    <t>Период проживания: 01.04.2020 – 30.04.2020</t>
  </si>
  <si>
    <t>Условия оплаты: согласно условиям в контракте</t>
  </si>
  <si>
    <t>Цены указаны в рублях и включают НДС (20%)</t>
  </si>
  <si>
    <t>Минимальный срок проживания: нет</t>
  </si>
  <si>
    <t>Политика отмены: бесплатная отмена бронирования возможна за 7 дней до заезда. В случае отмены бронирования позднее этого срока взимается оплата за одну ночь пребывания.</t>
  </si>
  <si>
    <t>Предложение ограничено и не комбинируется с другими действующими акциями отеля.</t>
  </si>
  <si>
    <t xml:space="preserve">Минимальный срок проживания: 2 ночи </t>
  </si>
  <si>
    <t>Тариф нетто включает:</t>
  </si>
  <si>
    <t>• завтрак по системе "Шведский стол"</t>
  </si>
  <si>
    <t>• обед и ужин по детокс меню</t>
  </si>
  <si>
    <t>• *1 дневной скипасс на все канатные дороги курорта</t>
  </si>
  <si>
    <t>• купонная книга на бесплатные активности и скидки в СПА центры курорта</t>
  </si>
  <si>
    <t>• ежедневные занятия йогой</t>
  </si>
  <si>
    <t>• подъем на канатной дороге до уровня 960м</t>
  </si>
  <si>
    <t>Курорт «Красная Поляна» оставляет за собой право изменять услуги и тарифы в составе пакета. Курорт «Красная Поляна» оставляет за собой приостановить данное предложение.</t>
  </si>
  <si>
    <t>*К тарифам на все отели обязательно необходимо добавлять стоимость прогулочного ски-пасса единоразово:</t>
  </si>
  <si>
    <t>- 700 рублей взрослый ски-пасс</t>
  </si>
  <si>
    <t>- 400 рублей детский ски-пасс (c 7 – 12 лет)</t>
  </si>
  <si>
    <t>- бесплатно до 6 лет</t>
  </si>
  <si>
    <t>Даты бронирования: 27.02.2020 - 15.04.2020</t>
  </si>
  <si>
    <t>• Бесплатное размещение 2 детей до 12 лет, включая завтрак и посещение СПА</t>
  </si>
  <si>
    <t>• Завтрак "Шведский стол"</t>
  </si>
  <si>
    <t>• Посещение СПА комплекса отеля</t>
  </si>
  <si>
    <t>• Бесплатный WI-FI в номере</t>
  </si>
  <si>
    <t>• Подъем на канатной дороге до уровня +960м</t>
  </si>
  <si>
    <r>
      <rPr>
        <b/>
        <sz val="11"/>
        <color indexed="8"/>
        <rFont val="Calibri"/>
        <family val="2"/>
        <charset val="204"/>
      </rPr>
      <t>Дополнительные услуги пакетного предложения (предоставляются по купонной книжке) *:</t>
    </r>
    <r>
      <rPr>
        <sz val="10"/>
        <rFont val="Arial Cyr"/>
        <charset val="204"/>
      </rPr>
      <t xml:space="preserve">
★ *Прогулочный билет "Панорама Красной Поляны" (действует для всех гостей, проживающих в номере)
★ Прокат городского велосипеда в главном прокате курорта на 1 час (действует однократно для одного взрослого и одного ребенка до 12 лет включительно)
★ Посещение аттракциона «Колесо Времени» (действует однократно для всех гостей, проживающих в номере, при единовременном посещении)
★ Посещение Детского развлекательного центра Страна Медведия в течение 1 часа до 14.00 (действует на ребенка от 3 до 14 лет включительно)
★ Один круг на аттракционе "Богатырские гонки" (действует на 1 человека от 110 см.)
★ 3 игры в игровых автоматах центра развлечений "Хали-Гали"
★ Посещение музея современного творчества "Олгиз"
★ Бесплатная видеосъемка при прохождении комнаты страха "Амбулатория"
★ Скидка 50% на посещение Хаски-центра для одного взрослого
★ Посещение Парка приключений Wonder Land со скидкой 30%
★ Скидку 20% на прокат электротранспорта на выбор
★ Скидку 10% на полет на параплане и на фото- и видеосъемку в подарок
★ Скидку 50% на аренду боулинг-дорожек центра развлечений "Хали-Гали"
★ Скидку 200 р на входные билеты в аквапарк Mountain Beach
★ Скидку 20% на любой киносеанс в кинотеатре "Старсинема"
★ Скидку 50% на билет в комнату страха "Амбулатория"
★ Скидку 500 р в магазине натуральной косметики LiA craft cosmetics
★ Скидку 50% на 1 час посещения центра развлечений "Хали-Гали"
★ Скидку 30% на творческий мастер-класс арт-студии "Белый Лис"
★ Скидку 100 р на услуги семейного салона красоты Family Beauty Club
★ Скидку 10% на любые покупки в художественно-музыкальном салоне "ОЛГИЗ"
★ Скидку 25% на VIP-прокат горных лыж и сноубордов в тест-центре "Антимузей друзей"
★ Скидку 15% на один сеанс игры в Anvio VR Arena
★ Скидку 20% на весь ассортимент фирменного магазина Курорта Красная Поляна
★ Обучение лучной стрельбе и 5 бесплатных дополнительных выстрелов из лука (Поляна 960)
★ Прокат беговела 1 час
★ Посещение хаски-центра (действует на 1 ребенка до 10 лет в сопровождении взрослого.)
* Купонная книжка выдается при заселении и предоставляется на номер. Купоны действуют
однократно. Условия предоставления дополнительных услуг прописаны в купонной книжке. Курорт
«Красная Поляна» оставляет за собой право изменять услуги в составе пакета. Тарифы
предоставлены со скидкой 15% от лучшей цены дня, возможно изменения тарифов.</t>
    </r>
  </si>
  <si>
    <t>*К тарифам на все отели необходимо добавлять стоимость прогулочного ски-пасса единоразово:</t>
  </si>
  <si>
    <t>• посещение СПА центра</t>
  </si>
  <si>
    <t>Период проживания: 20.03.2020 по 16.04.2020</t>
  </si>
  <si>
    <t>01.04.2020-16.04.2020</t>
  </si>
  <si>
    <t>Дети 0-5 – бесплатно без предоставления места /или с предоставлением  десткой кроватки (в любой категории номера)</t>
  </si>
  <si>
    <t>Делюкс Кинг/Делюкс Твин</t>
  </si>
  <si>
    <t>Премиум Кинг/Твин</t>
  </si>
  <si>
    <t>Люкс Джуниор</t>
  </si>
  <si>
    <t>от 1 до 2</t>
  </si>
  <si>
    <t>Представительский Люкс</t>
  </si>
  <si>
    <t>Президентский Люкс</t>
  </si>
  <si>
    <t>Королевский Люкс</t>
  </si>
  <si>
    <t>FB</t>
  </si>
  <si>
    <t xml:space="preserve">Дети 6-11 – 2520 рублей </t>
  </si>
  <si>
    <t xml:space="preserve">Взрослые – 4800 рублей </t>
  </si>
  <si>
    <t>Премиум Кинг, Твин/ Premium King, Twin</t>
  </si>
  <si>
    <t>Люкс Джуниор/ Junior Suite</t>
  </si>
  <si>
    <t>Представительский Люкс/ Executive Suites</t>
  </si>
  <si>
    <t>Президентский Люкс/ Presidential Suite</t>
  </si>
  <si>
    <t>Королевский Люкс/ Royal Suite</t>
  </si>
  <si>
    <t>Риксос Красная Поляна Сочи/ Rixos Krasnaya Polyana Sochi 5*</t>
  </si>
  <si>
    <t>Тариф "C завтраками"/ "Bed and breakfast" rates</t>
  </si>
  <si>
    <t>C завтраками/ Bed and breakfast</t>
  </si>
  <si>
    <t>В стоимость включено/ Rates include:</t>
  </si>
  <si>
    <t>Условия аннуляции/ Cancellation policy:</t>
  </si>
  <si>
    <t>Открытые тарифы/ Open rates</t>
  </si>
  <si>
    <t>Условия/ Conditions:</t>
  </si>
  <si>
    <t>Тариф "Раннее бронирование" на базе завтраков/ "Early booking" rates (BB) 15% discount</t>
  </si>
  <si>
    <t xml:space="preserve">Пакет "Оздоровление в горах с Rixos Krasnaya Polyana Sochi " Расширенная программа </t>
  </si>
  <si>
    <t xml:space="preserve">Пакет "Оздоровление в горах с Rixos Krasnaya Polyana Sochi " Базовая программа </t>
  </si>
  <si>
    <t>Предложение включает:
проживание в номере выбранной категории;
великолепный завтрак в ресторане SPARХ;
базовая программа оздоровления*; 
посещение термальной зоны "Rixos Royal SPA" в СПА комплексе отеля;
пользование бассейном и тренажерным залом;
парковка на Поляне 960; 
подъем на канатной дороге до уровня 960м
* Программа оздоровления предоставляется только взрослым. Перечень лечебно-оздоровительных мероприятий по программам является общим, процедуры, их количество и продолжительность определяется строго индивидуальным назначением врача, процедуры могут быть заменены на аналогичные по терапевтическому действию или отменены при выявлении противопоказаний или наличии индивидуальной непереносимости.
Основной курс предлагает базовый перечень диагностических и лечебно-оздоровительных мероприятий. На основании результатов диагностики врач рекомендует одну из четырех программ «Иммунитет», «Свободное дыхание», «Релакс» или «Детокс», ориентированную на индивидуальные потребности гостя.
Тариф не облагается НДС.</t>
  </si>
  <si>
    <t>Предложение включает:
проживание в номере выбранной категории;
великолепный завтрак в ресторане SPARХ;
расширенная  программа оздоровления*; 
посещение термальной зоны "Rixos Royal SPA" в СПА комплексе отеля;
пользование бассейном и тренажерным залом;
парковка на Поляне 960; 
подъем на канатной дороге до уровня 960м
* Программа оздоровления предоставляется только взрослым. Перечень лечебно-оздоровительных мероприятий по программам является общим, процедуры, их количество и продолжительность определяется строго индивидуальным назначением врача, процедуры могут быть заменены на аналогичные по терапевтическому действию или отменены при выявлении противопоказаний или наличии индивидуальной непереносимости.
Основной курс предлагает базовый перечень диагностических и лечебно-оздоровительных мероприятий. На основании результатов диагностики врач рекомендует одну из четырех программ «Иммунитет», «Свободное дыхание», «Релакс» или «Детокс», ориентированную на индивидуальные потребности гостя.
Тариф не облагается НДС.</t>
  </si>
  <si>
    <t xml:space="preserve">Супериор Кинг, Твин с видом на город/ Superior King, Twin city view </t>
  </si>
  <si>
    <t xml:space="preserve">Делюкс Кинг, Твин с видом на город/ Deluxe King, Twin city view </t>
  </si>
  <si>
    <t>Супериор Кинг, Твин с видом на горы/ Superior King, Twin mountain view</t>
  </si>
  <si>
    <t xml:space="preserve">Делюкс Кинг, Твин с видом на горы/ Deluxe King, Twin mountain view </t>
  </si>
  <si>
    <t xml:space="preserve">Базовая программа </t>
  </si>
  <si>
    <t xml:space="preserve">Расширенная программа </t>
  </si>
  <si>
    <t>Калькуляция тарифа: 
К одноместному размещению открытых тарифов BB (1 вкладка) добавляется программа оздоровления - 3400 в сутки.
К двухместному размещению открытых тарифов BB (1 вкладка) добавляется программа оздоровления - 6800 в сутки.</t>
  </si>
  <si>
    <t>Калькуляция тарифа: 
К одноместному размещению открытых тарифов BB (1 вкладка) добавляется программа оздоровления - 7100 в сутки.
К двухместному размещению открытых тарифов BB (1 вкладка) добавляется программа оздоровления - 14200 в сутки.</t>
  </si>
  <si>
    <t>великолепный завтрак по системе "Шведский стол"</t>
  </si>
  <si>
    <t>купонную книгу на бесплатные активности курорта и скидки в СПА центры</t>
  </si>
  <si>
    <t>посещение СПА комплекса отеля (необходима предварительная запись)</t>
  </si>
  <si>
    <t>подъем на канатной дороге до уровня 960м</t>
  </si>
  <si>
    <t>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t>
  </si>
  <si>
    <t>the reservation can be canceled without penalty up to 24 hours before arrival. Cancellation after the specified time - a penalty - the cost of the first night of stay.</t>
  </si>
  <si>
    <t>* Программа оздоровления предоставляется только взрослым. Перечень лечебно-оздоровительных мероприятий по программам является общим, процедуры, их количество и продолжительность определяется строго индивидуальным назначением врача, процедуры могут быть заменены на аналогичные по терапевтическому действию или отменены при выявлении противопоказаний или наличии индивидуальной непереносимости.
Тариф не облагается НДС.</t>
  </si>
  <si>
    <r>
      <t xml:space="preserve">Период продажи: </t>
    </r>
    <r>
      <rPr>
        <b/>
        <sz val="9"/>
        <rFont val="Times New Roman"/>
        <family val="1"/>
        <charset val="204"/>
      </rPr>
      <t>с 05.08.2021 - 21.11.2021​</t>
    </r>
    <r>
      <rPr>
        <sz val="9"/>
        <rFont val="Times New Roman"/>
        <family val="1"/>
        <charset val="204"/>
      </rPr>
      <t xml:space="preserve">/ Period of sales: </t>
    </r>
    <r>
      <rPr>
        <b/>
        <sz val="9"/>
        <rFont val="Times New Roman"/>
        <family val="1"/>
        <charset val="204"/>
      </rPr>
      <t>с 05.08.2021 - 21.11.2021​</t>
    </r>
  </si>
  <si>
    <r>
      <t xml:space="preserve">Период проживания: </t>
    </r>
    <r>
      <rPr>
        <b/>
        <sz val="9"/>
        <rFont val="Times New Roman"/>
        <family val="1"/>
        <charset val="204"/>
      </rPr>
      <t xml:space="preserve">с 01.10.2021 - 22.11.202​1 </t>
    </r>
    <r>
      <rPr>
        <sz val="9"/>
        <rFont val="Times New Roman"/>
        <family val="1"/>
        <charset val="204"/>
      </rPr>
      <t xml:space="preserve">/ Period of stay: </t>
    </r>
    <r>
      <rPr>
        <b/>
        <sz val="9"/>
        <rFont val="Times New Roman"/>
        <family val="1"/>
        <charset val="204"/>
      </rPr>
      <t>с 01.10.2021 - 22.11.202​1</t>
    </r>
  </si>
  <si>
    <r>
      <t xml:space="preserve">Период продажи: </t>
    </r>
    <r>
      <rPr>
        <b/>
        <sz val="9"/>
        <rFont val="Times New Roman"/>
        <family val="1"/>
        <charset val="204"/>
      </rPr>
      <t>с 05.08.2021 - 15.12.2021​</t>
    </r>
    <r>
      <rPr>
        <sz val="9"/>
        <rFont val="Times New Roman"/>
        <family val="1"/>
        <charset val="204"/>
      </rPr>
      <t xml:space="preserve">/ Period of sales: </t>
    </r>
    <r>
      <rPr>
        <b/>
        <sz val="9"/>
        <rFont val="Times New Roman"/>
        <family val="1"/>
        <charset val="204"/>
      </rPr>
      <t>с 05.08.2021 - 15.12.2021​</t>
    </r>
  </si>
  <si>
    <r>
      <t xml:space="preserve">Период проживания: </t>
    </r>
    <r>
      <rPr>
        <b/>
        <sz val="9"/>
        <rFont val="Times New Roman"/>
        <family val="1"/>
        <charset val="204"/>
      </rPr>
      <t xml:space="preserve">с 01.10.2021 - 16.12.202​1 </t>
    </r>
    <r>
      <rPr>
        <sz val="9"/>
        <rFont val="Times New Roman"/>
        <family val="1"/>
        <charset val="204"/>
      </rPr>
      <t xml:space="preserve">/ Period of stay: </t>
    </r>
    <r>
      <rPr>
        <b/>
        <sz val="9"/>
        <rFont val="Times New Roman"/>
        <family val="1"/>
        <charset val="204"/>
      </rPr>
      <t>с 01.10.2021 - 16.12.202​1</t>
    </r>
  </si>
  <si>
    <r>
      <t xml:space="preserve">Период продажи: </t>
    </r>
    <r>
      <rPr>
        <b/>
        <sz val="9"/>
        <rFont val="Times New Roman"/>
        <family val="1"/>
        <charset val="204"/>
      </rPr>
      <t>с 05.08.2021 - 14.12.2021​</t>
    </r>
    <r>
      <rPr>
        <sz val="9"/>
        <rFont val="Times New Roman"/>
        <family val="1"/>
        <charset val="204"/>
      </rPr>
      <t xml:space="preserve">/ Period of sales: </t>
    </r>
    <r>
      <rPr>
        <b/>
        <sz val="9"/>
        <rFont val="Times New Roman"/>
        <family val="1"/>
        <charset val="204"/>
      </rPr>
      <t>с 05.08.2021 - 14.12.2021​</t>
    </r>
  </si>
  <si>
    <r>
      <t xml:space="preserve">Мин срок бронирования до заезда: </t>
    </r>
    <r>
      <rPr>
        <b/>
        <sz val="9"/>
        <color indexed="8"/>
        <rFont val="Times New Roman"/>
        <family val="1"/>
        <charset val="204"/>
      </rPr>
      <t>15</t>
    </r>
    <r>
      <rPr>
        <sz val="9"/>
        <color indexed="8"/>
        <rFont val="Times New Roman"/>
        <family val="1"/>
        <charset val="204"/>
      </rPr>
      <t xml:space="preserve"> дней/ Min. Booking period before arrival: </t>
    </r>
    <r>
      <rPr>
        <b/>
        <sz val="9"/>
        <color indexed="8"/>
        <rFont val="Times New Roman"/>
        <family val="1"/>
        <charset val="204"/>
      </rPr>
      <t>15</t>
    </r>
    <r>
      <rPr>
        <sz val="9"/>
        <color indexed="8"/>
        <rFont val="Times New Roman"/>
        <family val="1"/>
        <charset val="204"/>
      </rPr>
      <t xml:space="preserve"> days.</t>
    </r>
  </si>
  <si>
    <r>
      <t xml:space="preserve">Тарифы «Раннего бронирования»  являются невозвратными. В случае сокращения или отмены бронирования, взимается штраф в размере </t>
    </r>
    <r>
      <rPr>
        <b/>
        <sz val="9"/>
        <color indexed="8"/>
        <rFont val="Times New Roman"/>
        <family val="1"/>
        <charset val="204"/>
      </rPr>
      <t xml:space="preserve">100% </t>
    </r>
    <r>
      <rPr>
        <sz val="9"/>
        <color indexed="8"/>
        <rFont val="Times New Roman"/>
        <family val="1"/>
        <charset val="204"/>
      </rPr>
      <t xml:space="preserve">от стоимости бронирования, совершенного Заказчиком/
"Early booking" rates are non-refundable. In case of reduction or cancellation of the reservation, a penalty - </t>
    </r>
    <r>
      <rPr>
        <b/>
        <sz val="9"/>
        <color indexed="8"/>
        <rFont val="Times New Roman"/>
        <family val="1"/>
        <charset val="204"/>
      </rPr>
      <t>100%</t>
    </r>
    <r>
      <rPr>
        <sz val="9"/>
        <color indexed="8"/>
        <rFont val="Times New Roman"/>
        <family val="1"/>
        <charset val="204"/>
      </rPr>
      <t xml:space="preserve"> of the cost of the reservation.</t>
    </r>
  </si>
  <si>
    <t>Купонная книга выдается при заселении из расчета: 1 номер = 1 книга / Coupon book is issued at check-in at the rate: 1 room = 1 book.</t>
  </si>
  <si>
    <t>Предоставление услуг может зависеть от погодных условий и работы канатных дорог. НАО «Красная поляна» оставляет за собой право изменять услуги в составе пакета / he services provided may depend on the weather conditions and the work of ropeways. NAO "Krasnaya Polyana" reserves the right to change the services in the package.</t>
  </si>
  <si>
    <r>
      <t>Предложение ограничено и не комбинируется с</t>
    </r>
    <r>
      <rPr>
        <i/>
        <sz val="8"/>
        <color indexed="8"/>
        <rFont val="Verdana"/>
        <family val="2"/>
        <charset val="204"/>
      </rPr>
      <t> </t>
    </r>
    <r>
      <rPr>
        <sz val="8"/>
        <color indexed="8"/>
        <rFont val="Verdana"/>
        <family val="2"/>
        <charset val="204"/>
      </rPr>
      <t>другими действующими акциями отеля / The offer is limited and cannot be combined with other current hotel promotions.</t>
    </r>
  </si>
  <si>
    <t>В купонную книжку входят скидки до 50%, специальные предложения и бесплатные  бонусные услуги / The coupon book includes discounts of up to 50%, special offers and free bonus services.</t>
  </si>
  <si>
    <r>
      <t>*</t>
    </r>
    <r>
      <rPr>
        <sz val="8"/>
        <color indexed="8"/>
        <rFont val="Verdana"/>
        <family val="2"/>
        <charset val="204"/>
      </rPr>
      <t> </t>
    </r>
    <r>
      <rPr>
        <u/>
        <sz val="8"/>
        <color indexed="8"/>
        <rFont val="Verdana"/>
        <family val="2"/>
        <charset val="204"/>
      </rPr>
      <t>Услуги и бонусы предложения действуют только в период проживания и предоставляются однократно, согласно условиям в купонной книге /</t>
    </r>
    <r>
      <rPr>
        <sz val="8"/>
        <color indexed="8"/>
        <rFont val="Verdana"/>
        <family val="2"/>
        <charset val="204"/>
      </rPr>
      <t>* Services and bonus offers are valid only during the stay and are provided once, according to the conditions in the coupon book.</t>
    </r>
  </si>
  <si>
    <t>А также купонная книга предоставляет дополнительные скидки на многочисленные платные активности Курорта / And also the coupon book provides additional discounts on numerous paid activities of the Resort;</t>
  </si>
  <si>
    <t>*Детокс питание, по специальному меню можно приобрести дополнительно / *Detox meals, by special menu can be purchased additionally.</t>
  </si>
  <si>
    <t>Предложение также включает выгодные условия на посещение спа-центров отелей и тренировочную программу / The offer also includes favorable terms on visits to hotel spas and exercise program.</t>
  </si>
  <si>
    <t xml:space="preserve">1. Прогулочный билет "День в горах" для подъема к горным вершинам / Walking ticket "Day in the Mountains" for reaching the mountain peaks.  Услуга предоставляется однократно для всех  гостей в номере / The service is provided once for all guests in the room </t>
  </si>
  <si>
    <t xml:space="preserve">2. Обзорная групповая экскурсия по курорту с профессиональным гидом / Group tour of the resort with a professional guide. Услуга предоставляется однократно для всех  гостей в номере / The service is provided once for all guests in the room </t>
  </si>
  <si>
    <t xml:space="preserve">3. Прохождение любого маршрута в Веревочном парке на выбор / Passing any route in the Rope Park on your choice; Действует на прохождение  одного  выбранного  маршрута  для  каждого гостя из числа проживающих в номере, при единовременном посещении парка / Valid for the passage of one selected route for each guest staying in the room, on a single visit to the park.
 </t>
  </si>
  <si>
    <t>4. Экскурсия с фотографированием в Хаски-центре / Excursion with photographing in the Husky Center. Купон  действует  однократно для одного ребёнка от 5 до 14 лет. Детям до 4 лет вход бесплатный / The coupon is valid once for one child from 5 to 14 years old. Children under 4 years old are admitted free of charge.</t>
  </si>
  <si>
    <t>5. Мастер-класс от Академии райдеров по катанию на скейтбордах и роликах / Master class from The Riders Academy on skateboarding and rollerblading. Действует на одно занятие для всех гостей,  проживающих  в  номере,  при  единовременном  посещении /  Valid for one class for all guests staying in the room at a single visit</t>
  </si>
  <si>
    <t>6. Прокат городского велосипеда на 1 час / City bike rental for 1 hour. Действует однократно на 1 взрослого и ребёнка до 12 лет при единовременной аренде / Valid one time for 1 adult and child under 12 years of age on a single rental</t>
  </si>
  <si>
    <t>7. Прокат роликов или скейтбордов на 1 час в Академии райдеров / Rollerblade or skateboard rental for 1 hour at The Rider Academy.  Действует  однократно для всех гостей, проживающих в но-
мере, при единовременном посещении /  Valid once for all guests staying in the room, on a single visit.</t>
  </si>
  <si>
    <t>8. Катание на картодроме GoKart960 / Riding at GoKart960 karting track. Действует однократно на один заезд для одного взрослого и одного ребёнка от четырёх лет / Valid once per check-in for one adult and one child Four years of age or older.</t>
  </si>
  <si>
    <t>9. Кормление северного оленя ягелем в парке приключений Wonder Land / Feeding the reindeer with reindeer berries in the adventure park Wonder Land. Купон действует на один пакетик ягеля / The coupon is valid for one sachet of yagel</t>
  </si>
  <si>
    <t xml:space="preserve">10. Посещение аттракциона "Богатырские гонки" в Олимпийском Парке / Visiting "Bogatyr Races" attraction at the Olympic Park. Действует на одного человека ростом от 110 см / Valid for one person taller than 110 cm
</t>
  </si>
  <si>
    <t xml:space="preserve">5. Мастер-класс от Академии райдеров по катанию на скейтбордах и роликах / Master class from The Riders Academy on skateboarding and rollerblading. Действует на одно занятие для всех гостей,  проживающих  в  номере,  при  единовременном  посещении /  Valid for one class for all guests staying in the room at a single visit
</t>
  </si>
  <si>
    <t>4. Прокат городского велосипеда на 1 час / City bike rental for 1 hour. Действует однократно  на  одного  гостя  на  аренду  велосипеда на один час / Valid once per guest for one hour bike rental.</t>
  </si>
  <si>
    <t>6. Кормление северного оленя ягелем в парке приключений Wonder Land / Feeding the reindeer with reindeer berries in the adventure park Wonder Land.  Купон действует на один пакетик ягеля / The coupon is valid for one sachet of yagel</t>
  </si>
  <si>
    <t xml:space="preserve">7. Ознакомительный продукт лаборатории натуральной косметики LIA LAB / LIA LAB Natural Cosmetics Lab's introductory product. Действует  на  1  мини-версию продукта (30 мл) с уникальными эстетическими свойствами / Valid for 1 mini version of the product (30 ml) with unique aesthetic properties.
</t>
  </si>
  <si>
    <t>9. Мастер-класс «Роспись гипсовой фигурки» в детском клубе «Рай» в отеле Marriott / Master class "Painting Plaster Figures" at the Paradise Children's Club at the Marriott Hotel. Действует на 1 мастер-класс для всех детей старше 5 лет, 
проживающих в номере / Valid for 1 workshop for all children over 5 years old, 
staying in a room.</t>
  </si>
  <si>
    <r>
      <t>Дневной спортивный ски-пасс на каждый день проживания в отеле</t>
    </r>
    <r>
      <rPr>
        <b/>
        <i/>
        <sz val="9"/>
        <rFont val="Times New Roman"/>
        <family val="1"/>
        <charset val="204"/>
      </rPr>
      <t>*</t>
    </r>
    <r>
      <rPr>
        <b/>
        <sz val="9"/>
        <rFont val="Times New Roman"/>
        <family val="1"/>
        <charset val="204"/>
      </rPr>
      <t xml:space="preserve">/ </t>
    </r>
    <r>
      <rPr>
        <sz val="9"/>
        <rFont val="Times New Roman"/>
        <family val="1"/>
        <charset val="204"/>
      </rPr>
      <t>Ski-pass (sporty) on a daily basis</t>
    </r>
    <r>
      <rPr>
        <b/>
        <i/>
        <sz val="9"/>
        <rFont val="Times New Roman"/>
        <family val="1"/>
        <charset val="204"/>
      </rPr>
      <t>*</t>
    </r>
  </si>
  <si>
    <t>* Выдача ски-пассов на стойке регистрации в отеле при заселении. Возврат денежных средств за неиспользованные ски-пассы не производится. Тариф включает ски-пассы только на взрослых гостей, согласно данным по бронированию.
Политика гарантии: Гарантия кредитной картой обязательна/  * There is no refund for unused ski passes. This rate includes ski passes for adults only. Children's ski passes can be purchased separately at the reception.
Credit card guarantee is required</t>
  </si>
  <si>
    <r>
      <rPr>
        <b/>
        <sz val="9"/>
        <rFont val="Times New Roman"/>
        <family val="1"/>
        <charset val="204"/>
      </rPr>
      <t>Период продажи:</t>
    </r>
    <r>
      <rPr>
        <sz val="9"/>
        <rFont val="Times New Roman"/>
        <family val="1"/>
        <charset val="204"/>
      </rPr>
      <t xml:space="preserve"> </t>
    </r>
    <r>
      <rPr>
        <b/>
        <sz val="9"/>
        <rFont val="Times New Roman"/>
        <family val="1"/>
        <charset val="204"/>
      </rPr>
      <t>28.09.2021 - 30.03.2022</t>
    </r>
    <r>
      <rPr>
        <sz val="9"/>
        <rFont val="Times New Roman"/>
        <family val="1"/>
        <charset val="204"/>
      </rPr>
      <t xml:space="preserve">/ Period of sales: </t>
    </r>
    <r>
      <rPr>
        <b/>
        <sz val="9"/>
        <rFont val="Times New Roman"/>
        <family val="1"/>
        <charset val="204"/>
      </rPr>
      <t xml:space="preserve"> 28.09.2021 - 30.03.2022</t>
    </r>
  </si>
  <si>
    <r>
      <rPr>
        <b/>
        <sz val="9"/>
        <rFont val="Times New Roman"/>
        <family val="1"/>
        <charset val="204"/>
      </rPr>
      <t>Период проживания</t>
    </r>
    <r>
      <rPr>
        <sz val="9"/>
        <rFont val="Times New Roman"/>
        <family val="1"/>
        <charset val="204"/>
      </rPr>
      <t xml:space="preserve">: </t>
    </r>
    <r>
      <rPr>
        <b/>
        <sz val="9"/>
        <rFont val="Times New Roman"/>
        <family val="1"/>
        <charset val="204"/>
      </rPr>
      <t>17.12.2021 - 31.03.2022</t>
    </r>
    <r>
      <rPr>
        <sz val="9"/>
        <rFont val="Times New Roman"/>
        <family val="1"/>
        <charset val="204"/>
      </rPr>
      <t xml:space="preserve">​/ Period of stay: </t>
    </r>
    <r>
      <rPr>
        <b/>
        <sz val="9"/>
        <rFont val="Times New Roman"/>
        <family val="1"/>
        <charset val="204"/>
      </rPr>
      <t>17.12.2021 - 31.03.2022</t>
    </r>
  </si>
  <si>
    <t>Тарифы на дополнительные ски-пассы (для доп. мест)/ Rates for additional ski passes (for extra beds):</t>
  </si>
  <si>
    <r>
      <rPr>
        <b/>
        <sz val="9"/>
        <color theme="1"/>
        <rFont val="Times New Roman"/>
        <family val="1"/>
        <charset val="204"/>
      </rPr>
      <t>17.12.2021-24.12.2021</t>
    </r>
    <r>
      <rPr>
        <sz val="9"/>
        <color theme="1"/>
        <rFont val="Times New Roman"/>
        <family val="1"/>
        <charset val="204"/>
      </rPr>
      <t xml:space="preserve"> - </t>
    </r>
    <r>
      <rPr>
        <b/>
        <sz val="9"/>
        <color theme="1"/>
        <rFont val="Times New Roman"/>
        <family val="1"/>
        <charset val="204"/>
      </rPr>
      <t>1300</t>
    </r>
    <r>
      <rPr>
        <sz val="9"/>
        <color theme="1"/>
        <rFont val="Times New Roman"/>
        <family val="1"/>
        <charset val="204"/>
      </rPr>
      <t xml:space="preserve"> рублей - взрослый, </t>
    </r>
    <r>
      <rPr>
        <b/>
        <sz val="9"/>
        <color theme="1"/>
        <rFont val="Times New Roman"/>
        <family val="1"/>
        <charset val="204"/>
      </rPr>
      <t>800</t>
    </r>
    <r>
      <rPr>
        <sz val="9"/>
        <color theme="1"/>
        <rFont val="Times New Roman"/>
        <family val="1"/>
        <charset val="204"/>
      </rPr>
      <t xml:space="preserve"> рублей - детский / </t>
    </r>
    <r>
      <rPr>
        <b/>
        <sz val="9"/>
        <color theme="1"/>
        <rFont val="Times New Roman"/>
        <family val="1"/>
        <charset val="204"/>
      </rPr>
      <t>17.12.2021 - 24.12.2021 - 1300</t>
    </r>
    <r>
      <rPr>
        <sz val="9"/>
        <color theme="1"/>
        <rFont val="Times New Roman"/>
        <family val="1"/>
        <charset val="204"/>
      </rPr>
      <t xml:space="preserve">  rubles - adult, </t>
    </r>
    <r>
      <rPr>
        <b/>
        <sz val="9"/>
        <color theme="1"/>
        <rFont val="Times New Roman"/>
        <family val="1"/>
        <charset val="204"/>
      </rPr>
      <t>800</t>
    </r>
    <r>
      <rPr>
        <sz val="9"/>
        <color theme="1"/>
        <rFont val="Times New Roman"/>
        <family val="1"/>
        <charset val="204"/>
      </rPr>
      <t xml:space="preserve"> - child.</t>
    </r>
  </si>
  <si>
    <r>
      <rPr>
        <b/>
        <sz val="9"/>
        <color theme="1"/>
        <rFont val="Times New Roman"/>
        <family val="1"/>
        <charset val="204"/>
      </rPr>
      <t>25.12.2021-09.01.2022</t>
    </r>
    <r>
      <rPr>
        <sz val="9"/>
        <color theme="1"/>
        <rFont val="Times New Roman"/>
        <family val="1"/>
        <charset val="204"/>
      </rPr>
      <t xml:space="preserve"> - </t>
    </r>
    <r>
      <rPr>
        <b/>
        <sz val="9"/>
        <color theme="1"/>
        <rFont val="Times New Roman"/>
        <family val="1"/>
        <charset val="204"/>
      </rPr>
      <t>2200</t>
    </r>
    <r>
      <rPr>
        <sz val="9"/>
        <color theme="1"/>
        <rFont val="Times New Roman"/>
        <family val="1"/>
        <charset val="204"/>
      </rPr>
      <t xml:space="preserve"> рублей - взрослый, </t>
    </r>
    <r>
      <rPr>
        <b/>
        <sz val="9"/>
        <color theme="1"/>
        <rFont val="Times New Roman"/>
        <family val="1"/>
        <charset val="204"/>
      </rPr>
      <t>1300</t>
    </r>
    <r>
      <rPr>
        <sz val="9"/>
        <color theme="1"/>
        <rFont val="Times New Roman"/>
        <family val="1"/>
        <charset val="204"/>
      </rPr>
      <t xml:space="preserve"> рублей - детский / </t>
    </r>
    <r>
      <rPr>
        <b/>
        <sz val="9"/>
        <color theme="1"/>
        <rFont val="Times New Roman"/>
        <family val="1"/>
        <charset val="204"/>
      </rPr>
      <t>25.12.2021 - 09.01.2022 - 2200</t>
    </r>
    <r>
      <rPr>
        <sz val="9"/>
        <color theme="1"/>
        <rFont val="Times New Roman"/>
        <family val="1"/>
        <charset val="204"/>
      </rPr>
      <t xml:space="preserve"> rubles - adult, </t>
    </r>
    <r>
      <rPr>
        <b/>
        <sz val="9"/>
        <color theme="1"/>
        <rFont val="Times New Roman"/>
        <family val="1"/>
        <charset val="204"/>
      </rPr>
      <t>1300</t>
    </r>
    <r>
      <rPr>
        <sz val="9"/>
        <color theme="1"/>
        <rFont val="Times New Roman"/>
        <family val="1"/>
        <charset val="204"/>
      </rPr>
      <t xml:space="preserve"> - child.</t>
    </r>
  </si>
  <si>
    <r>
      <rPr>
        <b/>
        <sz val="9"/>
        <color theme="1"/>
        <rFont val="Times New Roman"/>
        <family val="1"/>
        <charset val="204"/>
      </rPr>
      <t>10.01.2022-31.03.2022</t>
    </r>
    <r>
      <rPr>
        <sz val="9"/>
        <color theme="1"/>
        <rFont val="Times New Roman"/>
        <family val="1"/>
        <charset val="204"/>
      </rPr>
      <t xml:space="preserve"> - </t>
    </r>
    <r>
      <rPr>
        <b/>
        <sz val="9"/>
        <color theme="1"/>
        <rFont val="Times New Roman"/>
        <family val="1"/>
        <charset val="204"/>
      </rPr>
      <t>1800</t>
    </r>
    <r>
      <rPr>
        <sz val="9"/>
        <color theme="1"/>
        <rFont val="Times New Roman"/>
        <family val="1"/>
        <charset val="204"/>
      </rPr>
      <t xml:space="preserve"> рублей - взрослый, </t>
    </r>
    <r>
      <rPr>
        <b/>
        <sz val="9"/>
        <color theme="1"/>
        <rFont val="Times New Roman"/>
        <family val="1"/>
        <charset val="204"/>
      </rPr>
      <t xml:space="preserve">1000 </t>
    </r>
    <r>
      <rPr>
        <sz val="9"/>
        <color theme="1"/>
        <rFont val="Times New Roman"/>
        <family val="1"/>
        <charset val="204"/>
      </rPr>
      <t xml:space="preserve">рублей - детский / </t>
    </r>
    <r>
      <rPr>
        <b/>
        <sz val="9"/>
        <color theme="1"/>
        <rFont val="Times New Roman"/>
        <family val="1"/>
        <charset val="204"/>
      </rPr>
      <t>10.01.2022-31.03.2022 - 1800</t>
    </r>
    <r>
      <rPr>
        <sz val="9"/>
        <color theme="1"/>
        <rFont val="Times New Roman"/>
        <family val="1"/>
        <charset val="204"/>
      </rPr>
      <t xml:space="preserve"> rubles - adult, </t>
    </r>
    <r>
      <rPr>
        <b/>
        <sz val="9"/>
        <color theme="1"/>
        <rFont val="Times New Roman"/>
        <family val="1"/>
        <charset val="204"/>
      </rPr>
      <t>1000</t>
    </r>
    <r>
      <rPr>
        <sz val="9"/>
        <color theme="1"/>
        <rFont val="Times New Roman"/>
        <family val="1"/>
        <charset val="204"/>
      </rPr>
      <t xml:space="preserve"> - child.</t>
    </r>
  </si>
  <si>
    <r>
      <t xml:space="preserve">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The reservation can be canceled without penalty up to 24 hours before arrival. Cancellation after the specified time - a penalty - the cost of the first night of stay.
</t>
    </r>
    <r>
      <rPr>
        <sz val="9"/>
        <color rgb="FFFF0000"/>
        <rFont val="Times New Roman"/>
        <family val="1"/>
        <charset val="204"/>
      </rPr>
      <t xml:space="preserve">На период </t>
    </r>
    <r>
      <rPr>
        <b/>
        <sz val="9"/>
        <color rgb="FFFF0000"/>
        <rFont val="Times New Roman"/>
        <family val="1"/>
        <charset val="204"/>
      </rPr>
      <t>30.12.2021-08.01.2022</t>
    </r>
    <r>
      <rPr>
        <sz val="9"/>
        <color rgb="FFFF0000"/>
        <rFont val="Times New Roman"/>
        <family val="1"/>
        <charset val="204"/>
      </rPr>
      <t xml:space="preserve">, включительно, -  бесплатная отмена бронирования за </t>
    </r>
    <r>
      <rPr>
        <b/>
        <sz val="9"/>
        <color rgb="FFFF0000"/>
        <rFont val="Times New Roman"/>
        <family val="1"/>
        <charset val="204"/>
      </rPr>
      <t>60</t>
    </r>
    <r>
      <rPr>
        <sz val="9"/>
        <color rgb="FFFF0000"/>
        <rFont val="Times New Roman"/>
        <family val="1"/>
        <charset val="204"/>
      </rPr>
      <t xml:space="preserve"> дней до заезда. Бронирование должно быть 100% предоплаченным Заказчиком. Отмена после указанного времени – штраф в 100% размере от стоимости бронирования.
 For the period </t>
    </r>
    <r>
      <rPr>
        <b/>
        <sz val="9"/>
        <color rgb="FFFF0000"/>
        <rFont val="Times New Roman"/>
        <family val="1"/>
        <charset val="204"/>
      </rPr>
      <t>30.12.2021-08.01.2022,</t>
    </r>
    <r>
      <rPr>
        <sz val="9"/>
        <color rgb="FFFF0000"/>
        <rFont val="Times New Roman"/>
        <family val="1"/>
        <charset val="204"/>
      </rPr>
      <t xml:space="preserve"> inclusive, - free cancellation </t>
    </r>
    <r>
      <rPr>
        <b/>
        <sz val="9"/>
        <color rgb="FFFF0000"/>
        <rFont val="Times New Roman"/>
        <family val="1"/>
        <charset val="204"/>
      </rPr>
      <t>60</t>
    </r>
    <r>
      <rPr>
        <sz val="9"/>
        <color rgb="FFFF0000"/>
        <rFont val="Times New Roman"/>
        <family val="1"/>
        <charset val="204"/>
      </rPr>
      <t xml:space="preserve"> days before arrival. Reservation must be 100% prepaid by the Customer. Cancellation after the specified time - a penalty - 100% of the cost of the reservation</t>
    </r>
    <r>
      <rPr>
        <sz val="9"/>
        <color indexed="8"/>
        <rFont val="Times New Roman"/>
        <family val="1"/>
        <charset val="204"/>
      </rPr>
      <t>.</t>
    </r>
    <r>
      <rPr>
        <sz val="9"/>
        <color indexed="10"/>
        <rFont val="Times New Roman"/>
        <family val="1"/>
        <charset val="204"/>
      </rPr>
      <t xml:space="preserve">
</t>
    </r>
  </si>
  <si>
    <t xml:space="preserve">"Отдыхай и катай" </t>
  </si>
  <si>
    <t>Тариф включает ски-пассы только на взрослых гостей на основных местах. Стоимость ски-пассов на детей просим сразу добавлять в заявку.</t>
  </si>
  <si>
    <t>30.12.2020-05.01.2021</t>
  </si>
  <si>
    <t>06.01.2021-07.01.2021</t>
  </si>
  <si>
    <t>08.01.2021-09.01.2021</t>
  </si>
  <si>
    <t>11.01.2021-14.01.2021</t>
  </si>
  <si>
    <t>15.01.2021-16.01.2021</t>
  </si>
  <si>
    <t>17.01.2021-20.01.2021</t>
  </si>
  <si>
    <t>21.01.2021-23.01.2021</t>
  </si>
  <si>
    <t>24.01.2021-27.01.2021</t>
  </si>
  <si>
    <t>28.01.2021-30.01.2021</t>
  </si>
  <si>
    <t>31.01.2021-03.02.2021</t>
  </si>
  <si>
    <t>05.02.2021-06.02.2021</t>
  </si>
  <si>
    <t>07.02.2021-10.02.2021</t>
  </si>
  <si>
    <t>12.02.2021-13.02.2021</t>
  </si>
  <si>
    <t>14.02.2021-16.02.2021</t>
  </si>
  <si>
    <t>17.02.2021-18.02.2021</t>
  </si>
  <si>
    <t>19.02.2021-23.02.2021</t>
  </si>
  <si>
    <t>24.02.2021-25.02.2021</t>
  </si>
  <si>
    <t>26.02.2021-27.02.2021</t>
  </si>
  <si>
    <t>28.02.2021-04.03.2021</t>
  </si>
  <si>
    <t>05.03.2021-08.03.2021</t>
  </si>
  <si>
    <t>09.03.2021-13.03.2021</t>
  </si>
  <si>
    <t>14.03.2021-18.03.2021</t>
  </si>
  <si>
    <t>19.03.2021-20.03.2021</t>
  </si>
  <si>
    <t>21.03.2021-25.03.2021</t>
  </si>
  <si>
    <t>26.03.2021-27.03.2021</t>
  </si>
  <si>
    <t>28.03.2021-03.04.2021</t>
  </si>
  <si>
    <t>04.04.2021-08.04.2021</t>
  </si>
  <si>
    <t>09.04.2021-10.04.2021</t>
  </si>
  <si>
    <t>11.04.2021-28.04.2021</t>
  </si>
  <si>
    <t>29.04.2021-30.04.2021</t>
  </si>
  <si>
    <t xml:space="preserve">Проживание в номере выбранной категории, с высокоскоростным доступом WiFi; /  Accomodation at the selected room-type (hight-speed WiFi included)
Завтрак  по системе «Шведский стол»  / Buffet breakfast
 Санаторно-курортные услуги по Программе №9:  / Sanatorium and spa treatment services from Program №9:
Прием врача-терапевта, специалиста функциональной медицины (для двоих гостей при двухместном размещении**);  / Appointment of general physician, functional medicine specialist  (for two guests with double occupa-tion**);  
Диагностика композитного состава тела на аппарате InBody (для двоих гостей при двухместном размещении**,  /  Diagnosis of body composition on the InBody device (for two guests with double occupa-tion**, minimum 1 procedure); минимум 1 процедура);
Аппаратная физиотерапия (минимум 1 процедура); / Hardware physiotherapy (minimum 1 procedure);
Ежедневные тренировки (минимум 1 процедура); / Daily training (minimum 1 procedure);
Лечебный массаж (минимум 1 процедура); / Daily training (minimum 1 procedure);
Лечебная физкультура (минимум 1 процедура)  / Therapeutic massage (minimum 1 procedure);
*Лечебно-оздоровительные мероприятия осуществляются строго по назначению врача и по предварительной записи *Therapeutic and health measures are carried out strictly according to the doctor's prescrip-tion and by appointment
Пользование СПА центром «Риксос Роял Спа» (для несовершеннолетних детей доступ в сопровождении взрослых); / "RIXOS Royal Spa" (для несовершеннолетних детей доступ в сопровождении взрослых);
Пользование детским клубом «Рикси Клаб» / Kids club  "Rixy Club";
Подъем на канатной дороге до уровня 960м для двоих гостей; / Free of charge access to a cable car "Krasnaya Polyana" К-1  (Polyana 540 - Polyana 960);
Парковочное место на Поляне 960 /  Parking space at Polyana 960. </t>
  </si>
  <si>
    <t xml:space="preserve">Проживание в номере выбранной категории, с высокоскоростным доступом WiFi; /  Accomodation at the selected room-type (hight-speed WiFi included)
Завтрак  по системе «Шведский стол»  / Buffet breakfast
 Санаторно-курортные услуги по Программе №9:  / Sanatorium and spa treatment services from Program №9:
Прием врача-терапевта, специалиста функциональной медицины (для двоих гостей при двухместном размещении**);  / Appointment of general physician, functional medicine specialist  (for two guests with double occupa-tion**);  
Диагностика композитного состава тела на аппарате InBody (для двоих гостей при двухместном размещении**,  /  Diagnosis of body composition on the InBody device (for two guests with double occupa-tion**, minimum 1 procedure); минимум 1 процедура);
Аппаратная физиотерапия (минимум 1 процедура); / Hardware physiotherapy (minimum 1 procedure);
Ежедневные тренировки (минимум 1 процедура); / Daily training (minimum 1 procedure);
Лечебный массаж (минимум 1 процедура); / Daily training (minimum 1 procedure);
Лечебная физкультура (минимум 1 процедура)  / Therapeutic massage (minimum 1 procedure);
*Лечебно-оздоровительные мероприятия осуществляются строго по назначению врача и по предварительной записи *Therapeutic and health measures are carried out strictly according to the doctor's prescrip-tion and by appointment
Пользование СПА центром «Риксос Роял Спа» / "RIXOS Royal Spa" (для несовершеннолетних детей доступ в сопровождении взрослых);
Пользование детским клубом «Рикси Клаб» / Kids club  "Rixy Club";
Подъем на канатной дороге до уровня 960м для двоих гостей; / Free of charge access to a cable car "Krasnaya Polyana" К-1  (Polyana 540 - Polyana 960);
Парковочное место на Поляне 960 /  Parking space at Polyana 960. </t>
  </si>
  <si>
    <t xml:space="preserve">Тариф "Раннее бронирование" на базе завтраков/ "Early booking" rates (BB) </t>
  </si>
  <si>
    <r>
      <rPr>
        <b/>
        <sz val="9"/>
        <color theme="1"/>
        <rFont val="Times New Roman"/>
        <family val="1"/>
        <charset val="204"/>
      </rPr>
      <t>Мин срок бронирования до заезда:</t>
    </r>
    <r>
      <rPr>
        <sz val="9"/>
        <color rgb="FFFF0000"/>
        <rFont val="Times New Roman"/>
        <family val="1"/>
        <charset val="204"/>
      </rPr>
      <t xml:space="preserve"> 03 дня/ Min. Booking period before arrival: 03 days.</t>
    </r>
  </si>
  <si>
    <t>Специальный тариф "Осенние каникулы" / The Special offer "Autumn holidays"</t>
  </si>
  <si>
    <t>Дополнительно ЕДИНОРАЗОВО добавляется в стоимость заявки купонные книги для каждого взрослого и ребенка, стоимость - 1200 взрослый / 750 детский. При размещении дополнительных гостей, также ЕДИНОРАЗОВО добавляется в стоимость заявки  купонные книжки на каждого гостя - 1200 взрослый/750 детский. Стоимость купонных книг на всех взрослых и детей просим сразу добавлять в заявку. / Extra pay  for coupon book per every adult and child at once. Cost  - 1200 rub per adult / 750 rub per child.  The cost of the coupon book for each guest (at extra bed)  is also added - 1200 rub per adult / 750 rub per child. Please add the cost of coupon books for all and adult children to the application immediately.</t>
  </si>
  <si>
    <t>Бесплатное размещение 2 детей возрастом до 12 лет, включая завтрак и доп.место /  Free accommodation for 2 children under 12 years old, including breakfast and extra bed.</t>
  </si>
  <si>
    <r>
      <t xml:space="preserve">По купонной книге в предложение </t>
    </r>
    <r>
      <rPr>
        <b/>
        <sz val="10"/>
        <rFont val="Times New Roman"/>
        <family val="1"/>
        <charset val="204"/>
      </rPr>
      <t>«Яркие Осенние Каникулы»</t>
    </r>
    <r>
      <rPr>
        <sz val="10"/>
        <rFont val="Times New Roman"/>
        <family val="1"/>
        <charset val="204"/>
      </rPr>
      <t xml:space="preserve"> входят </t>
    </r>
    <r>
      <rPr>
        <i/>
        <sz val="10"/>
        <rFont val="Times New Roman"/>
        <family val="1"/>
        <charset val="204"/>
      </rPr>
      <t xml:space="preserve">бесплатно* /  </t>
    </r>
    <r>
      <rPr>
        <sz val="10"/>
        <rFont val="Times New Roman"/>
        <family val="1"/>
        <charset val="204"/>
      </rPr>
      <t>The special offer "Autumn holidays" includes free of charge (for hotel guests):</t>
    </r>
  </si>
  <si>
    <t>великолепный завтрак по системе "Шведский стол" / Buffet breakfast</t>
  </si>
  <si>
    <t xml:space="preserve">купонную книгу на бесплатные активности курорта и скидки в СПА центры / Coupon book includes free activities at Krasnaya Polyana Resort and discounts at SPA centres. </t>
  </si>
  <si>
    <t>Пользование СПА центром «Риксос Роял Спа» / "RIXOS Royal Spa" (для несовершеннолетних детей доступ в сопровождении взрослых);</t>
  </si>
  <si>
    <t>Подъем до уровня +960 м./ Free of charge access to a cable car "Krasnaya Polyana" К-1  (Polyana 540 - Polyana 960);</t>
  </si>
  <si>
    <t>* Программа оздоровления предоставляется только взрослым. Перечень лечебно-оздоровительных мероприятий по программам является общим, процедуры, их количество и продолжительность определяется строго индивидуальным назначением врача, процедуры могут быть заменены на аналогичные по терапевтическому действию или отменены при выявлении противопоказаний или наличии индивидуальной непереносимости.
* The wellness program is provided for adults only. The list of therapeutic and recreational services, their number and duration are determined strictly by the individual prescription of the doctor. Procedures can be replaced with similar ones in therapeutic action or canceled if contraindications or the presence of individual intolerance are detected.
Тариф не облагается НДС. / Excluded VAT</t>
  </si>
  <si>
    <t>Дополнительно ЕДИНОРАЗОВО добавляется в стоимость заявки купонные книги для каждого взрослого, стоимость - 1200 взрослый. При размещении дополнительных гостей, также ЕДИНОРАЗОВО добавляется в стоимость заявки купонные книжки на каждого гостя - 1200 взрослый. / Extra pay  for coupon book per every adult at once. Cost  - 1200 rub per adult at the main and extra bed.</t>
  </si>
  <si>
    <t>Специальный тариф "Зарядись энергий гор Активный пакет" / Special offer "Energize the Mountains Active"</t>
  </si>
  <si>
    <t>Пользование СПА центром «Риксос Роял Спа»(для несовершеннолетних детей доступ в сопровождении взрослых); / "RIXOS Royal Spa" for minors, access accompanied by adults);</t>
  </si>
  <si>
    <r>
      <t>В предложение </t>
    </r>
    <r>
      <rPr>
        <b/>
        <sz val="8"/>
        <color indexed="8"/>
        <rFont val="Verdana"/>
        <family val="2"/>
        <charset val="204"/>
      </rPr>
      <t>«Зарядись энергией гор - Активный»</t>
    </r>
    <r>
      <rPr>
        <sz val="8"/>
        <color indexed="8"/>
        <rFont val="Verdana"/>
        <family val="2"/>
        <charset val="204"/>
      </rPr>
      <t> входят </t>
    </r>
    <r>
      <rPr>
        <b/>
        <i/>
        <sz val="8"/>
        <color indexed="8"/>
        <rFont val="Verdana"/>
        <family val="2"/>
        <charset val="204"/>
      </rPr>
      <t>бесплатно</t>
    </r>
    <r>
      <rPr>
        <b/>
        <sz val="8"/>
        <color indexed="8"/>
        <rFont val="Verdana"/>
        <family val="2"/>
        <charset val="204"/>
      </rPr>
      <t> </t>
    </r>
    <r>
      <rPr>
        <sz val="8"/>
        <color indexed="8"/>
        <rFont val="Verdana"/>
        <family val="2"/>
        <charset val="204"/>
      </rPr>
      <t>(для проживающих гостей в отеле)  / The special offer "Energize the Mountains - Active" includes free of charge (for hotel guests):</t>
    </r>
  </si>
  <si>
    <t>Специальный тариф "Горный детокс" / Special offer "Mountain detox"</t>
  </si>
  <si>
    <r>
      <t>Дополнительно ЕДИНОРАЗОВО добавляется в стоимость заявки купонные книги для каждого взрослого и ребенка, стоимость - 1200 взрослый / 750 детский. При размещении дополнительных гостей, также ЕДИНОРАЗОВО добавляется в стоимость заявки  купонные книжки на каждого гостя - 1200 взрослый/750 детский.</t>
    </r>
    <r>
      <rPr>
        <b/>
        <sz val="11"/>
        <color rgb="FFFF0000"/>
        <rFont val="Calibri"/>
        <family val="2"/>
        <charset val="204"/>
      </rPr>
      <t xml:space="preserve"> Стоимость купонных книг на всех взрослых и детей просим сразу добавлять в заявку. / Extra pay  for coupon book per every adult and child at once. Cost  - 1200 rub per adult / 750 rub per child.  The cost of the coupon book for each guest (at extra bed)  is also added - 1200 rub per adult / 750 rub per child. Please add the cost of coupon books for all and adult children to the application immediately.</t>
    </r>
  </si>
  <si>
    <r>
      <t>Минимальный период проживания: </t>
    </r>
    <r>
      <rPr>
        <b/>
        <sz val="8"/>
        <color indexed="8"/>
        <rFont val="Verdana"/>
        <family val="2"/>
        <charset val="204"/>
      </rPr>
      <t xml:space="preserve">2 ночи / </t>
    </r>
    <r>
      <rPr>
        <sz val="8"/>
        <color indexed="8"/>
        <rFont val="Verdana"/>
        <family val="2"/>
        <charset val="204"/>
      </rPr>
      <t>Min.stay:</t>
    </r>
    <r>
      <rPr>
        <b/>
        <sz val="8"/>
        <color indexed="8"/>
        <rFont val="Verdana"/>
        <family val="2"/>
        <charset val="204"/>
      </rPr>
      <t xml:space="preserve"> 2 nights</t>
    </r>
  </si>
  <si>
    <r>
      <t>В предложение </t>
    </r>
    <r>
      <rPr>
        <b/>
        <sz val="8"/>
        <color rgb="FF000000"/>
        <rFont val="Verdana"/>
        <family val="2"/>
        <charset val="204"/>
      </rPr>
      <t>«Горный Детокс»</t>
    </r>
    <r>
      <rPr>
        <sz val="8"/>
        <color rgb="FF000000"/>
        <rFont val="Verdana"/>
        <family val="2"/>
        <charset val="204"/>
      </rPr>
      <t> </t>
    </r>
    <r>
      <rPr>
        <b/>
        <i/>
        <sz val="8"/>
        <color rgb="FF000000"/>
        <rFont val="Verdana"/>
        <family val="2"/>
        <charset val="204"/>
      </rPr>
      <t>бесплатно </t>
    </r>
    <r>
      <rPr>
        <sz val="8"/>
        <color rgb="FF000000"/>
        <rFont val="Verdana"/>
        <family val="2"/>
        <charset val="204"/>
      </rPr>
      <t>входят услуги по купонной книге / The special offer "Mountain Detox" includes free of charge (for hotel guests):</t>
    </r>
  </si>
  <si>
    <t>Специальное предложение "Отдыхай и катай"  / Special offer "Rest and Ski"</t>
  </si>
  <si>
    <t>6. Прокат скейтборда или роликов на 1 час в Академии райдеров (действует на всех гостей) / Skateboard or rollerblading for 1 hour at the Rider Academy(valid for all guests);</t>
  </si>
  <si>
    <t>10. Поход с гидом Бюро приключений 100К (действует на всех гостей) / Нiking along the eco-trails with a guide (valid for all guests).</t>
  </si>
  <si>
    <t>3.Поход с гидом Бюро приключений 100К (действует на всех гостей) / Нiking along the eco-trails with a guide (valid for all guests);</t>
  </si>
  <si>
    <t>5. Прокат скейтборда или роликов на 1 час в Академии райдеров (действует на всех гостей) / Skateboard or rollerblading for 1 hour at the Rider Academy(valid for all guests);</t>
  </si>
  <si>
    <t xml:space="preserve">4. Групповая фитнес-тренировка «Йога-класс» /Group fitness training "Yoga class".  Действует  однократно  для  всех  гостей,  проживающих  в  номере, при  единовременном  посещении  тренировки /  Valid once for all guests staying in the room at a single visit to the training </t>
  </si>
  <si>
    <t xml:space="preserve">7. Прокат городского велосипеда на 1 час / City bike rental for 1 hour. Действует однократно  на  одного  гостя  на  аренду  велосипеда на один час / Valid once per guest for one hour bike rental.
</t>
  </si>
  <si>
    <t xml:space="preserve">8. Заезд на картодроме GoKart960  / Race at the GoKart960 karting track.  Действует однократно на один заезд для одного гостя /Valid once per check-in for one guest
</t>
  </si>
  <si>
    <t xml:space="preserve">9. Кормление оленя ягелем на Ферме северных оленей / Feeding reindeer with reindeer moss at the Reindeer Farm.  Купон действует на один пакетик ягеля / The coupon is valid for one sachet of yagel
</t>
  </si>
  <si>
    <r>
      <rPr>
        <sz val="9"/>
        <color rgb="FFFF0000"/>
        <rFont val="Times New Roman"/>
        <family val="1"/>
        <charset val="204"/>
      </rPr>
      <t xml:space="preserve">Минимальный период проживания - 5 ночей.
</t>
    </r>
    <r>
      <rPr>
        <sz val="9"/>
        <rFont val="Times New Roman"/>
        <family val="1"/>
        <charset val="204"/>
      </rPr>
      <t xml:space="preserve">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The reservation can be canceled without penalty up to 24 hours before arrival. Cancellation after the specified time - a penalty - the cost of the first night of stay.
</t>
    </r>
    <r>
      <rPr>
        <sz val="9"/>
        <color rgb="FFFF0000"/>
        <rFont val="Times New Roman"/>
        <family val="1"/>
        <charset val="204"/>
      </rPr>
      <t xml:space="preserve">
В период с 23.09 по 26.09.22 включительно отмена бронирования без штрафа может быть произведена за 5 суток до заезда. В случае поздней отмены или незаезда - применяются 100% штраф за все номеро-ночи.  During 23.09-26.09.22 included free cancelation is minimum 5 days before arrival. In case of cancelation, shortening of nights and date changes 100% penalty is applied. </t>
    </r>
    <r>
      <rPr>
        <sz val="9"/>
        <color indexed="8"/>
        <rFont val="Times New Roman"/>
        <family val="1"/>
        <charset val="204"/>
      </rPr>
      <t xml:space="preserve">
</t>
    </r>
  </si>
  <si>
    <t>Дополнительно ЕДИНОРАЗОВО в стоимость заявки добавляются прогулочные ски-пассы  для каждого взрослого и ребенка, стоимость - 1200 взрослый / 750 детский. При размещении дополнительных гостей, также ЕДИНОРАЗОВО добавляются в стоимость заявки прогулочные ски-пассы на каждого гостя - 1200 взрослый/750 детский. Стоимость прогулочных ски-пассов на всех взрослых и детей просим сразу добавлять в заявку. / Extra pay  for ski-passes per every adult and child at once. Cost  - 1200 rub per adult / 750 rub per child.  The cost of the ski-passes for each guest (at extra bed)  is also added - 1200 rub per adult / 750 rub per child. Please, add the cost of ski-passes for all and adult children to the application immediately.</t>
  </si>
  <si>
    <r>
      <rPr>
        <sz val="9"/>
        <color theme="1"/>
        <rFont val="Times New Roman"/>
        <family val="1"/>
      </rPr>
      <t>Период бронирования</t>
    </r>
    <r>
      <rPr>
        <b/>
        <sz val="9"/>
        <color theme="1"/>
        <rFont val="Times New Roman"/>
        <family val="1"/>
        <charset val="204"/>
      </rPr>
      <t xml:space="preserve">: 21.02.2022 - 10.04.2022 /  </t>
    </r>
    <r>
      <rPr>
        <sz val="9"/>
        <color theme="1"/>
        <rFont val="Times New Roman"/>
        <family val="1"/>
      </rPr>
      <t>Period of sales</t>
    </r>
    <r>
      <rPr>
        <b/>
        <sz val="9"/>
        <color theme="1"/>
        <rFont val="Times New Roman"/>
        <family val="1"/>
        <charset val="204"/>
      </rPr>
      <t>: 21.02.2022 - 10.04.2022</t>
    </r>
  </si>
  <si>
    <r>
      <t xml:space="preserve">Период проживания: </t>
    </r>
    <r>
      <rPr>
        <b/>
        <sz val="9"/>
        <rFont val="Times New Roman"/>
        <family val="1"/>
        <charset val="204"/>
      </rPr>
      <t xml:space="preserve">с 18.03.2022 - 11.04.2022 </t>
    </r>
    <r>
      <rPr>
        <sz val="9"/>
        <rFont val="Times New Roman"/>
        <family val="1"/>
        <charset val="204"/>
      </rPr>
      <t xml:space="preserve">/ Period of stay: </t>
    </r>
    <r>
      <rPr>
        <b/>
        <sz val="9"/>
        <rFont val="Times New Roman"/>
        <family val="1"/>
        <charset val="204"/>
      </rPr>
      <t>18.03.2022 - 11.04.2022</t>
    </r>
  </si>
  <si>
    <t>1. Прогулочные билеты к горным вершинам «Панорама Красной Поляны»
действуют на подъём к смотровой площадке на Поляну 2200, для всех взрослых, проживающих в номере / Walking tickets to the mountain peaks "Panorama Krasnaya Polyana".
Tickets are valid for the single hike up to the observation deck at the Polyana 2200, for all adults staying in the room</t>
  </si>
  <si>
    <t xml:space="preserve">2. Обзорная экскурсия на Поляне 540 для всех гостей, проживающих в номере / Panoramic tour at the Polyana 540 for all guests staying in the room
</t>
  </si>
  <si>
    <t xml:space="preserve">3. 2-часовое занятие на горных лыжах в группе для новичков. Действует для всех гостей старше 3 лет, проживающих в номере (занятия – по вторникам и четвергам) / 2-hour beginners' skiing lesson. Valid for all guests over the age of 3 staying in the room (classes are on Tuesdays and Thursdays)
</t>
  </si>
  <si>
    <t>4. Посещение хаски-центра, знакомство с культурой северных народов. Действует на одного ребенка до 18 лет / Visit to the Husky Center, explore the culture of northern people. Valid for one child under 18 years old</t>
  </si>
  <si>
    <t>5. Интерактивная экскурсия по истории Красной Поляны и стикерпак «Серна Поля» в подарок 
Действует для всех гостей, проживающих в номере, стикерпак для детей до 18 лет (экскурсия проводится 2 раза в неделю) / Interactive tour of the history of Krasnaya Polyana and a "Serna Polya" stickerpack as a gift. Valid for all guests staying in the room, stickerpack for children under 18 years old (lesson takes place 2 times a week)</t>
  </si>
  <si>
    <t>6. 1 час игры в киберспортивном клубе COLIZEUM. Действует для всех новых пользователей клуба с 8:00 до 17:00 / 1 hour of playing at COLIZEUM cybersports club is valid for all new users of the club from 8:00 to 17:00</t>
  </si>
  <si>
    <t>7. Билет на аттракцион «Богатырские гонки» от Сочи Парка. Действует на 1 гостя старше 4 лет, ростом от 110 см / Ticket to the attraction "Bogatyr Races" from Sochi Park. Valid for 1 guest over 4 years of age, 110 cm tall and above</t>
  </si>
  <si>
    <t>8. Беговая тренировка с фитнес-инструктором длительностью 1 час. Действует для всех гостей, проживающих в номере / Running training with a fitness instructor for 1 hour. Valid for all room guests</t>
  </si>
  <si>
    <t xml:space="preserve">9. Стретчинг-занятие с фитнес-инструктором в Rixos Royal SPA. Действует для всех гостей, проживающих в номере.  / Stretching training with fitness instructor at Rixos Royal SPA. Valid for all guests staying in the room
</t>
  </si>
  <si>
    <t>10. Прокат городского велосипеда на 1 час / City bike rental for 1 hour. Действует однократно на 1 взрослого и ребёнка до 12 лет при единовременной аренде / Valid one time for 1 adult and child under 12 years of age on a single rental</t>
  </si>
  <si>
    <t>Специальный тариф "Весенние каникулы" / Special offer "Spring holidays"</t>
  </si>
  <si>
    <r>
      <t xml:space="preserve">По купонной книге в предложение </t>
    </r>
    <r>
      <rPr>
        <b/>
        <sz val="10"/>
        <rFont val="Times New Roman"/>
        <family val="1"/>
        <charset val="204"/>
      </rPr>
      <t>«Весенние Каникулы»</t>
    </r>
    <r>
      <rPr>
        <sz val="10"/>
        <rFont val="Times New Roman"/>
        <family val="1"/>
        <charset val="204"/>
      </rPr>
      <t xml:space="preserve"> входят </t>
    </r>
    <r>
      <rPr>
        <i/>
        <sz val="10"/>
        <rFont val="Times New Roman"/>
        <family val="1"/>
        <charset val="204"/>
      </rPr>
      <t>бесплатно* / The special offer "Spring holidays" includes free of charge (for hotel guests):</t>
    </r>
    <r>
      <rPr>
        <sz val="10"/>
        <rFont val="Times New Roman"/>
        <family val="1"/>
        <charset val="204"/>
      </rPr>
      <t>:</t>
    </r>
  </si>
  <si>
    <r>
      <t xml:space="preserve">Бронирование может быть отменено без штрафных санкций за </t>
    </r>
    <r>
      <rPr>
        <b/>
        <sz val="9"/>
        <color theme="1"/>
        <rFont val="Times New Roman"/>
        <family val="1"/>
        <charset val="204"/>
      </rPr>
      <t>24</t>
    </r>
    <r>
      <rPr>
        <sz val="9"/>
        <color theme="1"/>
        <rFont val="Times New Roman"/>
        <family val="1"/>
        <charset val="204"/>
      </rPr>
      <t xml:space="preserve"> часа до заезда. Отмена после указанного времени – штраф в размере стоимости первой ночи проживания. The reservation can be canceled without penalty up to </t>
    </r>
    <r>
      <rPr>
        <b/>
        <sz val="9"/>
        <color theme="1"/>
        <rFont val="Times New Roman"/>
        <family val="1"/>
        <charset val="204"/>
      </rPr>
      <t>24</t>
    </r>
    <r>
      <rPr>
        <sz val="9"/>
        <color theme="1"/>
        <rFont val="Times New Roman"/>
        <family val="1"/>
        <charset val="204"/>
      </rPr>
      <t xml:space="preserve"> hours before arrival. Cancellation after the specified time - a penalty - the cost of the first night of stay. </t>
    </r>
  </si>
  <si>
    <t xml:space="preserve">4 ночи по цене 3 </t>
  </si>
  <si>
    <r>
      <t>В предложение «Зарядись энергией гор» входят </t>
    </r>
    <r>
      <rPr>
        <b/>
        <i/>
        <sz val="8"/>
        <color indexed="8"/>
        <rFont val="Verdana"/>
        <family val="2"/>
        <charset val="204"/>
      </rPr>
      <t>бесплатно</t>
    </r>
    <r>
      <rPr>
        <b/>
        <sz val="8"/>
        <color indexed="8"/>
        <rFont val="Verdana"/>
        <family val="2"/>
        <charset val="204"/>
      </rPr>
      <t> </t>
    </r>
    <r>
      <rPr>
        <sz val="8"/>
        <color indexed="8"/>
        <rFont val="Verdana"/>
        <family val="2"/>
        <charset val="204"/>
      </rPr>
      <t>хиты летнего сезона (</t>
    </r>
    <r>
      <rPr>
        <sz val="8"/>
        <color rgb="FFC00000"/>
        <rFont val="Verdana"/>
        <family val="2"/>
        <charset val="204"/>
      </rPr>
      <t>* условия предлоставления услуг подробно представлены в купонной книге</t>
    </r>
    <r>
      <rPr>
        <sz val="8"/>
        <color indexed="8"/>
        <rFont val="Verdana"/>
        <family val="2"/>
        <charset val="204"/>
      </rPr>
      <t>):</t>
    </r>
  </si>
  <si>
    <t>Открытый тариф "Зарядись Энергией Гор"</t>
  </si>
  <si>
    <t>Трансфер на пляж Имеретинский</t>
  </si>
  <si>
    <r>
      <rPr>
        <sz val="9"/>
        <color theme="1"/>
        <rFont val="Times New Roman"/>
        <family val="1"/>
      </rPr>
      <t>Период бронирования</t>
    </r>
    <r>
      <rPr>
        <b/>
        <sz val="9"/>
        <color theme="1"/>
        <rFont val="Times New Roman"/>
        <family val="1"/>
        <charset val="204"/>
      </rPr>
      <t xml:space="preserve">: 04.03.2022 - 29.06.2022 /  </t>
    </r>
    <r>
      <rPr>
        <sz val="9"/>
        <color theme="1"/>
        <rFont val="Times New Roman"/>
        <family val="1"/>
      </rPr>
      <t>Period of sales</t>
    </r>
    <r>
      <rPr>
        <b/>
        <sz val="9"/>
        <color theme="1"/>
        <rFont val="Times New Roman"/>
        <family val="1"/>
        <charset val="204"/>
      </rPr>
      <t>: 04.03.2022 - 29.06.2022</t>
    </r>
  </si>
  <si>
    <r>
      <t xml:space="preserve">Период проживания: </t>
    </r>
    <r>
      <rPr>
        <b/>
        <sz val="9"/>
        <rFont val="Times New Roman"/>
        <family val="1"/>
        <charset val="204"/>
      </rPr>
      <t xml:space="preserve">с 04.03.2022 - 30.06.2022 </t>
    </r>
    <r>
      <rPr>
        <sz val="9"/>
        <rFont val="Times New Roman"/>
        <family val="1"/>
        <charset val="204"/>
      </rPr>
      <t xml:space="preserve">/ Period of stay: </t>
    </r>
    <r>
      <rPr>
        <b/>
        <sz val="9"/>
        <rFont val="Times New Roman"/>
        <family val="1"/>
        <charset val="204"/>
      </rPr>
      <t>04.03.2022 - 30.06.2022</t>
    </r>
  </si>
  <si>
    <r>
      <rPr>
        <b/>
        <sz val="9"/>
        <color theme="1"/>
        <rFont val="Times New Roman"/>
        <family val="1"/>
        <charset val="204"/>
      </rPr>
      <t>Мин срок бронирования до заезда:</t>
    </r>
    <r>
      <rPr>
        <sz val="9"/>
        <color rgb="FFFF0000"/>
        <rFont val="Times New Roman"/>
        <family val="1"/>
        <charset val="204"/>
      </rPr>
      <t xml:space="preserve"> </t>
    </r>
    <r>
      <rPr>
        <b/>
        <sz val="9"/>
        <color theme="1"/>
        <rFont val="Times New Roman"/>
        <family val="1"/>
      </rPr>
      <t>14</t>
    </r>
    <r>
      <rPr>
        <sz val="9"/>
        <rFont val="Times New Roman"/>
        <family val="1"/>
      </rPr>
      <t xml:space="preserve"> дня/ Min. Booking period before arrival: </t>
    </r>
    <r>
      <rPr>
        <b/>
        <sz val="9"/>
        <rFont val="Times New Roman"/>
        <family val="1"/>
      </rPr>
      <t>14</t>
    </r>
    <r>
      <rPr>
        <sz val="9"/>
        <rFont val="Times New Roman"/>
        <family val="1"/>
      </rPr>
      <t xml:space="preserve"> days.</t>
    </r>
  </si>
  <si>
    <t>данным цветом выделены изменения стоимости номеров, ввиду высокого сезона, прошу проверить.</t>
  </si>
  <si>
    <r>
      <t xml:space="preserve">Период проживания: </t>
    </r>
    <r>
      <rPr>
        <b/>
        <sz val="9"/>
        <rFont val="Times New Roman"/>
        <family val="1"/>
        <charset val="204"/>
      </rPr>
      <t xml:space="preserve">с 01.10.2022 - 30.11.202​2 </t>
    </r>
    <r>
      <rPr>
        <sz val="9"/>
        <rFont val="Times New Roman"/>
        <family val="1"/>
        <charset val="204"/>
      </rPr>
      <t xml:space="preserve">/ Period of stay: </t>
    </r>
    <r>
      <rPr>
        <b/>
        <sz val="9"/>
        <rFont val="Times New Roman"/>
        <family val="1"/>
        <charset val="204"/>
      </rPr>
      <t>с 01.10.2022 - 30.11.202​2</t>
    </r>
  </si>
  <si>
    <r>
      <t xml:space="preserve">По купонной книге в предложение </t>
    </r>
    <r>
      <rPr>
        <b/>
        <sz val="10"/>
        <rFont val="Times New Roman"/>
        <family val="1"/>
        <charset val="204"/>
      </rPr>
      <t>«Яркие Осенние Каникулы»</t>
    </r>
    <r>
      <rPr>
        <sz val="10"/>
        <rFont val="Times New Roman"/>
        <family val="1"/>
        <charset val="204"/>
      </rPr>
      <t xml:space="preserve"> входят </t>
    </r>
    <r>
      <rPr>
        <i/>
        <sz val="10"/>
        <rFont val="Times New Roman"/>
        <family val="1"/>
        <charset val="204"/>
      </rPr>
      <t>бесплатно* / The special offer "Autumn holidays" includes free of charge (for hotel guests):</t>
    </r>
  </si>
  <si>
    <t>1. Прогулочный билет "Панорама Красной Поляны" на все открытые канатные дороги (действует для всех гостей, проживающих в номере) / The ski tour ticket "Panorama Krasnaya Polyana" for all open ropeways (valid for all guests staying in the room)</t>
  </si>
  <si>
    <t>2. Обзорная экскурсия по курорту с гидом-экскурсоводом (действует для всех гостей, проживающих в номере) / Guided sightseeing tour at the resort (valid for all guests staying in the room)</t>
  </si>
  <si>
    <t xml:space="preserve">3. Прокат роликов или скейтборда на 1 час в Академии райдеров (действует для всех гостей, проживающих в номере) / Rent a roller skates or skateboard for 1 hour at the Rider Academy (valid for all guests staying in the room)
 </t>
  </si>
  <si>
    <t>4. Прокат городского велосипеда на 1 час / City bike rental for 1 hour. Действует однократно на 1 взрослого и ребёнка до 12 лет при единовременной аренде / Valid one time for 1 adult and child under 12 years of age on a single rental</t>
  </si>
  <si>
    <t>5. Один маршрут веревочного парка на выбор (действует на 1 маршрут для каждого гостя в номере) / One rope park route to choose from (valid for 1 route for each guest in the room)</t>
  </si>
  <si>
    <t>6. Мастер-класс по катанию на роликах в Академии райдеров (действует на 1 занятие для всех гостей, проживающих в номере) / Master Class in Roller Skating at Rider Academy (valid for 1 session for all guests staying in the room)</t>
  </si>
  <si>
    <t>7. Байк-пасс для тестового спуска на горном велосипеде (действует для всех гостей в номере старше 14 лет) / Bike-pass for mountain bike test descent (valid for all guests in the room over 14 years old)</t>
  </si>
  <si>
    <t>8. Открытка-сувенир для отправки с вершины Чёрная Пирамида (предоставляется 1 открытка на номер) / Postcard-souvenir for sending from the summit of the Black Pyramid (1 postcard per number is provided)</t>
  </si>
  <si>
    <t>9. Мастер-класс по росписи гипсовой фигурки в детском клубе "Рай" в отеле Marriott (для всех гостей до 6 лет) / Master class in plaster figure painting at the Paradise Children's Club at the Marriott (for all guests up to 6 years old)</t>
  </si>
  <si>
    <t xml:space="preserve">10. Стикерпак с талисманом курорта Серной Полей (предоставляется один стикерпак на номер) / Sticker pack with the Sulphur Fields resort mascot (one sticker pack per room is provided)
</t>
  </si>
  <si>
    <t xml:space="preserve">11. Консультация стилиста и визажиста от салона Privé7 в Soul SPA by Marriott (всем гостям, проживающим в номере) / Stylist and makeup artist consultation from Privé7 at Soul SPA by Marriott (for all in-room guests)
</t>
  </si>
  <si>
    <r>
      <t xml:space="preserve">Период продажи: </t>
    </r>
    <r>
      <rPr>
        <b/>
        <sz val="9"/>
        <rFont val="Times New Roman"/>
        <family val="1"/>
        <charset val="204"/>
      </rPr>
      <t>с 05.08.2022 - 29.11.2022​</t>
    </r>
    <r>
      <rPr>
        <sz val="9"/>
        <rFont val="Times New Roman"/>
        <family val="1"/>
        <charset val="204"/>
      </rPr>
      <t xml:space="preserve">/ Period of sales: </t>
    </r>
    <r>
      <rPr>
        <b/>
        <sz val="9"/>
        <rFont val="Times New Roman"/>
        <family val="1"/>
        <charset val="204"/>
      </rPr>
      <t>с 05.08.2022 - 29.11.2022</t>
    </r>
  </si>
  <si>
    <r>
      <t xml:space="preserve">Дополнительно ЕДИНОРАЗОВО в стоимость заявки добавляются прогулочные ски-пассы за каждого взрослого гостя </t>
    </r>
    <r>
      <rPr>
        <sz val="11"/>
        <color theme="1"/>
        <rFont val="Calibri"/>
        <family val="2"/>
      </rPr>
      <t>(возраст</t>
    </r>
    <r>
      <rPr>
        <b/>
        <sz val="11"/>
        <color theme="1"/>
        <rFont val="Calibri"/>
        <family val="2"/>
      </rPr>
      <t xml:space="preserve"> от 12 лет)</t>
    </r>
    <r>
      <rPr>
        <sz val="11"/>
        <color theme="1"/>
        <rFont val="Calibri"/>
        <family val="2"/>
        <charset val="204"/>
      </rPr>
      <t xml:space="preserve">, стоимость - </t>
    </r>
    <r>
      <rPr>
        <b/>
        <sz val="11"/>
        <color theme="1"/>
        <rFont val="Calibri"/>
        <family val="2"/>
      </rPr>
      <t>1700</t>
    </r>
    <r>
      <rPr>
        <sz val="11"/>
        <color theme="1"/>
        <rFont val="Calibri"/>
        <family val="2"/>
        <charset val="204"/>
      </rPr>
      <t xml:space="preserve"> руб. за гостя. При размещении дополнительных гостей, также ЕДИНОРАЗОВО добавляются в стоимость заявки прогулочные ски-пассы на каждого взрослого гостя - </t>
    </r>
    <r>
      <rPr>
        <b/>
        <sz val="11"/>
        <color theme="1"/>
        <rFont val="Calibri"/>
        <family val="2"/>
      </rPr>
      <t>1700</t>
    </r>
    <r>
      <rPr>
        <sz val="11"/>
        <color theme="1"/>
        <rFont val="Calibri"/>
        <family val="2"/>
        <charset val="204"/>
      </rPr>
      <t xml:space="preserve"> руб. </t>
    </r>
    <r>
      <rPr>
        <sz val="11"/>
        <color theme="1"/>
        <rFont val="Calibri"/>
        <family val="2"/>
      </rPr>
      <t>(возраст</t>
    </r>
    <r>
      <rPr>
        <b/>
        <sz val="11"/>
        <color theme="1"/>
        <rFont val="Calibri"/>
        <family val="2"/>
      </rPr>
      <t xml:space="preserve"> от 12 лет</t>
    </r>
    <r>
      <rPr>
        <sz val="11"/>
        <color theme="1"/>
        <rFont val="Calibri"/>
        <family val="2"/>
        <charset val="204"/>
      </rPr>
      <t xml:space="preserve">). Стоимость прогулочных ски-пассов на всех взрослых просим сразу добавлять в заявку. / Extra pay  for ski-passes per every adult at once </t>
    </r>
    <r>
      <rPr>
        <sz val="11"/>
        <color theme="1"/>
        <rFont val="Calibri"/>
        <family val="2"/>
      </rPr>
      <t>(ages</t>
    </r>
    <r>
      <rPr>
        <b/>
        <sz val="11"/>
        <color theme="1"/>
        <rFont val="Calibri"/>
        <family val="2"/>
      </rPr>
      <t xml:space="preserve"> from 12 y.o. and up</t>
    </r>
    <r>
      <rPr>
        <sz val="11"/>
        <color theme="1"/>
        <rFont val="Calibri"/>
        <family val="2"/>
        <charset val="204"/>
      </rPr>
      <t xml:space="preserve">). Cost  - </t>
    </r>
    <r>
      <rPr>
        <b/>
        <sz val="11"/>
        <color theme="1"/>
        <rFont val="Calibri"/>
        <family val="2"/>
      </rPr>
      <t>1700</t>
    </r>
    <r>
      <rPr>
        <sz val="11"/>
        <color theme="1"/>
        <rFont val="Calibri"/>
        <family val="2"/>
        <charset val="204"/>
      </rPr>
      <t xml:space="preserve"> rub per adult </t>
    </r>
    <r>
      <rPr>
        <sz val="11"/>
        <color theme="1"/>
        <rFont val="Calibri"/>
        <family val="2"/>
      </rPr>
      <t>(ages</t>
    </r>
    <r>
      <rPr>
        <b/>
        <sz val="11"/>
        <color theme="1"/>
        <rFont val="Calibri"/>
        <family val="2"/>
      </rPr>
      <t xml:space="preserve"> from 12 y.o. and up</t>
    </r>
    <r>
      <rPr>
        <sz val="11"/>
        <color theme="1"/>
        <rFont val="Calibri"/>
        <family val="2"/>
        <charset val="204"/>
      </rPr>
      <t xml:space="preserve">).  The cost of the ski-passes for each guest (at extra bed)  is also added - </t>
    </r>
    <r>
      <rPr>
        <b/>
        <sz val="11"/>
        <color theme="1"/>
        <rFont val="Calibri"/>
        <family val="2"/>
      </rPr>
      <t>1700</t>
    </r>
    <r>
      <rPr>
        <sz val="11"/>
        <color theme="1"/>
        <rFont val="Calibri"/>
        <family val="2"/>
        <charset val="204"/>
      </rPr>
      <t xml:space="preserve"> rub per adult </t>
    </r>
    <r>
      <rPr>
        <sz val="11"/>
        <color theme="1"/>
        <rFont val="Calibri"/>
        <family val="2"/>
      </rPr>
      <t>(ages</t>
    </r>
    <r>
      <rPr>
        <b/>
        <sz val="11"/>
        <color theme="1"/>
        <rFont val="Calibri"/>
        <family val="2"/>
      </rPr>
      <t xml:space="preserve"> from 12 y.o. and up</t>
    </r>
    <r>
      <rPr>
        <sz val="11"/>
        <color theme="1"/>
        <rFont val="Calibri"/>
        <family val="2"/>
        <charset val="204"/>
      </rPr>
      <t>). Please, add the cost of ski-passes for all  adults to the application immediately.</t>
    </r>
  </si>
  <si>
    <t>Условия / Conditions:</t>
  </si>
  <si>
    <t xml:space="preserve">Проживание в номере выбранной категории, с высокоскоростным доступом WiFi; /  Accomodation at the selected room-type (hight-speed WiFi included)
Завтрак  по системе «Шведский стол»  / Buffet breakfast
Пользование СПА центром «Риксос Роял Спа» (для несовершеннолетних детей доступ в сопровождении взрослых); / "RIXOS Royal Spa" (для несовершеннолетних детей доступ в сопровождении взрослых);
Пользование детским клубом «Рикси Клаб» / Kids club  "Rixy Club";
Подъем на канатной дороге до уровня 960м для двоих гостей; / Free of charge access to a cable car "Krasnaya Polyana" К-1  (Polyana 540 - Polyana 960);
Парковочное место на Поляне 960 /  Parking space at Polyana 960. </t>
  </si>
  <si>
    <t xml:space="preserve">Проживание в номере выбранной категории, с высокоскоростным доступом WiFi; /  Accomodation at the selected room-type (hight-speed WiFi included)
Завтрак  по системе «Шведский стол»  / Buffet breakfast
Пользование СПА центром «Риксос Роял Спа» / "RIXOS Royal Spa" (для несовершеннолетних детей доступ в сопровождении взрослых);
Пользование детским клубом «Рикси Клаб» / Kids club  "Rixy Club";
Подъем на канатной дороге до уровня 960м для двоих гостей; / Free of charge access to a cable car "Krasnaya Polyana" К-1  (Polyana 540 - Polyana 960);
Парковочное место на Поляне 960 /  Parking space at Polyana 960. </t>
  </si>
  <si>
    <t xml:space="preserve">Проживание в номере выбранной категории, с высокоскоростным доступом WiFi; /  Accomodation at the selected room-type (hight-speed WiFi included)
Завтрак  по системе «Шведский стол»  / Buffet breakfast
Пользование СПА центром «Риксос Роял Спа» / "RIXOS Royal Spa" (для несовершеннолетних детей доступ в сопровождении взрослых);
Пользование детским клубом «Рикси Клаб» / Kids club  "Rixy Club";
Подъем на канатной дороге до уровня 960м для двоих гостей; / Free of charge access to a cable car "Krasnaya Polyana" К-1  (Polyana 540 - Polyana 960);
Парковочное место на Поляне 960 /  Parking space at Polyana 960. </t>
  </si>
  <si>
    <t>Нетто тарифы/ Net rates</t>
  </si>
  <si>
    <r>
      <t xml:space="preserve">Дополнительно ЕДИНОРАЗОВО в стоимость заявки добавляются прогулочные ски-пассы  для каждого взрослого и ребенка, стоимость - </t>
    </r>
    <r>
      <rPr>
        <b/>
        <sz val="11"/>
        <color theme="1"/>
        <rFont val="Calibri"/>
        <family val="2"/>
      </rPr>
      <t>1500</t>
    </r>
    <r>
      <rPr>
        <sz val="11"/>
        <color theme="1"/>
        <rFont val="Calibri"/>
        <family val="2"/>
        <charset val="204"/>
      </rPr>
      <t xml:space="preserve"> взрослый/ При размещении дополнительных гостей, также ЕДИНОРАЗОВО добавляются в стоимость заявки прогулочные ски-пассы на каждого гостя - </t>
    </r>
    <r>
      <rPr>
        <b/>
        <sz val="11"/>
        <color theme="1"/>
        <rFont val="Calibri"/>
        <family val="2"/>
      </rPr>
      <t>1500</t>
    </r>
    <r>
      <rPr>
        <sz val="11"/>
        <color theme="1"/>
        <rFont val="Calibri"/>
        <family val="2"/>
        <charset val="204"/>
      </rPr>
      <t xml:space="preserve"> взрослый. Стоимость прогулочных ски-пассов на всех взрослых просим сразу добавлять в заявку. / Extra pay  for ski-passes per every adult and child at once. Cost  - </t>
    </r>
    <r>
      <rPr>
        <b/>
        <sz val="11"/>
        <color theme="1"/>
        <rFont val="Calibri"/>
        <family val="2"/>
      </rPr>
      <t>1500</t>
    </r>
    <r>
      <rPr>
        <sz val="11"/>
        <color theme="1"/>
        <rFont val="Calibri"/>
        <family val="2"/>
        <charset val="204"/>
      </rPr>
      <t xml:space="preserve"> rub per adult.  The cost of the ski-passes for each guest (at extra bed)  is also added - </t>
    </r>
    <r>
      <rPr>
        <b/>
        <sz val="11"/>
        <color theme="1"/>
        <rFont val="Calibri"/>
        <family val="2"/>
      </rPr>
      <t>1500</t>
    </r>
    <r>
      <rPr>
        <sz val="11"/>
        <color theme="1"/>
        <rFont val="Calibri"/>
        <family val="2"/>
        <charset val="204"/>
      </rPr>
      <t xml:space="preserve"> rub per adult. Please, add the cost of ski-passes for all persons to the application immediately.</t>
    </r>
  </si>
  <si>
    <t>1. Прогулочные билеты на подъёмники «Панорама Красной Поляны» (для всех гостей в номере 7+, до 7 лет бесплатно) / Walking passes to the ski elevators "Panorama Krasnaya Polyana" (for all guests in room 7+, up to 7 years old free of charge)</t>
  </si>
  <si>
    <t xml:space="preserve">2. Занятие на горных лыжах для детей в Академии райдеров 2 часа  (для всех детей в номере 6-12 лет, в группе по расписанию / Children's alpine skiing lesson at Rider Academy 2 hours (for all children in the room 6-12 years old, in a scheduled group
</t>
  </si>
  <si>
    <t>3. VR-экскурсия «Полёт над Красной Поляны» (для всех гостей в номере 5+) / 3. VR-excursion "Flight over Krasnaya Polyana" (for all guests in room 5+)</t>
  </si>
  <si>
    <t>4. Посещение детского развлекательного центра «Хали-Гали» 30 мин (для всех детей 4-14 лет) / Visit to the children's entertainment center "Haly-Galy" 30 min (for all children 4-14 years)</t>
  </si>
  <si>
    <t>5. Прокат роликов и скейтбордов в Академии райдеров 1 час (для всех гостей в номере) / Roller skates and skateboards rental at Rider Academy 1 hour (for all guests in the room)</t>
  </si>
  <si>
    <t>6. Интерактив «По следам кавказской серны. Знакомство с горной природой» (для всех гостей в номере) / Interactive "On the tracks of the Caucasian chamois. Acquaintance with mountain nature" (for all guests in the room)</t>
  </si>
  <si>
    <t>7. Посещение парка развлечений Wonder Land (для всех детей до 12 лет) / Visiting the Wonder Land theme park (for all children under 12 years old)</t>
  </si>
  <si>
    <t>8. Тренировка для детей в клубе единоборств «Крепость» (для всех детей в номере 5-14 лет, до 5 лет бесплатно) / Training for children in the martial arts club "Fortress" (for all children in the room 5-14 years old, under 5 years old free of charge)</t>
  </si>
  <si>
    <t xml:space="preserve">9. Прокат городского велосипеда 1 час (для всех гостей в номере) / City bike rental 1 hour (for all guests in the room)
</t>
  </si>
  <si>
    <t>10. Стикерпак «Серна Поля» в подарок (для всех детей в номере) / Serna Polya stickerpack as a gift (for all children in the room)</t>
  </si>
  <si>
    <t>Бесплатное размещение 2 детей возрастом до 11 лет включительно, включая завтрак и доп.место /  Free accommodation for 2 children under 11 years old inclusive, including breakfast and extra bed.</t>
  </si>
  <si>
    <t xml:space="preserve">NETTO  RATES </t>
  </si>
  <si>
    <r>
      <t>Дополнительно ЕДИНОРАЗОВО в стоимость заявки добавляются прогулочные ски-пассы за каждого взрослого гостя (</t>
    </r>
    <r>
      <rPr>
        <sz val="11"/>
        <color theme="1"/>
        <rFont val="Calibri"/>
        <family val="2"/>
      </rPr>
      <t xml:space="preserve">возраст </t>
    </r>
    <r>
      <rPr>
        <b/>
        <sz val="11"/>
        <color theme="1"/>
        <rFont val="Calibri"/>
        <family val="2"/>
      </rPr>
      <t>от</t>
    </r>
    <r>
      <rPr>
        <sz val="11"/>
        <color theme="1"/>
        <rFont val="Calibri"/>
        <family val="2"/>
      </rPr>
      <t xml:space="preserve"> </t>
    </r>
    <r>
      <rPr>
        <b/>
        <sz val="11"/>
        <color theme="1"/>
        <rFont val="Calibri"/>
        <family val="2"/>
      </rPr>
      <t>12</t>
    </r>
    <r>
      <rPr>
        <sz val="11"/>
        <color theme="1"/>
        <rFont val="Calibri"/>
        <family val="2"/>
      </rPr>
      <t xml:space="preserve"> лет)</t>
    </r>
    <r>
      <rPr>
        <sz val="11"/>
        <color theme="1"/>
        <rFont val="Calibri"/>
        <family val="2"/>
        <charset val="204"/>
      </rPr>
      <t xml:space="preserve">, стоимость - </t>
    </r>
    <r>
      <rPr>
        <b/>
        <sz val="11"/>
        <color theme="1"/>
        <rFont val="Calibri"/>
        <family val="2"/>
      </rPr>
      <t>1650</t>
    </r>
    <r>
      <rPr>
        <sz val="11"/>
        <color theme="1"/>
        <rFont val="Calibri"/>
        <family val="2"/>
        <charset val="204"/>
      </rPr>
      <t xml:space="preserve"> руб. за гостя. При размещении дополнительных гостей, также ЕДИНОРАЗОВО добавляются в стоимость заявки прогулочные ски-пассы на каждого взрослого гостя - </t>
    </r>
    <r>
      <rPr>
        <b/>
        <sz val="11"/>
        <color theme="1"/>
        <rFont val="Calibri"/>
        <family val="2"/>
      </rPr>
      <t>1650</t>
    </r>
    <r>
      <rPr>
        <sz val="11"/>
        <color theme="1"/>
        <rFont val="Calibri"/>
        <family val="2"/>
        <charset val="204"/>
      </rPr>
      <t xml:space="preserve"> руб. (</t>
    </r>
    <r>
      <rPr>
        <sz val="11"/>
        <color theme="1"/>
        <rFont val="Calibri"/>
        <family val="2"/>
      </rPr>
      <t xml:space="preserve">возраст </t>
    </r>
    <r>
      <rPr>
        <b/>
        <sz val="11"/>
        <color theme="1"/>
        <rFont val="Calibri"/>
        <family val="2"/>
      </rPr>
      <t>от</t>
    </r>
    <r>
      <rPr>
        <sz val="11"/>
        <color theme="1"/>
        <rFont val="Calibri"/>
        <family val="2"/>
      </rPr>
      <t xml:space="preserve"> </t>
    </r>
    <r>
      <rPr>
        <b/>
        <sz val="11"/>
        <color theme="1"/>
        <rFont val="Calibri"/>
        <family val="2"/>
      </rPr>
      <t>12</t>
    </r>
    <r>
      <rPr>
        <sz val="11"/>
        <color theme="1"/>
        <rFont val="Calibri"/>
        <family val="2"/>
      </rPr>
      <t xml:space="preserve"> лет)</t>
    </r>
    <r>
      <rPr>
        <sz val="11"/>
        <color theme="1"/>
        <rFont val="Calibri"/>
        <family val="2"/>
        <charset val="204"/>
      </rPr>
      <t>. Стоимость прогулочных ски-пассов на всех взрослых просим сразу добавлять в заявку. / Extra pay  for ski-passes per every adult at once (</t>
    </r>
    <r>
      <rPr>
        <sz val="11"/>
        <color theme="1"/>
        <rFont val="Calibri"/>
        <family val="2"/>
      </rPr>
      <t xml:space="preserve">ages </t>
    </r>
    <r>
      <rPr>
        <b/>
        <sz val="11"/>
        <color theme="1"/>
        <rFont val="Calibri"/>
        <family val="2"/>
      </rPr>
      <t>from 12 y.o</t>
    </r>
    <r>
      <rPr>
        <sz val="11"/>
        <color theme="1"/>
        <rFont val="Calibri"/>
        <family val="2"/>
      </rPr>
      <t>. and up</t>
    </r>
    <r>
      <rPr>
        <sz val="11"/>
        <color theme="1"/>
        <rFont val="Calibri"/>
        <family val="2"/>
        <charset val="204"/>
      </rPr>
      <t xml:space="preserve">). Cost  - </t>
    </r>
    <r>
      <rPr>
        <b/>
        <sz val="11"/>
        <color theme="1"/>
        <rFont val="Calibri"/>
        <family val="2"/>
      </rPr>
      <t>1650</t>
    </r>
    <r>
      <rPr>
        <sz val="11"/>
        <color theme="1"/>
        <rFont val="Calibri"/>
        <family val="2"/>
        <charset val="204"/>
      </rPr>
      <t xml:space="preserve"> rub per adult (</t>
    </r>
    <r>
      <rPr>
        <sz val="11"/>
        <color theme="1"/>
        <rFont val="Calibri"/>
        <family val="2"/>
      </rPr>
      <t xml:space="preserve">ages </t>
    </r>
    <r>
      <rPr>
        <b/>
        <sz val="11"/>
        <color theme="1"/>
        <rFont val="Calibri"/>
        <family val="2"/>
      </rPr>
      <t>from</t>
    </r>
    <r>
      <rPr>
        <sz val="11"/>
        <color theme="1"/>
        <rFont val="Calibri"/>
        <family val="2"/>
      </rPr>
      <t xml:space="preserve"> </t>
    </r>
    <r>
      <rPr>
        <b/>
        <sz val="11"/>
        <color theme="1"/>
        <rFont val="Calibri"/>
        <family val="2"/>
      </rPr>
      <t>12 y.o.</t>
    </r>
    <r>
      <rPr>
        <sz val="11"/>
        <color theme="1"/>
        <rFont val="Calibri"/>
        <family val="2"/>
      </rPr>
      <t xml:space="preserve"> and up</t>
    </r>
    <r>
      <rPr>
        <sz val="11"/>
        <color theme="1"/>
        <rFont val="Calibri"/>
        <family val="2"/>
        <charset val="204"/>
      </rPr>
      <t xml:space="preserve">).  The cost of the ski-passes for each guest (at extra bed)  is also added - </t>
    </r>
    <r>
      <rPr>
        <b/>
        <sz val="11"/>
        <color theme="1"/>
        <rFont val="Calibri"/>
        <family val="2"/>
      </rPr>
      <t>1650</t>
    </r>
    <r>
      <rPr>
        <sz val="11"/>
        <color theme="1"/>
        <rFont val="Calibri"/>
        <family val="2"/>
        <charset val="204"/>
      </rPr>
      <t xml:space="preserve"> rub per adult </t>
    </r>
    <r>
      <rPr>
        <sz val="11"/>
        <color theme="1"/>
        <rFont val="Calibri"/>
        <family val="2"/>
      </rPr>
      <t>(ages</t>
    </r>
    <r>
      <rPr>
        <b/>
        <sz val="11"/>
        <color theme="1"/>
        <rFont val="Calibri"/>
        <family val="2"/>
      </rPr>
      <t xml:space="preserve"> from 12 y.o. </t>
    </r>
    <r>
      <rPr>
        <sz val="11"/>
        <color theme="1"/>
        <rFont val="Calibri"/>
        <family val="2"/>
      </rPr>
      <t>and up</t>
    </r>
    <r>
      <rPr>
        <sz val="11"/>
        <color theme="1"/>
        <rFont val="Calibri"/>
        <family val="2"/>
        <charset val="204"/>
      </rPr>
      <t>). Please, add the cost of ski-passes for all aduts to the application immediately.</t>
    </r>
  </si>
  <si>
    <r>
      <t xml:space="preserve">Период продажи: </t>
    </r>
    <r>
      <rPr>
        <b/>
        <sz val="9"/>
        <rFont val="Times New Roman"/>
        <family val="1"/>
      </rPr>
      <t>22.03.2023</t>
    </r>
    <r>
      <rPr>
        <b/>
        <sz val="9"/>
        <rFont val="Times New Roman"/>
        <family val="1"/>
        <charset val="204"/>
      </rPr>
      <t xml:space="preserve"> - 29.09.2023</t>
    </r>
    <r>
      <rPr>
        <sz val="9"/>
        <rFont val="Times New Roman"/>
        <family val="1"/>
        <charset val="204"/>
      </rPr>
      <t xml:space="preserve">/ Period of sales: </t>
    </r>
    <r>
      <rPr>
        <b/>
        <sz val="9"/>
        <rFont val="Times New Roman"/>
        <family val="1"/>
        <charset val="204"/>
      </rPr>
      <t>22.03.2023 - 29.09.2023</t>
    </r>
  </si>
  <si>
    <r>
      <t xml:space="preserve">Период проживания: </t>
    </r>
    <r>
      <rPr>
        <b/>
        <sz val="9"/>
        <rFont val="Times New Roman"/>
        <family val="1"/>
      </rPr>
      <t>01.06.2023</t>
    </r>
    <r>
      <rPr>
        <b/>
        <sz val="9"/>
        <rFont val="Times New Roman"/>
        <family val="1"/>
        <charset val="204"/>
      </rPr>
      <t xml:space="preserve"> - 30.09.2023​</t>
    </r>
    <r>
      <rPr>
        <sz val="9"/>
        <rFont val="Times New Roman"/>
        <family val="1"/>
        <charset val="204"/>
      </rPr>
      <t xml:space="preserve">/ Period of stay: </t>
    </r>
    <r>
      <rPr>
        <b/>
        <sz val="9"/>
        <rFont val="Times New Roman"/>
        <family val="1"/>
        <charset val="204"/>
      </rPr>
      <t>01.06.2023 - 30.09.2023​</t>
    </r>
  </si>
  <si>
    <t>Купонная книга с 10 бесплатными активностями курорта и скидками на другие акции</t>
  </si>
  <si>
    <t>1. Прогулочные билеты на канатную дорогу для посещения водопада Поликаря высотой 70 м 
 Действует для всех гостей в номере, дети до 7 лет бесплатно. / Walking tickets for the cable car to visit the waterfall Polikaria 70 m high. Valid for all guests in the room, children under 7 years old free of charge</t>
  </si>
  <si>
    <t>2. Трансфер на побережье Чёрного моря. Действует для всех гостей, проживающих в номере. / Transfer to the Black Sea coast. Valid for all guests staying in the room</t>
  </si>
  <si>
    <t xml:space="preserve">3.  Маршрут Верёвочного парка на выбор. Действует для всех гостей в номере 4+ / Rope Park itinerary of your choice. Valid for all guests in room 4+.
</t>
  </si>
  <si>
    <t xml:space="preserve">4.  Восхождение на пик Черной Пирамиды. Действует для всех гостей в номере 10+. / Climbing the peak of the Black Pyramid. Valid for all guests in Room 10+.
</t>
  </si>
  <si>
    <t xml:space="preserve">5.  Почтовая открытка-сувенир для отправки с вершины Чёрная Пирамида на высоте 2375 м. Действует на 1 открытку. / Postcard souvenir for sending from the top of the Black Pyramid at 2375 m. Valid for 1 postcard
</t>
  </si>
  <si>
    <t>6.  Прокат городского велосипеда на 1 час. Действует на одного взрослого и ребёнка 3-12 лет/ City bike rental for 1 hour. Valid for one adult and a child under 3-12 years of age.</t>
  </si>
  <si>
    <r>
      <t>7. Прокат беговелов на 1 час. Действует на всех детей от 2 до 5 лет, проживающих в номере</t>
    </r>
    <r>
      <rPr>
        <sz val="10"/>
        <rFont val="Arial Cyr"/>
        <charset val="204"/>
      </rPr>
      <t xml:space="preserve"> /</t>
    </r>
    <r>
      <rPr>
        <sz val="8"/>
        <color theme="1"/>
        <rFont val="Verdana"/>
        <family val="2"/>
        <charset val="204"/>
      </rPr>
      <t xml:space="preserve"> Balance bike</t>
    </r>
    <r>
      <rPr>
        <sz val="9"/>
        <color theme="1"/>
        <rFont val="Verdana"/>
        <family val="2"/>
        <charset val="204"/>
      </rPr>
      <t xml:space="preserve"> rental for 1 hour. Valid for all children from 2 to 5 years old staying in the room</t>
    </r>
  </si>
  <si>
    <r>
      <t>8. VR-экскурсия по курорту. Действует для всех гостей в номере 5+</t>
    </r>
    <r>
      <rPr>
        <sz val="10"/>
        <rFont val="Arial Cyr"/>
        <charset val="204"/>
      </rPr>
      <t xml:space="preserve"> /</t>
    </r>
    <r>
      <rPr>
        <sz val="8"/>
        <color theme="1"/>
        <rFont val="Verdana"/>
        <family val="2"/>
        <charset val="204"/>
      </rPr>
      <t xml:space="preserve"> VR tour of the resort. Valid for all guests in room 5+</t>
    </r>
  </si>
  <si>
    <t xml:space="preserve">9.  Мастер-класс по катанию на скейтбордах и роликах. Действует для всех гостей в номере 3+ / Skateboarding and rollerblading master class. Valid for all guests in room 3+
</t>
  </si>
  <si>
    <t xml:space="preserve">10.  Открытый урок по маунтинбайку. Действует для всех гостей в номере 14+ / Open mountain biking lesson. Valid for all guests in room 14+
</t>
  </si>
  <si>
    <t>в том числе НДС, предусмотренный НК РФ</t>
  </si>
  <si>
    <r>
      <rPr>
        <sz val="9"/>
        <color theme="1"/>
        <rFont val="Times New Roman"/>
        <family val="1"/>
      </rPr>
      <t>Период бронирования</t>
    </r>
    <r>
      <rPr>
        <b/>
        <sz val="9"/>
        <color theme="1"/>
        <rFont val="Times New Roman"/>
        <family val="1"/>
        <charset val="204"/>
      </rPr>
      <t xml:space="preserve">: 08.02.2023 - 30.05.2023 /  </t>
    </r>
    <r>
      <rPr>
        <sz val="9"/>
        <color theme="1"/>
        <rFont val="Times New Roman"/>
        <family val="1"/>
      </rPr>
      <t>Period of sales</t>
    </r>
    <r>
      <rPr>
        <b/>
        <sz val="9"/>
        <color theme="1"/>
        <rFont val="Times New Roman"/>
        <family val="1"/>
        <charset val="204"/>
      </rPr>
      <t>: 08.02.2023 - 30.05.2023</t>
    </r>
  </si>
  <si>
    <r>
      <t xml:space="preserve">Период проживания: </t>
    </r>
    <r>
      <rPr>
        <b/>
        <sz val="9"/>
        <rFont val="Times New Roman"/>
        <family val="1"/>
        <charset val="204"/>
      </rPr>
      <t xml:space="preserve">с 24.03.2023 - 31.05.2023 </t>
    </r>
    <r>
      <rPr>
        <sz val="9"/>
        <rFont val="Times New Roman"/>
        <family val="1"/>
        <charset val="204"/>
      </rPr>
      <t xml:space="preserve">/ Period of stay: </t>
    </r>
    <r>
      <rPr>
        <b/>
        <sz val="9"/>
        <rFont val="Times New Roman"/>
        <family val="1"/>
        <charset val="204"/>
      </rPr>
      <t>24.03.2023 - 31.05.2023</t>
    </r>
  </si>
  <si>
    <t>Специальный тариф "4=3"</t>
  </si>
  <si>
    <t>Ограничения / Restrictions</t>
  </si>
  <si>
    <t xml:space="preserve">Минимальное количество ночей проживания: 4 ночи / Minimum stay 4 nights </t>
  </si>
  <si>
    <t xml:space="preserve">Максимальное количество ночей проживания: 4 ночи / Maximum stay 4 nights </t>
  </si>
  <si>
    <r>
      <t xml:space="preserve">Период проживания: </t>
    </r>
    <r>
      <rPr>
        <b/>
        <sz val="9"/>
        <color theme="1"/>
        <rFont val="Times New Roman"/>
        <family val="1"/>
      </rPr>
      <t>12.05.2023 - 31.05.2023</t>
    </r>
    <r>
      <rPr>
        <sz val="9"/>
        <color theme="1"/>
        <rFont val="Times New Roman"/>
        <family val="1"/>
        <charset val="204"/>
      </rPr>
      <t xml:space="preserve"> </t>
    </r>
    <r>
      <rPr>
        <b/>
        <sz val="9"/>
        <color theme="1"/>
        <rFont val="Times New Roman"/>
        <family val="1"/>
        <charset val="204"/>
      </rPr>
      <t xml:space="preserve"> </t>
    </r>
    <r>
      <rPr>
        <sz val="9"/>
        <color theme="1"/>
        <rFont val="Times New Roman"/>
        <family val="1"/>
        <charset val="204"/>
      </rPr>
      <t xml:space="preserve">/ Period of stay: </t>
    </r>
    <r>
      <rPr>
        <b/>
        <sz val="9"/>
        <color theme="1"/>
        <rFont val="Times New Roman"/>
        <family val="1"/>
      </rPr>
      <t>12.05.2023 - 31.05.2023</t>
    </r>
    <r>
      <rPr>
        <sz val="9"/>
        <color theme="1"/>
        <rFont val="Times New Roman"/>
        <family val="1"/>
        <charset val="204"/>
      </rPr>
      <t xml:space="preserve"> </t>
    </r>
    <r>
      <rPr>
        <b/>
        <sz val="9"/>
        <color theme="1"/>
        <rFont val="Times New Roman"/>
        <family val="1"/>
        <charset val="204"/>
      </rPr>
      <t>*</t>
    </r>
  </si>
  <si>
    <r>
      <rPr>
        <sz val="9"/>
        <color theme="1"/>
        <rFont val="Times New Roman"/>
        <family val="1"/>
      </rPr>
      <t>Период бронирования</t>
    </r>
    <r>
      <rPr>
        <b/>
        <sz val="9"/>
        <color theme="1"/>
        <rFont val="Times New Roman"/>
        <family val="1"/>
        <charset val="204"/>
      </rPr>
      <t xml:space="preserve">: 12.05.2023 - 28.05.2023 /  </t>
    </r>
    <r>
      <rPr>
        <sz val="9"/>
        <color theme="1"/>
        <rFont val="Times New Roman"/>
        <family val="1"/>
      </rPr>
      <t>Period of sales</t>
    </r>
    <r>
      <rPr>
        <b/>
        <sz val="9"/>
        <color theme="1"/>
        <rFont val="Times New Roman"/>
        <family val="1"/>
        <charset val="204"/>
      </rPr>
      <t xml:space="preserve">: 12.05.2023 - 28.05.2023 </t>
    </r>
  </si>
  <si>
    <r>
      <t xml:space="preserve">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t>
    </r>
    <r>
      <rPr>
        <b/>
        <sz val="9"/>
        <color theme="1"/>
        <rFont val="Times New Roman"/>
        <family val="1"/>
      </rPr>
      <t>На период 30.12.2023-08.01.2024, включительно, -  бесплатная отмена бронирования за 45 дней до заезда. Бронирование должно быть 100% предоплаченным Заказчиком. Отмена после указанного времени – штраф в 100% размере от стоимости бронирования.</t>
    </r>
    <r>
      <rPr>
        <sz val="9"/>
        <color theme="1"/>
        <rFont val="Times New Roman"/>
        <family val="1"/>
        <charset val="204"/>
      </rPr>
      <t xml:space="preserve">
The reservation can be canceled without penalty up to 24 hours before arrival. Cancellation after the specified time - a penalty - the cost of the first night of stay.
</t>
    </r>
    <r>
      <rPr>
        <b/>
        <sz val="9"/>
        <color theme="1"/>
        <rFont val="Times New Roman"/>
        <family val="1"/>
      </rPr>
      <t xml:space="preserve"> For the period 30.12.2023-08.01.2024 inclusive, - free cancellation 45 days before arrival. Reservation must be 100% prepaid by the Customer. Cancellation after the specified time - a penalty - 100% of the cost of the reservation.</t>
    </r>
    <r>
      <rPr>
        <sz val="9"/>
        <color theme="1"/>
        <rFont val="Times New Roman"/>
        <family val="1"/>
        <charset val="204"/>
      </rPr>
      <t xml:space="preserve">
</t>
    </r>
    <r>
      <rPr>
        <sz val="9"/>
        <color indexed="8"/>
        <rFont val="Times New Roman"/>
        <family val="1"/>
        <charset val="204"/>
      </rPr>
      <t xml:space="preserve">
</t>
    </r>
  </si>
  <si>
    <t xml:space="preserve">Ограничения / Restrictions </t>
  </si>
  <si>
    <t>Тариф доступен до 29.12.2023</t>
  </si>
  <si>
    <t>Специальный тариф "Осенние каникулы" / Special offer "Autumn holidays"</t>
  </si>
  <si>
    <r>
      <t xml:space="preserve">Период проживания: </t>
    </r>
    <r>
      <rPr>
        <b/>
        <sz val="9"/>
        <rFont val="Times New Roman"/>
        <family val="1"/>
        <charset val="204"/>
      </rPr>
      <t xml:space="preserve">с 01.10.2023 - 30.11.202​3 </t>
    </r>
    <r>
      <rPr>
        <sz val="9"/>
        <rFont val="Times New Roman"/>
        <family val="1"/>
        <charset val="204"/>
      </rPr>
      <t xml:space="preserve">/ Period of stay: </t>
    </r>
    <r>
      <rPr>
        <b/>
        <sz val="9"/>
        <rFont val="Times New Roman"/>
        <family val="1"/>
        <charset val="204"/>
      </rPr>
      <t xml:space="preserve">с 01.10.2023 - 30.11.202​3 </t>
    </r>
  </si>
  <si>
    <t>Завтрак/ Breakfast;</t>
  </si>
  <si>
    <t>Бесплатный беспроводной интернет на всей территории отеля/ Wi-Fi;</t>
  </si>
  <si>
    <t>Чай/кофе, вода в номера/tea and coffee in the room;</t>
  </si>
  <si>
    <r>
      <t>1. Прогулочные билеты на подъёмники "Панорама Красной Поляны"</t>
    </r>
    <r>
      <rPr>
        <sz val="9"/>
        <color rgb="FF000000"/>
        <rFont val="Verdana"/>
        <family val="2"/>
      </rPr>
      <t> (для всех гостей в номере на все открытые канатные дороги) / Walking tickets for the "Panorama of Krasnaya Polyana" elevators (for all guests in the room for all open ropeways);</t>
    </r>
  </si>
  <si>
    <r>
      <t>2. Обзорная экскурсия по высотам Курорта</t>
    </r>
    <r>
      <rPr>
        <sz val="9"/>
        <color rgb="FF000000"/>
        <rFont val="Verdana"/>
        <family val="2"/>
      </rPr>
      <t> (для всех гостей в номере) / A sightseeing tour of the Heights Resort (for all in-room guests);</t>
    </r>
  </si>
  <si>
    <r>
      <t xml:space="preserve">Период продажи: </t>
    </r>
    <r>
      <rPr>
        <b/>
        <sz val="9"/>
        <rFont val="Times New Roman"/>
        <family val="1"/>
        <charset val="204"/>
      </rPr>
      <t>с 02.08.2023 - 29.11.2023​</t>
    </r>
    <r>
      <rPr>
        <sz val="9"/>
        <rFont val="Times New Roman"/>
        <family val="1"/>
        <charset val="204"/>
      </rPr>
      <t xml:space="preserve">/ Period of sales: </t>
    </r>
    <r>
      <rPr>
        <b/>
        <sz val="9"/>
        <rFont val="Times New Roman"/>
        <family val="1"/>
        <charset val="204"/>
      </rPr>
      <t>с  02.08.2023 - 29.11.2023</t>
    </r>
  </si>
  <si>
    <t>Бесплатное размещение 2 детей возрастом до 11 лет, включая завтрак и доп.место /  Free accommodation for 2 children under 11 years old, including breakfast and extra bed.</t>
  </si>
  <si>
    <r>
      <t xml:space="preserve">Дополнительно ЕДИНОРАЗОВО в стоимость заявки добавляются прогулочные ски-пассы за каждого взрослого гостя </t>
    </r>
    <r>
      <rPr>
        <sz val="11"/>
        <color theme="1"/>
        <rFont val="Calibri"/>
        <family val="2"/>
      </rPr>
      <t xml:space="preserve">(возраст от </t>
    </r>
    <r>
      <rPr>
        <b/>
        <sz val="11"/>
        <color theme="1"/>
        <rFont val="Calibri"/>
        <family val="2"/>
      </rPr>
      <t>12</t>
    </r>
    <r>
      <rPr>
        <sz val="11"/>
        <color theme="1"/>
        <rFont val="Calibri"/>
        <family val="2"/>
      </rPr>
      <t xml:space="preserve"> лет)</t>
    </r>
    <r>
      <rPr>
        <sz val="11"/>
        <color theme="1"/>
        <rFont val="Calibri"/>
        <family val="2"/>
        <charset val="204"/>
      </rPr>
      <t xml:space="preserve">, стоимость - </t>
    </r>
    <r>
      <rPr>
        <b/>
        <sz val="11"/>
        <color theme="1"/>
        <rFont val="Calibri"/>
        <family val="2"/>
      </rPr>
      <t>1800</t>
    </r>
    <r>
      <rPr>
        <sz val="11"/>
        <color theme="1"/>
        <rFont val="Calibri"/>
        <family val="2"/>
        <charset val="204"/>
      </rPr>
      <t xml:space="preserve"> руб. за гостя. При размещении дополнительных гостей, также ЕДИНОРАЗОВО добавляются в стоимость заявки прогулочные ски-пассы на каждого взрослого гостя - </t>
    </r>
    <r>
      <rPr>
        <b/>
        <sz val="11"/>
        <color theme="1"/>
        <rFont val="Calibri"/>
        <family val="2"/>
      </rPr>
      <t>1800</t>
    </r>
    <r>
      <rPr>
        <sz val="11"/>
        <color theme="1"/>
        <rFont val="Calibri"/>
        <family val="2"/>
        <charset val="204"/>
      </rPr>
      <t xml:space="preserve"> руб.</t>
    </r>
    <r>
      <rPr>
        <sz val="11"/>
        <color theme="1"/>
        <rFont val="Calibri"/>
        <family val="2"/>
      </rPr>
      <t xml:space="preserve"> (возраст от </t>
    </r>
    <r>
      <rPr>
        <b/>
        <sz val="11"/>
        <color theme="1"/>
        <rFont val="Calibri"/>
        <family val="2"/>
      </rPr>
      <t>12</t>
    </r>
    <r>
      <rPr>
        <sz val="11"/>
        <color theme="1"/>
        <rFont val="Calibri"/>
        <family val="2"/>
      </rPr>
      <t xml:space="preserve"> лет).</t>
    </r>
    <r>
      <rPr>
        <sz val="11"/>
        <color theme="1"/>
        <rFont val="Calibri"/>
        <family val="2"/>
        <charset val="204"/>
      </rPr>
      <t xml:space="preserve"> Стоимость прогулочных ски-пассов на всех взрослых просим сразу добавлять в заявку. / Extra pay  for ski-passes per every adult at once </t>
    </r>
    <r>
      <rPr>
        <sz val="11"/>
        <color theme="1"/>
        <rFont val="Calibri"/>
        <family val="2"/>
      </rPr>
      <t xml:space="preserve">(ages from </t>
    </r>
    <r>
      <rPr>
        <b/>
        <sz val="11"/>
        <color theme="1"/>
        <rFont val="Calibri"/>
        <family val="2"/>
      </rPr>
      <t>12</t>
    </r>
    <r>
      <rPr>
        <sz val="11"/>
        <color theme="1"/>
        <rFont val="Calibri"/>
        <family val="2"/>
      </rPr>
      <t xml:space="preserve"> y.o. and up</t>
    </r>
    <r>
      <rPr>
        <sz val="11"/>
        <color theme="1"/>
        <rFont val="Calibri"/>
        <family val="2"/>
        <charset val="204"/>
      </rPr>
      <t xml:space="preserve">). Cost  - </t>
    </r>
    <r>
      <rPr>
        <b/>
        <sz val="11"/>
        <color theme="1"/>
        <rFont val="Calibri"/>
        <family val="2"/>
      </rPr>
      <t>1800</t>
    </r>
    <r>
      <rPr>
        <sz val="11"/>
        <color theme="1"/>
        <rFont val="Calibri"/>
        <family val="2"/>
        <charset val="204"/>
      </rPr>
      <t xml:space="preserve"> rub per adult (</t>
    </r>
    <r>
      <rPr>
        <sz val="11"/>
        <color theme="1"/>
        <rFont val="Calibri"/>
        <family val="2"/>
      </rPr>
      <t xml:space="preserve">ages from </t>
    </r>
    <r>
      <rPr>
        <b/>
        <sz val="11"/>
        <color theme="1"/>
        <rFont val="Calibri"/>
        <family val="2"/>
      </rPr>
      <t>12</t>
    </r>
    <r>
      <rPr>
        <sz val="11"/>
        <color theme="1"/>
        <rFont val="Calibri"/>
        <family val="2"/>
      </rPr>
      <t xml:space="preserve"> y.o. and up).</t>
    </r>
    <r>
      <rPr>
        <sz val="11"/>
        <color theme="1"/>
        <rFont val="Calibri"/>
        <family val="2"/>
        <charset val="204"/>
      </rPr>
      <t xml:space="preserve">  The cost of the ski-passes for each guest (at extra bed)  is also added - </t>
    </r>
    <r>
      <rPr>
        <b/>
        <sz val="11"/>
        <color theme="1"/>
        <rFont val="Calibri"/>
        <family val="2"/>
      </rPr>
      <t>1800</t>
    </r>
    <r>
      <rPr>
        <sz val="11"/>
        <color theme="1"/>
        <rFont val="Calibri"/>
        <family val="2"/>
        <charset val="204"/>
      </rPr>
      <t xml:space="preserve"> rub per adult</t>
    </r>
    <r>
      <rPr>
        <sz val="11"/>
        <color theme="1"/>
        <rFont val="Calibri"/>
        <family val="2"/>
      </rPr>
      <t xml:space="preserve"> (ages from </t>
    </r>
    <r>
      <rPr>
        <b/>
        <sz val="11"/>
        <color theme="1"/>
        <rFont val="Calibri"/>
        <family val="2"/>
      </rPr>
      <t>12</t>
    </r>
    <r>
      <rPr>
        <sz val="11"/>
        <color theme="1"/>
        <rFont val="Calibri"/>
        <family val="2"/>
      </rPr>
      <t xml:space="preserve"> y.o. and up)</t>
    </r>
    <r>
      <rPr>
        <sz val="11"/>
        <color theme="1"/>
        <rFont val="Calibri"/>
        <family val="2"/>
        <charset val="204"/>
      </rPr>
      <t>. Please, add the cost of ski-passes for all adults to the application immediately.</t>
    </r>
  </si>
  <si>
    <r>
      <t>3. 1 час проката городского велосипеда</t>
    </r>
    <r>
      <rPr>
        <sz val="9"/>
        <color rgb="FF000000"/>
        <rFont val="Verdana"/>
        <family val="2"/>
      </rPr>
      <t> (для 1 взрослого и ребенка до 12 лет) / 1 hour city bike rental (for 1 adult and child under 12 years old);</t>
    </r>
  </si>
  <si>
    <r>
      <t>4. 1 маршрут верёвочного парка на выбор</t>
    </r>
    <r>
      <rPr>
        <sz val="9"/>
        <color rgb="FF000000"/>
        <rFont val="Verdana"/>
        <family val="2"/>
      </rPr>
      <t> (для всех гостей в номере) / 1 rope park route of your choice (for all in-room guests);</t>
    </r>
  </si>
  <si>
    <r>
      <t>5. Открытка-сувенир</t>
    </r>
    <r>
      <rPr>
        <sz val="9"/>
        <color rgb="FF000000"/>
        <rFont val="Verdana"/>
        <family val="2"/>
      </rPr>
      <t> (предоставляется 1 открытка на номер) / Souvenir postcard (1 postcard per room is provided);</t>
    </r>
  </si>
  <si>
    <r>
      <t>6. Стикерпак с талисманом курорта Серной Полей</t>
    </r>
    <r>
      <rPr>
        <sz val="9"/>
        <color rgb="FF000000"/>
        <rFont val="Verdana"/>
        <family val="2"/>
      </rPr>
      <t> (предоставляется один стикерпак на номер) / Stickerpack featuring the Sulphur Pole Resort mascot (one stickerpack per room is provided);</t>
    </r>
  </si>
  <si>
    <r>
      <t>7. Консультация стилиста и визажиста от салона в спа центре SOUL SPA</t>
    </r>
    <r>
      <rPr>
        <sz val="9"/>
        <color rgb="FF000000"/>
        <rFont val="Verdana"/>
        <family val="2"/>
      </rPr>
      <t> (для всех гостей в номере) / Consultation of stylist and make-up artist from the salon in the SOUL SPA center (for all guests in the room).</t>
    </r>
  </si>
  <si>
    <r>
      <t xml:space="preserve">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The reservation can be canceled without penalty up to 24 hours before arrival. Cancellation after the specified time - a penalty - the cost of the first night of stay.
</t>
    </r>
    <r>
      <rPr>
        <b/>
        <sz val="12"/>
        <color rgb="FFFF0000"/>
        <rFont val="Times New Roman"/>
        <family val="1"/>
      </rPr>
      <t/>
    </r>
  </si>
  <si>
    <t>Размещение на основных местах</t>
  </si>
  <si>
    <t>ски-пасс 1 гость (стоимость за сутки)</t>
  </si>
  <si>
    <t>ски-пасс 2 гостя (стоимость за сутки)</t>
  </si>
  <si>
    <t>Тариф включает ски-пассы только на взрослых гостей на основных местах. Стоимость ски-пассов на дополнительных взрослых просим сразу добавлять в заявку. / The rate includes ski passes for adults only at the main places. Please add the cost of ski passes for extra adults to the application immediately.</t>
  </si>
  <si>
    <t>* Выдача ски-пассов на стойке регистрации в отеле при заселении. Детские ски-пассы приобретаются гостями в отеле. Возврат денежных средств за неиспользованные ски-пассы не производится.
Политика гарантии: Гарантия кредитной картой обязательна/  * There is no refund for unused ski passes. Children's ski passes can be purchased separately at the reception.
Credit card guarantee is required</t>
  </si>
  <si>
    <r>
      <rPr>
        <b/>
        <sz val="9"/>
        <rFont val="Times New Roman"/>
        <family val="1"/>
        <charset val="204"/>
      </rPr>
      <t>Период продажи:</t>
    </r>
    <r>
      <rPr>
        <sz val="9"/>
        <rFont val="Times New Roman"/>
        <family val="1"/>
        <charset val="204"/>
      </rPr>
      <t xml:space="preserve"> </t>
    </r>
    <r>
      <rPr>
        <b/>
        <sz val="9"/>
        <rFont val="Times New Roman"/>
        <family val="1"/>
      </rPr>
      <t>15.11.2023-30.03.2024</t>
    </r>
    <r>
      <rPr>
        <sz val="9"/>
        <rFont val="Times New Roman"/>
        <family val="1"/>
        <charset val="204"/>
      </rPr>
      <t xml:space="preserve">/ Period of sales: </t>
    </r>
    <r>
      <rPr>
        <b/>
        <sz val="9"/>
        <rFont val="Times New Roman"/>
        <family val="1"/>
        <charset val="204"/>
      </rPr>
      <t>15.11.2023-30.03.2024</t>
    </r>
  </si>
  <si>
    <r>
      <rPr>
        <b/>
        <sz val="9"/>
        <color theme="1"/>
        <rFont val="Times New Roman"/>
        <family val="1"/>
        <charset val="204"/>
      </rPr>
      <t>15.12.2022-27.12.2023, включительно,</t>
    </r>
    <r>
      <rPr>
        <sz val="9"/>
        <color theme="1"/>
        <rFont val="Times New Roman"/>
        <family val="1"/>
        <charset val="204"/>
      </rPr>
      <t xml:space="preserve"> - </t>
    </r>
    <r>
      <rPr>
        <b/>
        <sz val="9"/>
        <color theme="1"/>
        <rFont val="Times New Roman"/>
        <family val="1"/>
        <charset val="204"/>
      </rPr>
      <t>2500</t>
    </r>
    <r>
      <rPr>
        <sz val="9"/>
        <color theme="1"/>
        <rFont val="Times New Roman"/>
        <family val="1"/>
        <charset val="204"/>
      </rPr>
      <t xml:space="preserve"> рублей - взрослый, </t>
    </r>
    <r>
      <rPr>
        <b/>
        <sz val="9"/>
        <color theme="1"/>
        <rFont val="Times New Roman"/>
        <family val="1"/>
        <charset val="204"/>
      </rPr>
      <t>15.12.2022-27.12.2023- 2500</t>
    </r>
    <r>
      <rPr>
        <sz val="9"/>
        <color theme="1"/>
        <rFont val="Times New Roman"/>
        <family val="1"/>
        <charset val="204"/>
      </rPr>
      <t xml:space="preserve"> rubles - adult</t>
    </r>
  </si>
  <si>
    <r>
      <rPr>
        <b/>
        <sz val="9"/>
        <color theme="1"/>
        <rFont val="Times New Roman"/>
        <family val="1"/>
        <charset val="204"/>
      </rPr>
      <t xml:space="preserve">09.01.2024-31.01.2024, включительно </t>
    </r>
    <r>
      <rPr>
        <sz val="9"/>
        <color theme="1"/>
        <rFont val="Times New Roman"/>
        <family val="1"/>
        <charset val="204"/>
      </rPr>
      <t xml:space="preserve">- </t>
    </r>
    <r>
      <rPr>
        <b/>
        <sz val="9"/>
        <color theme="1"/>
        <rFont val="Times New Roman"/>
        <family val="1"/>
        <charset val="204"/>
      </rPr>
      <t>2700</t>
    </r>
    <r>
      <rPr>
        <sz val="9"/>
        <color theme="1"/>
        <rFont val="Times New Roman"/>
        <family val="1"/>
        <charset val="204"/>
      </rPr>
      <t xml:space="preserve"> рублей - взрослый / </t>
    </r>
    <r>
      <rPr>
        <b/>
        <sz val="9"/>
        <color theme="1"/>
        <rFont val="Times New Roman"/>
        <family val="1"/>
        <charset val="204"/>
      </rPr>
      <t>09.01.2024-31.01.2024 - 2700</t>
    </r>
    <r>
      <rPr>
        <sz val="9"/>
        <color theme="1"/>
        <rFont val="Times New Roman"/>
        <family val="1"/>
        <charset val="204"/>
      </rPr>
      <t xml:space="preserve"> rubles - adult</t>
    </r>
    <r>
      <rPr>
        <b/>
        <sz val="9"/>
        <color theme="1"/>
        <rFont val="Times New Roman"/>
        <family val="1"/>
        <charset val="204"/>
      </rPr>
      <t/>
    </r>
  </si>
  <si>
    <r>
      <rPr>
        <b/>
        <sz val="9"/>
        <color theme="1"/>
        <rFont val="Times New Roman"/>
        <family val="1"/>
        <charset val="204"/>
      </rPr>
      <t xml:space="preserve">01.02.2024-10.03.2024, включительно </t>
    </r>
    <r>
      <rPr>
        <sz val="9"/>
        <color theme="1"/>
        <rFont val="Times New Roman"/>
        <family val="1"/>
        <charset val="204"/>
      </rPr>
      <t xml:space="preserve">- </t>
    </r>
    <r>
      <rPr>
        <b/>
        <sz val="9"/>
        <color theme="1"/>
        <rFont val="Times New Roman"/>
        <family val="1"/>
        <charset val="204"/>
      </rPr>
      <t>3500</t>
    </r>
    <r>
      <rPr>
        <sz val="9"/>
        <color theme="1"/>
        <rFont val="Times New Roman"/>
        <family val="1"/>
        <charset val="204"/>
      </rPr>
      <t xml:space="preserve"> рублей - взрослый / </t>
    </r>
    <r>
      <rPr>
        <b/>
        <sz val="9"/>
        <color theme="1"/>
        <rFont val="Times New Roman"/>
        <family val="1"/>
      </rPr>
      <t>01.02.2024-10.03.2024</t>
    </r>
    <r>
      <rPr>
        <b/>
        <sz val="9"/>
        <color theme="1"/>
        <rFont val="Times New Roman"/>
        <family val="1"/>
        <charset val="204"/>
      </rPr>
      <t>- 3500</t>
    </r>
    <r>
      <rPr>
        <sz val="9"/>
        <color theme="1"/>
        <rFont val="Times New Roman"/>
        <family val="1"/>
        <charset val="204"/>
      </rPr>
      <t xml:space="preserve"> rubles - adult</t>
    </r>
    <r>
      <rPr>
        <b/>
        <sz val="9"/>
        <color theme="1"/>
        <rFont val="Times New Roman"/>
        <family val="1"/>
        <charset val="204"/>
      </rPr>
      <t/>
    </r>
  </si>
  <si>
    <r>
      <rPr>
        <b/>
        <sz val="9"/>
        <color theme="1"/>
        <rFont val="Times New Roman"/>
        <family val="1"/>
        <charset val="204"/>
      </rPr>
      <t xml:space="preserve">11.03.2024 -31.03.2024, включительно </t>
    </r>
    <r>
      <rPr>
        <sz val="9"/>
        <color theme="1"/>
        <rFont val="Times New Roman"/>
        <family val="1"/>
        <charset val="204"/>
      </rPr>
      <t xml:space="preserve">- </t>
    </r>
    <r>
      <rPr>
        <b/>
        <sz val="9"/>
        <color theme="1"/>
        <rFont val="Times New Roman"/>
        <family val="1"/>
        <charset val="204"/>
      </rPr>
      <t>2700</t>
    </r>
    <r>
      <rPr>
        <sz val="9"/>
        <color theme="1"/>
        <rFont val="Times New Roman"/>
        <family val="1"/>
        <charset val="204"/>
      </rPr>
      <t xml:space="preserve"> рублей - взрослый / </t>
    </r>
    <r>
      <rPr>
        <b/>
        <sz val="9"/>
        <color theme="1"/>
        <rFont val="Times New Roman"/>
        <family val="1"/>
      </rPr>
      <t>11.03.2024 -31.03.2024</t>
    </r>
    <r>
      <rPr>
        <b/>
        <sz val="9"/>
        <color theme="1"/>
        <rFont val="Times New Roman"/>
        <family val="1"/>
        <charset val="204"/>
      </rPr>
      <t xml:space="preserve">- 2700 </t>
    </r>
    <r>
      <rPr>
        <sz val="9"/>
        <color theme="1"/>
        <rFont val="Times New Roman"/>
        <family val="1"/>
        <charset val="204"/>
      </rPr>
      <t>rubles - adult</t>
    </r>
    <r>
      <rPr>
        <b/>
        <sz val="9"/>
        <color theme="1"/>
        <rFont val="Times New Roman"/>
        <family val="1"/>
        <charset val="204"/>
      </rPr>
      <t/>
    </r>
  </si>
  <si>
    <r>
      <rPr>
        <b/>
        <sz val="9"/>
        <color theme="1"/>
        <rFont val="Times New Roman"/>
        <family val="1"/>
        <charset val="204"/>
      </rPr>
      <t>Мин срок бронирования до заезда:</t>
    </r>
    <r>
      <rPr>
        <sz val="9"/>
        <color rgb="FFFF0000"/>
        <rFont val="Times New Roman"/>
        <family val="1"/>
        <charset val="204"/>
      </rPr>
      <t xml:space="preserve"> 14 дней/ Min. </t>
    </r>
    <r>
      <rPr>
        <sz val="9"/>
        <rFont val="Times New Roman"/>
        <family val="1"/>
      </rPr>
      <t>Booking period before arrival:</t>
    </r>
    <r>
      <rPr>
        <sz val="9"/>
        <color rgb="FFFF0000"/>
        <rFont val="Times New Roman"/>
        <family val="1"/>
        <charset val="204"/>
      </rPr>
      <t xml:space="preserve"> 14 days.</t>
    </r>
  </si>
  <si>
    <r>
      <rPr>
        <b/>
        <sz val="9"/>
        <rFont val="Times New Roman"/>
        <family val="1"/>
        <charset val="204"/>
      </rPr>
      <t>Период проживан</t>
    </r>
    <r>
      <rPr>
        <b/>
        <sz val="9"/>
        <color theme="1"/>
        <rFont val="Times New Roman"/>
        <family val="1"/>
      </rPr>
      <t>ия</t>
    </r>
    <r>
      <rPr>
        <sz val="9"/>
        <color theme="1"/>
        <rFont val="Times New Roman"/>
        <family val="1"/>
      </rPr>
      <t>:</t>
    </r>
    <r>
      <rPr>
        <b/>
        <sz val="9"/>
        <color theme="1"/>
        <rFont val="Times New Roman"/>
        <family val="1"/>
      </rPr>
      <t xml:space="preserve"> 01.12.2023-27.12.2023,</t>
    </r>
    <r>
      <rPr>
        <b/>
        <sz val="9"/>
        <rFont val="Times New Roman"/>
        <family val="1"/>
        <charset val="204"/>
      </rPr>
      <t xml:space="preserve"> включительно, 09.01.2024-31.03.2024                                                                                                                             </t>
    </r>
    <r>
      <rPr>
        <sz val="9"/>
        <color theme="1"/>
        <rFont val="Times New Roman"/>
        <family val="1"/>
      </rPr>
      <t>/ Period of stay</t>
    </r>
    <r>
      <rPr>
        <b/>
        <sz val="9"/>
        <color theme="1"/>
        <rFont val="Times New Roman"/>
        <family val="1"/>
      </rPr>
      <t>: 01.12.2023-27.12.2023,  inclusively</t>
    </r>
    <r>
      <rPr>
        <b/>
        <sz val="9"/>
        <rFont val="Times New Roman"/>
        <family val="1"/>
      </rPr>
      <t>, 09.01.2024-31.03.2024</t>
    </r>
  </si>
  <si>
    <r>
      <rPr>
        <sz val="9"/>
        <color theme="1"/>
        <rFont val="Times New Roman"/>
        <family val="1"/>
      </rPr>
      <t>Период бронирования</t>
    </r>
    <r>
      <rPr>
        <b/>
        <sz val="9"/>
        <color theme="1"/>
        <rFont val="Times New Roman"/>
        <family val="1"/>
        <charset val="204"/>
      </rPr>
      <t xml:space="preserve">: 15.03.2023 - 30.09.2024/  </t>
    </r>
    <r>
      <rPr>
        <sz val="9"/>
        <color theme="1"/>
        <rFont val="Times New Roman"/>
        <family val="1"/>
      </rPr>
      <t>Period of sales</t>
    </r>
    <r>
      <rPr>
        <b/>
        <sz val="9"/>
        <color theme="1"/>
        <rFont val="Times New Roman"/>
        <family val="1"/>
        <charset val="204"/>
      </rPr>
      <t>: 15.03.2023 - 30.09.2024</t>
    </r>
  </si>
  <si>
    <r>
      <t xml:space="preserve">Период проживания: </t>
    </r>
    <r>
      <rPr>
        <b/>
        <sz val="9"/>
        <color theme="1"/>
        <rFont val="Times New Roman"/>
        <family val="1"/>
        <charset val="204"/>
      </rPr>
      <t xml:space="preserve">с 01.07.2023 - 30.09.2024 </t>
    </r>
    <r>
      <rPr>
        <sz val="9"/>
        <color theme="1"/>
        <rFont val="Times New Roman"/>
        <family val="1"/>
        <charset val="204"/>
      </rPr>
      <t xml:space="preserve">/ Period of stay: </t>
    </r>
    <r>
      <rPr>
        <b/>
        <sz val="9"/>
        <color theme="1"/>
        <rFont val="Times New Roman"/>
        <family val="1"/>
      </rPr>
      <t>01.07.2023 - 30.09.2024</t>
    </r>
  </si>
  <si>
    <r>
      <t>Дополнительно на каждый день проживания в стоимость заявки добавляются  ски-пассы  для каждого взрослого, стоимость -</t>
    </r>
    <r>
      <rPr>
        <b/>
        <sz val="12"/>
        <color rgb="FFFF0000"/>
        <rFont val="Calibri"/>
        <family val="2"/>
        <charset val="204"/>
        <scheme val="minor"/>
      </rPr>
      <t xml:space="preserve"> 09.01.2024 - 31.01.2024 и 11.03.2024-31.03.2024 - 2700 рублей, 01.02.2024-10.03.2024 - 3500 рублей.</t>
    </r>
    <r>
      <rPr>
        <b/>
        <sz val="12"/>
        <color theme="1"/>
        <rFont val="Calibri"/>
        <family val="2"/>
        <charset val="204"/>
        <scheme val="minor"/>
      </rPr>
      <t xml:space="preserve"> При размещении дополнительных гостей, также на каждый день проживания добавляются в стоимость заявки ски-пассы на каждого взрослого гостя  -</t>
    </r>
    <r>
      <rPr>
        <b/>
        <sz val="12"/>
        <color rgb="FFFF0000"/>
        <rFont val="Calibri"/>
        <family val="2"/>
        <charset val="204"/>
        <scheme val="minor"/>
      </rPr>
      <t xml:space="preserve">  09.01.2024 - 31.01.2024 и 11.03.2024-31.03.2024 - 2700 рублей, 01.02.2024-10.03.2024 - 3500 рублей.</t>
    </r>
    <r>
      <rPr>
        <b/>
        <sz val="12"/>
        <color theme="1"/>
        <rFont val="Calibri"/>
        <family val="2"/>
        <charset val="204"/>
        <scheme val="minor"/>
      </rPr>
      <t xml:space="preserve"> Стоимость ски-пассов на всех взрослых сразу добавлять в заявку. / Extra pay  for each day of stay, ski passes for each adult are added to the price of the application, the cost 12/01/2023 -  01/09/2024 - 01/31/2024 and 03/11/2024 - 03/31/2024- 2700 rubles, 02/01/2024 - 03/10/2024 - 3500 rubles. When placing additional guests, also for each day of stay, ski passes for each guest are added to the application price 01/09/2024 - 01/31/2024 and 03/11/2024 - 03/31/2024- 2700 rubles, 02/01/2024 - 03/10/2024 - 3500 rubles.</t>
    </r>
  </si>
  <si>
    <t xml:space="preserve">* Выдача ски-пассов на стойке регистрации в отеле при заселении. Детские ски-пассы приобретаются гостями в отеле. Возврат денежных средств за неиспользованные ски-пассы не производится.
</t>
  </si>
  <si>
    <r>
      <rPr>
        <b/>
        <sz val="9"/>
        <rFont val="Times New Roman"/>
        <family val="1"/>
        <charset val="204"/>
      </rPr>
      <t>Период продажи:</t>
    </r>
    <r>
      <rPr>
        <sz val="9"/>
        <rFont val="Times New Roman"/>
        <family val="1"/>
        <charset val="204"/>
      </rPr>
      <t xml:space="preserve"> </t>
    </r>
    <r>
      <rPr>
        <b/>
        <sz val="9"/>
        <rFont val="Times New Roman"/>
        <family val="1"/>
      </rPr>
      <t>31.01.2024-30.03.2024</t>
    </r>
    <r>
      <rPr>
        <sz val="9"/>
        <rFont val="Times New Roman"/>
        <family val="1"/>
        <charset val="204"/>
      </rPr>
      <t xml:space="preserve">/ Period of sales: </t>
    </r>
    <r>
      <rPr>
        <b/>
        <sz val="9"/>
        <rFont val="Times New Roman"/>
        <family val="1"/>
      </rPr>
      <t>31.01.2024</t>
    </r>
    <r>
      <rPr>
        <b/>
        <sz val="9"/>
        <rFont val="Times New Roman"/>
        <family val="1"/>
        <charset val="204"/>
      </rPr>
      <t>-30.03.2024</t>
    </r>
  </si>
  <si>
    <r>
      <rPr>
        <b/>
        <sz val="9"/>
        <rFont val="Times New Roman"/>
        <family val="1"/>
        <charset val="204"/>
      </rPr>
      <t>Период проживан</t>
    </r>
    <r>
      <rPr>
        <b/>
        <sz val="9"/>
        <color theme="1"/>
        <rFont val="Times New Roman"/>
        <family val="1"/>
      </rPr>
      <t>ия</t>
    </r>
    <r>
      <rPr>
        <sz val="9"/>
        <color theme="1"/>
        <rFont val="Times New Roman"/>
        <family val="1"/>
      </rPr>
      <t>:</t>
    </r>
    <r>
      <rPr>
        <b/>
        <sz val="9"/>
        <color theme="1"/>
        <rFont val="Times New Roman"/>
        <family val="1"/>
      </rPr>
      <t xml:space="preserve"> </t>
    </r>
    <r>
      <rPr>
        <b/>
        <sz val="9"/>
        <rFont val="Times New Roman"/>
        <family val="1"/>
        <charset val="204"/>
      </rPr>
      <t>31.01.2024-31.03.2024</t>
    </r>
    <r>
      <rPr>
        <sz val="9"/>
        <color theme="1"/>
        <rFont val="Times New Roman"/>
        <family val="1"/>
      </rPr>
      <t>/ Period of stay</t>
    </r>
    <r>
      <rPr>
        <b/>
        <sz val="9"/>
        <color theme="1"/>
        <rFont val="Times New Roman"/>
        <family val="1"/>
      </rPr>
      <t>: 31.01.2024-31.03.2024</t>
    </r>
  </si>
  <si>
    <r>
      <rPr>
        <b/>
        <sz val="9"/>
        <color theme="1"/>
        <rFont val="Times New Roman"/>
        <family val="1"/>
        <charset val="204"/>
      </rPr>
      <t xml:space="preserve">31.01.2024-31.01.2024, включительно </t>
    </r>
    <r>
      <rPr>
        <sz val="9"/>
        <color theme="1"/>
        <rFont val="Times New Roman"/>
        <family val="1"/>
        <charset val="204"/>
      </rPr>
      <t xml:space="preserve">- </t>
    </r>
    <r>
      <rPr>
        <b/>
        <sz val="9"/>
        <color theme="1"/>
        <rFont val="Times New Roman"/>
        <family val="1"/>
        <charset val="204"/>
      </rPr>
      <t>2700</t>
    </r>
    <r>
      <rPr>
        <sz val="9"/>
        <color theme="1"/>
        <rFont val="Times New Roman"/>
        <family val="1"/>
        <charset val="204"/>
      </rPr>
      <t xml:space="preserve"> рублей - взрослый / </t>
    </r>
    <r>
      <rPr>
        <b/>
        <sz val="9"/>
        <color theme="1"/>
        <rFont val="Times New Roman"/>
        <family val="1"/>
        <charset val="204"/>
      </rPr>
      <t>31.01.2024-31.01.2024- 2700</t>
    </r>
    <r>
      <rPr>
        <sz val="9"/>
        <color theme="1"/>
        <rFont val="Times New Roman"/>
        <family val="1"/>
        <charset val="204"/>
      </rPr>
      <t xml:space="preserve"> rubles - adult</t>
    </r>
    <r>
      <rPr>
        <b/>
        <sz val="9"/>
        <color theme="1"/>
        <rFont val="Times New Roman"/>
        <family val="1"/>
        <charset val="204"/>
      </rPr>
      <t/>
    </r>
  </si>
  <si>
    <r>
      <t xml:space="preserve">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t>
    </r>
    <r>
      <rPr>
        <sz val="9"/>
        <color theme="1"/>
        <rFont val="Times New Roman"/>
        <family val="1"/>
        <charset val="204"/>
      </rPr>
      <t xml:space="preserve">
The reservation can be canceled without penalty up to 24 hours before arrival. Cancellation after the specified time - a penalty - the cost of the first night of stay.
</t>
    </r>
    <r>
      <rPr>
        <b/>
        <sz val="9"/>
        <color theme="1"/>
        <rFont val="Times New Roman"/>
        <family val="1"/>
      </rPr>
      <t xml:space="preserve"> </t>
    </r>
    <r>
      <rPr>
        <sz val="9"/>
        <color theme="1"/>
        <rFont val="Times New Roman"/>
        <family val="1"/>
        <charset val="204"/>
      </rPr>
      <t xml:space="preserve">
</t>
    </r>
    <r>
      <rPr>
        <sz val="9"/>
        <color indexed="8"/>
        <rFont val="Times New Roman"/>
        <family val="1"/>
        <charset val="204"/>
      </rPr>
      <t xml:space="preserve">
</t>
    </r>
  </si>
  <si>
    <r>
      <rPr>
        <sz val="9"/>
        <color theme="1"/>
        <rFont val="Times New Roman"/>
        <family val="1"/>
      </rPr>
      <t>Период бронирования</t>
    </r>
    <r>
      <rPr>
        <b/>
        <sz val="9"/>
        <color theme="1"/>
        <rFont val="Times New Roman"/>
        <family val="1"/>
        <charset val="204"/>
      </rPr>
      <t xml:space="preserve">: 31.01.2024- 30.09.2024/  </t>
    </r>
    <r>
      <rPr>
        <sz val="9"/>
        <color theme="1"/>
        <rFont val="Times New Roman"/>
        <family val="1"/>
      </rPr>
      <t>Period of sales</t>
    </r>
    <r>
      <rPr>
        <b/>
        <sz val="9"/>
        <color theme="1"/>
        <rFont val="Times New Roman"/>
        <family val="1"/>
        <charset val="204"/>
      </rPr>
      <t>:31.01.2024- 30.09.2024</t>
    </r>
  </si>
  <si>
    <r>
      <t xml:space="preserve">Период проживания: </t>
    </r>
    <r>
      <rPr>
        <b/>
        <sz val="9"/>
        <color theme="1"/>
        <rFont val="Times New Roman"/>
        <family val="1"/>
        <charset val="204"/>
      </rPr>
      <t xml:space="preserve">с 31.01.2024- 30.09.2024 </t>
    </r>
    <r>
      <rPr>
        <sz val="9"/>
        <color theme="1"/>
        <rFont val="Times New Roman"/>
        <family val="1"/>
        <charset val="204"/>
      </rPr>
      <t xml:space="preserve">/ Period of stay: </t>
    </r>
    <r>
      <rPr>
        <b/>
        <sz val="9"/>
        <color theme="1"/>
        <rFont val="Times New Roman"/>
        <family val="1"/>
      </rPr>
      <t>31.01.2024- 30.09.2024</t>
    </r>
  </si>
  <si>
    <t>Период бронирования: 14.02.2024-30.05.2024 /  Period of sales: 14.02.2024-30.05.2024</t>
  </si>
  <si>
    <r>
      <t xml:space="preserve">Период проживания: </t>
    </r>
    <r>
      <rPr>
        <b/>
        <sz val="9"/>
        <rFont val="Times New Roman"/>
        <family val="1"/>
        <charset val="204"/>
      </rPr>
      <t xml:space="preserve">с 22.03.2024-30.05.2024 </t>
    </r>
    <r>
      <rPr>
        <sz val="9"/>
        <rFont val="Times New Roman"/>
        <family val="1"/>
        <charset val="204"/>
      </rPr>
      <t xml:space="preserve">/ Period of stay: </t>
    </r>
    <r>
      <rPr>
        <b/>
        <sz val="9"/>
        <rFont val="Times New Roman"/>
        <family val="1"/>
        <charset val="204"/>
      </rPr>
      <t>22.03.2024-30.05.2024</t>
    </r>
  </si>
  <si>
    <t>1.    Прогулочные билеты на подъёмники «Панорама Красной Поляны» с посещением смотровой площадки 360 на Поляне 2200 (для всех гостей в номере 7+, до 7 лет бесплатно)/Walking tickets for the "Panorama of Krasnaya Polyana" elevators (for all guests in the room for all open ropeways)</t>
  </si>
  <si>
    <t>2.    Занятие на горных лыжах для детей в Академии райдеров 3 часа в группе от 3 до 6 человек  (для всех детей в номере 6-12 лет, в группе по расписанию)/Alpine skiing lesson for children at the Rider Academy 3 hours in a group of 3 to 6 people (for all children in the room 6-12 years old, in a scheduled group)</t>
  </si>
  <si>
    <t>3.    Прокат роликов и скейтбордов в Академии райдеров 1 час (для всех гостей в номере)/Rollerblade and skateboard rental at Rider Academy 1 hour (for all in-room guests)</t>
  </si>
  <si>
    <t>4.    Посещение Леса Чудес и Фермы северных оленей для детей от 5 до  12 лет  (бесплатно при покупке одного взрослого билета)/Visit to the Forest of Wonders and Reindeer Farm for children from 5 to 12 years old (free of charge when buying one adult ticket)</t>
  </si>
  <si>
    <t>5.    Прокат городского велосипеда 1 час (для всех гостей в номере)/City bike rental 1 hour (for all guests in the room)</t>
  </si>
  <si>
    <t>6.    Стикерпак  в подарок (1 стикер на 1 номер)/Stickerpack as a gift (1 sticker per 1 room)</t>
  </si>
  <si>
    <r>
      <t xml:space="preserve">Дополнительно ЕДИНОРАЗОВО в стоимость заявки добавляются прогулочные ски-пассы за каждого взрослого гостя (возраст от 12 лет), стоимость - </t>
    </r>
    <r>
      <rPr>
        <b/>
        <sz val="11"/>
        <color theme="1"/>
        <rFont val="Calibri"/>
        <family val="2"/>
      </rPr>
      <t>2000</t>
    </r>
    <r>
      <rPr>
        <sz val="11"/>
        <color theme="1"/>
        <rFont val="Calibri"/>
        <family val="2"/>
        <charset val="204"/>
      </rPr>
      <t xml:space="preserve"> руб. за гостя. При размещении дополнительных гостей, также ЕДИНОРАЗОВО добавляются в стоимость заявки прогулочные ски-пассы на каждого взрослого гостя - </t>
    </r>
    <r>
      <rPr>
        <b/>
        <sz val="11"/>
        <color theme="1"/>
        <rFont val="Calibri"/>
        <family val="2"/>
      </rPr>
      <t xml:space="preserve">2000 </t>
    </r>
    <r>
      <rPr>
        <sz val="11"/>
        <color theme="1"/>
        <rFont val="Calibri"/>
        <family val="2"/>
        <charset val="204"/>
      </rPr>
      <t xml:space="preserve">руб. (возраст от 12 лет). Стоимость прогулочных ски-пассов на всех взрослых просим сразу добавлять в заявку. / Extra pay  for ski-passes per every adult at once (ages from 12 y.o. and up). Cost  - </t>
    </r>
    <r>
      <rPr>
        <b/>
        <sz val="11"/>
        <color theme="1"/>
        <rFont val="Calibri"/>
        <family val="2"/>
      </rPr>
      <t>2000</t>
    </r>
    <r>
      <rPr>
        <sz val="11"/>
        <color theme="1"/>
        <rFont val="Calibri"/>
        <family val="2"/>
        <charset val="204"/>
      </rPr>
      <t xml:space="preserve"> rub per adult (ages from 12 y.o. and up).  The cost of the ski-passes for each guest (at extra bed)  is also added - </t>
    </r>
    <r>
      <rPr>
        <b/>
        <sz val="11"/>
        <color theme="1"/>
        <rFont val="Calibri"/>
        <family val="2"/>
      </rPr>
      <t>2000</t>
    </r>
    <r>
      <rPr>
        <sz val="11"/>
        <color theme="1"/>
        <rFont val="Calibri"/>
        <family val="2"/>
        <charset val="204"/>
      </rPr>
      <t xml:space="preserve"> rub per adult (ages from 12 y.o. and up). Please, add the cost of ski-passes for all adults to the application immediately.</t>
    </r>
  </si>
  <si>
    <t>Тариф "Базовый с  завтраком"/ "Bed and breakfast" rates</t>
  </si>
  <si>
    <t>Специальный тариф "Каникулы в горах" / Special offer "Mountain vacations"</t>
  </si>
  <si>
    <r>
      <t xml:space="preserve">По купонной книге в предложение </t>
    </r>
    <r>
      <rPr>
        <b/>
        <sz val="10"/>
        <rFont val="Times New Roman"/>
        <family val="1"/>
        <charset val="204"/>
      </rPr>
      <t>«Каникулы в горах»</t>
    </r>
    <r>
      <rPr>
        <sz val="10"/>
        <rFont val="Times New Roman"/>
        <family val="1"/>
        <charset val="204"/>
      </rPr>
      <t xml:space="preserve"> входят </t>
    </r>
    <r>
      <rPr>
        <i/>
        <sz val="10"/>
        <rFont val="Times New Roman"/>
        <family val="1"/>
        <charset val="204"/>
      </rPr>
      <t>бесплатно* / The special offer "Mountain vacations" includes free of charge (for hotel guests):</t>
    </r>
    <r>
      <rPr>
        <sz val="10"/>
        <rFont val="Times New Roman"/>
        <family val="1"/>
        <charset val="204"/>
      </rPr>
      <t>:</t>
    </r>
  </si>
  <si>
    <t>Тариф доступен c 01.04.2024 по 01.06.2024, 10.06.2024-30.09.2024</t>
  </si>
  <si>
    <t>Тариф  не доступен с 02.06.2024-09.06.2024</t>
  </si>
  <si>
    <t>Специальный тариф "Наполни своё лето" / Special offer "Fill up your summer"</t>
  </si>
  <si>
    <r>
      <t xml:space="preserve">Период продажи: </t>
    </r>
    <r>
      <rPr>
        <b/>
        <sz val="9"/>
        <rFont val="Times New Roman"/>
        <family val="1"/>
      </rPr>
      <t>03.04.2024</t>
    </r>
    <r>
      <rPr>
        <b/>
        <sz val="9"/>
        <rFont val="Times New Roman"/>
        <family val="1"/>
        <charset val="204"/>
      </rPr>
      <t xml:space="preserve"> - 29.09.2024 </t>
    </r>
    <r>
      <rPr>
        <sz val="9"/>
        <rFont val="Times New Roman"/>
        <family val="1"/>
        <charset val="204"/>
      </rPr>
      <t xml:space="preserve">/ Period of sales: </t>
    </r>
    <r>
      <rPr>
        <b/>
        <sz val="9"/>
        <rFont val="Times New Roman"/>
        <family val="1"/>
        <charset val="204"/>
      </rPr>
      <t>03.04.2024 - 29.09.2024</t>
    </r>
  </si>
  <si>
    <r>
      <t xml:space="preserve">Период проживания: </t>
    </r>
    <r>
      <rPr>
        <b/>
        <sz val="9"/>
        <rFont val="Times New Roman"/>
        <family val="1"/>
      </rPr>
      <t>01.06.2024</t>
    </r>
    <r>
      <rPr>
        <b/>
        <sz val="9"/>
        <rFont val="Times New Roman"/>
        <family val="1"/>
        <charset val="204"/>
      </rPr>
      <t xml:space="preserve"> - 30.09.2024 ​</t>
    </r>
    <r>
      <rPr>
        <sz val="9"/>
        <rFont val="Times New Roman"/>
        <family val="1"/>
        <charset val="204"/>
      </rPr>
      <t xml:space="preserve">/ Period of stay: </t>
    </r>
    <r>
      <rPr>
        <b/>
        <sz val="9"/>
        <rFont val="Times New Roman"/>
        <family val="1"/>
        <charset val="204"/>
      </rPr>
      <t>01.06.2024 - 30.09.2024</t>
    </r>
  </si>
  <si>
    <r>
      <t xml:space="preserve">Дополнительно ЕДИНОРАЗОВО в стоимость заявки добавляются прогулочные ски-пассы за каждого взрослого гостя </t>
    </r>
    <r>
      <rPr>
        <sz val="11"/>
        <color theme="1"/>
        <rFont val="Calibri"/>
        <family val="2"/>
      </rPr>
      <t xml:space="preserve">(возраст от </t>
    </r>
    <r>
      <rPr>
        <b/>
        <sz val="11"/>
        <color theme="1"/>
        <rFont val="Calibri"/>
        <family val="2"/>
      </rPr>
      <t>12</t>
    </r>
    <r>
      <rPr>
        <sz val="11"/>
        <color theme="1"/>
        <rFont val="Calibri"/>
        <family val="2"/>
      </rPr>
      <t xml:space="preserve"> лет)</t>
    </r>
    <r>
      <rPr>
        <sz val="11"/>
        <color theme="1"/>
        <rFont val="Calibri"/>
        <family val="2"/>
        <charset val="204"/>
      </rPr>
      <t xml:space="preserve">, стоимость - </t>
    </r>
    <r>
      <rPr>
        <b/>
        <sz val="11"/>
        <color theme="1"/>
        <rFont val="Calibri"/>
        <family val="2"/>
      </rPr>
      <t>1800</t>
    </r>
    <r>
      <rPr>
        <sz val="11"/>
        <color theme="1"/>
        <rFont val="Calibri"/>
        <family val="2"/>
        <charset val="204"/>
      </rPr>
      <t xml:space="preserve"> руб. за гостя. При размещении дополнительных гостей, также ЕДИНОРАЗОВО добавляются в стоимость заявки прогулочные ски-пассы на каждого взрослого гостя - </t>
    </r>
    <r>
      <rPr>
        <b/>
        <sz val="11"/>
        <color theme="1"/>
        <rFont val="Calibri"/>
        <family val="2"/>
      </rPr>
      <t>1800</t>
    </r>
    <r>
      <rPr>
        <sz val="11"/>
        <color theme="1"/>
        <rFont val="Calibri"/>
        <family val="2"/>
        <charset val="204"/>
      </rPr>
      <t xml:space="preserve"> руб</t>
    </r>
    <r>
      <rPr>
        <sz val="11"/>
        <color theme="1"/>
        <rFont val="Calibri"/>
        <family val="2"/>
      </rPr>
      <t>.</t>
    </r>
    <r>
      <rPr>
        <sz val="11"/>
        <color theme="1"/>
        <rFont val="Calibri"/>
        <family val="2"/>
        <charset val="204"/>
      </rPr>
      <t xml:space="preserve"> Стоимость прогулочных ски-пассов на всех взрослых просим сразу добавлять в заявку. / Extra pay  for ski-passes per every adult at once </t>
    </r>
    <r>
      <rPr>
        <sz val="11"/>
        <color theme="1"/>
        <rFont val="Calibri"/>
        <family val="2"/>
      </rPr>
      <t xml:space="preserve">(ages from </t>
    </r>
    <r>
      <rPr>
        <b/>
        <sz val="11"/>
        <color theme="1"/>
        <rFont val="Calibri"/>
        <family val="2"/>
      </rPr>
      <t>12</t>
    </r>
    <r>
      <rPr>
        <sz val="11"/>
        <color theme="1"/>
        <rFont val="Calibri"/>
        <family val="2"/>
      </rPr>
      <t xml:space="preserve"> y.o. and up</t>
    </r>
    <r>
      <rPr>
        <sz val="11"/>
        <color theme="1"/>
        <rFont val="Calibri"/>
        <family val="2"/>
        <charset val="204"/>
      </rPr>
      <t xml:space="preserve">). Cost  - </t>
    </r>
    <r>
      <rPr>
        <b/>
        <sz val="11"/>
        <color theme="1"/>
        <rFont val="Calibri"/>
        <family val="2"/>
      </rPr>
      <t>1800</t>
    </r>
    <r>
      <rPr>
        <sz val="11"/>
        <color theme="1"/>
        <rFont val="Calibri"/>
        <family val="2"/>
        <charset val="204"/>
      </rPr>
      <t xml:space="preserve"> rub per adult</t>
    </r>
    <r>
      <rPr>
        <sz val="11"/>
        <color theme="1"/>
        <rFont val="Calibri"/>
        <family val="2"/>
      </rPr>
      <t>.</t>
    </r>
    <r>
      <rPr>
        <sz val="11"/>
        <color theme="1"/>
        <rFont val="Calibri"/>
        <family val="2"/>
        <charset val="204"/>
      </rPr>
      <t xml:space="preserve">  The cost of the ski-passes for each guest (at extra bed)  is also added - </t>
    </r>
    <r>
      <rPr>
        <b/>
        <sz val="11"/>
        <color theme="1"/>
        <rFont val="Calibri"/>
        <family val="2"/>
      </rPr>
      <t>1800</t>
    </r>
    <r>
      <rPr>
        <sz val="11"/>
        <color theme="1"/>
        <rFont val="Calibri"/>
        <family val="2"/>
        <charset val="204"/>
      </rPr>
      <t xml:space="preserve"> rub per adult</t>
    </r>
    <r>
      <rPr>
        <sz val="11"/>
        <color theme="1"/>
        <rFont val="Calibri"/>
        <family val="2"/>
      </rPr>
      <t xml:space="preserve"> (ages from </t>
    </r>
    <r>
      <rPr>
        <b/>
        <sz val="11"/>
        <color theme="1"/>
        <rFont val="Calibri"/>
        <family val="2"/>
      </rPr>
      <t>12</t>
    </r>
    <r>
      <rPr>
        <sz val="11"/>
        <color theme="1"/>
        <rFont val="Calibri"/>
        <family val="2"/>
      </rPr>
      <t xml:space="preserve"> y.o. and up)</t>
    </r>
    <r>
      <rPr>
        <sz val="11"/>
        <color theme="1"/>
        <rFont val="Calibri"/>
        <family val="2"/>
        <charset val="204"/>
      </rPr>
      <t>. Please, add the cost of ski-passes for all adults to the application immediately.</t>
    </r>
  </si>
  <si>
    <t>1. Прогулочные билеты "Панорама Красной Поляны" *. *Тариф включает прогулочные билеты на всех гостей, проживающих в номере 7+, до 7 лет. / Rope road walking tickets "Panorama of Krasnaya Polyana"*. *The rate includes walking tickets for all guests staying in a room 7+, up to 7 years old</t>
  </si>
  <si>
    <t>2. Трансфер на побережье Чёрного моря (для всех гостей в номере, по предварительной записи) / Transfer to the Black Sea coast (for all in-room guests, by advance appointment)</t>
  </si>
  <si>
    <t>4. Прогулка по эко-тропе "Папоротниковая" (для всех гостей в номере) / Eco-trail "Papornikaya" (for all in-room guests)</t>
  </si>
  <si>
    <t xml:space="preserve">5.  Прокат городского велосипеда на 1 час (для всех гостей в номере 7+) / City bike rental for 1 hour (for all room guests 7+)
</t>
  </si>
  <si>
    <t xml:space="preserve">6.  Занятия йогой (1 тренировка, для всех взрослых, 14+) /Yoga classes (1 session, for all adults, 14+)
</t>
  </si>
  <si>
    <t xml:space="preserve">*Пляж функционирует с 01.06.2024-30.09.2024, в график могут быть внесены изменения в зависимости от погодных условий. Трансфер предоставляется ежедневно для всех гостей, проживающих в номере.
Расписание трансфера уточняйте на ресепшн вашего отеля. 
Предварительная запись на трансфер обязательна. 
</t>
  </si>
  <si>
    <t>Предоставление услуг может зависеть от погодных условий и работы канатных дорог. НАО «Красная поляна» оставляет за собой право изменять услуги в составе пакета / The services provided may depend on the weather conditions and the work of ropeways. NAO "Krasnaya Polyana" reserves the right to change the services in the package.</t>
  </si>
  <si>
    <t xml:space="preserve">Проживание в номере выбранной категории, с высокоскоростным доступом WiFi; /  Accomodation at the selected room-type (hight-speed WiFi included)
Завтрак  по системе «Шведский стол»  / Buffet breakfast
Пользование СПА центром «Риксос Роял Спа» / "RIXOS Royal Spa" (для несовершеннолетних детей доступ в сопровождении взрослых);
Пользование детским клубом «Рикси Клаб» / Kids club  "Rixy Club";
Подъем на канатной дороге до уровня 960м; / Free of charge access to a cable car "Krasnaya Polyana" К-1  (Polyana 540 - Polyana 960);
Парковочное место на Поляне 960 /  Parking space at Polyana 960. </t>
  </si>
  <si>
    <r>
      <t>В предложение «Наполни свое лето» входят </t>
    </r>
    <r>
      <rPr>
        <b/>
        <i/>
        <sz val="8"/>
        <color indexed="8"/>
        <rFont val="Verdana"/>
        <family val="2"/>
        <charset val="204"/>
      </rPr>
      <t>бесплатно</t>
    </r>
    <r>
      <rPr>
        <sz val="8"/>
        <color indexed="8"/>
        <rFont val="Verdana"/>
        <family val="2"/>
        <charset val="204"/>
      </rPr>
      <t xml:space="preserve"> (</t>
    </r>
    <r>
      <rPr>
        <sz val="8"/>
        <color rgb="FFC00000"/>
        <rFont val="Verdana"/>
        <family val="2"/>
        <charset val="204"/>
      </rPr>
      <t>* условия предоставления услуг подробно представлены в купонной книге</t>
    </r>
    <r>
      <rPr>
        <sz val="8"/>
        <color indexed="8"/>
        <rFont val="Verdana"/>
        <family val="2"/>
        <charset val="204"/>
      </rPr>
      <t>) / The offer "Fill up your summer" includes free of charge (* terms of services are detailed in the coupon book):</t>
    </r>
  </si>
  <si>
    <t>3. Обзорная экскурсия по высотам с 540 до 2200 (для всех гостей в номере) / Sightseeing excursion to heights from 540 to 2200 (for all in-room guests)</t>
  </si>
  <si>
    <r>
      <t xml:space="preserve">Бронирование может быть отменено без штрафных санкций за 72 часа до заезда. Отмена после указанного времени – штраф в размере стоимости первой ночи проживания.
</t>
    </r>
    <r>
      <rPr>
        <sz val="9"/>
        <color theme="1"/>
        <rFont val="Times New Roman"/>
        <family val="1"/>
        <charset val="204"/>
      </rPr>
      <t xml:space="preserve">
</t>
    </r>
    <r>
      <rPr>
        <sz val="9"/>
        <color indexed="8"/>
        <rFont val="Times New Roman"/>
        <family val="1"/>
        <charset val="204"/>
      </rPr>
      <t xml:space="preserve">
</t>
    </r>
  </si>
  <si>
    <t>бронирование может быть отменено без штрафных санкций за 72 часа до заезда. Отмена после указанного времени – штраф в размере стоимости первой ночи проживания.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</si>
</sst>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63"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9"/>
      <name val="Times New Roman"/>
      <family val="1"/>
      <charset val="204"/>
    </font>
    <font>
      <sz val="8"/>
      <name val="Times New Roman"/>
      <family val="1"/>
      <charset val="204"/>
    </font>
    <font>
      <b/>
      <sz val="8"/>
      <name val="Times New Roman"/>
      <family val="1"/>
      <charset val="204"/>
    </font>
    <font>
      <sz val="10"/>
      <name val="Times New Roman"/>
      <family val="1"/>
      <charset val="204"/>
    </font>
    <font>
      <b/>
      <sz val="9"/>
      <name val="Times New Roman"/>
      <family val="1"/>
      <charset val="204"/>
    </font>
    <font>
      <b/>
      <sz val="11"/>
      <color indexed="8"/>
      <name val="Calibri"/>
      <family val="2"/>
      <charset val="204"/>
    </font>
    <font>
      <sz val="8"/>
      <name val="Arial Cyr"/>
      <charset val="204"/>
    </font>
    <font>
      <sz val="10"/>
      <name val="Calibri"/>
      <family val="2"/>
      <charset val="204"/>
      <scheme val="minor"/>
    </font>
    <font>
      <sz val="9"/>
      <color theme="1"/>
      <name val="Times New Roman"/>
      <family val="1"/>
      <charset val="204"/>
    </font>
    <font>
      <sz val="10"/>
      <color theme="1"/>
      <name val="Calibri"/>
      <family val="2"/>
      <charset val="204"/>
      <scheme val="minor"/>
    </font>
    <font>
      <sz val="8"/>
      <name val="Calibri"/>
      <family val="2"/>
      <charset val="204"/>
      <scheme val="minor"/>
    </font>
    <font>
      <sz val="8"/>
      <color theme="1"/>
      <name val="Calibri"/>
      <family val="2"/>
      <charset val="204"/>
      <scheme val="minor"/>
    </font>
    <font>
      <sz val="8"/>
      <color theme="1"/>
      <name val="Times New Roman"/>
      <family val="1"/>
      <charset val="204"/>
    </font>
    <font>
      <b/>
      <sz val="8"/>
      <color rgb="FFFF0000"/>
      <name val="Times New Roman"/>
      <family val="1"/>
      <charset val="204"/>
    </font>
    <font>
      <sz val="8"/>
      <color rgb="FFFF0000"/>
      <name val="Calibri"/>
      <family val="2"/>
      <charset val="204"/>
      <scheme val="minor"/>
    </font>
    <font>
      <b/>
      <sz val="11"/>
      <color theme="1"/>
      <name val="Calibri"/>
      <family val="2"/>
      <charset val="204"/>
      <scheme val="minor"/>
    </font>
    <font>
      <b/>
      <sz val="9"/>
      <color theme="1"/>
      <name val="Times New Roman"/>
      <family val="1"/>
      <charset val="204"/>
    </font>
    <font>
      <sz val="9"/>
      <color indexed="8"/>
      <name val="Times New Roman"/>
      <family val="1"/>
      <charset val="204"/>
    </font>
    <font>
      <sz val="9"/>
      <color rgb="FFFF0000"/>
      <name val="Times New Roman"/>
      <family val="1"/>
      <charset val="204"/>
    </font>
    <font>
      <b/>
      <sz val="9"/>
      <color rgb="FFFF0000"/>
      <name val="Times New Roman"/>
      <family val="1"/>
      <charset val="204"/>
    </font>
    <font>
      <b/>
      <sz val="11"/>
      <name val="Times New Roman"/>
      <family val="1"/>
      <charset val="204"/>
    </font>
    <font>
      <b/>
      <sz val="11"/>
      <color rgb="FFFF0000"/>
      <name val="Times New Roman"/>
      <family val="1"/>
      <charset val="204"/>
    </font>
    <font>
      <b/>
      <sz val="13"/>
      <color rgb="FFFF0000"/>
      <name val="Times New Roman"/>
      <family val="1"/>
      <charset val="204"/>
    </font>
    <font>
      <sz val="8"/>
      <color rgb="FF000000"/>
      <name val="Verdana"/>
      <family val="2"/>
      <charset val="204"/>
    </font>
    <font>
      <b/>
      <sz val="8"/>
      <color rgb="FF000000"/>
      <name val="Verdana"/>
      <family val="2"/>
      <charset val="204"/>
    </font>
    <font>
      <sz val="11"/>
      <color theme="0"/>
      <name val="Calibri"/>
      <family val="2"/>
      <charset val="204"/>
    </font>
    <font>
      <sz val="10"/>
      <color theme="1"/>
      <name val="Times New Roman"/>
      <family val="1"/>
      <charset val="204"/>
    </font>
    <font>
      <b/>
      <sz val="10"/>
      <name val="Times New Roman"/>
      <family val="1"/>
      <charset val="204"/>
    </font>
    <font>
      <i/>
      <sz val="10"/>
      <name val="Times New Roman"/>
      <family val="1"/>
      <charset val="204"/>
    </font>
    <font>
      <sz val="8"/>
      <color indexed="8"/>
      <name val="Verdana"/>
      <family val="2"/>
      <charset val="204"/>
    </font>
    <font>
      <u/>
      <sz val="8"/>
      <color indexed="8"/>
      <name val="Verdana"/>
      <family val="2"/>
      <charset val="204"/>
    </font>
    <font>
      <i/>
      <sz val="8"/>
      <color indexed="8"/>
      <name val="Verdana"/>
      <family val="2"/>
      <charset val="204"/>
    </font>
    <font>
      <sz val="9"/>
      <name val="Arial Cyr"/>
      <charset val="204"/>
    </font>
    <font>
      <b/>
      <sz val="8"/>
      <color indexed="8"/>
      <name val="Verdana"/>
      <family val="2"/>
      <charset val="204"/>
    </font>
    <font>
      <b/>
      <i/>
      <sz val="8"/>
      <color indexed="8"/>
      <name val="Verdana"/>
      <family val="2"/>
      <charset val="204"/>
    </font>
    <font>
      <b/>
      <sz val="9"/>
      <color indexed="8"/>
      <name val="Times New Roman"/>
      <family val="1"/>
      <charset val="204"/>
    </font>
    <font>
      <sz val="9"/>
      <name val="Times New Roman"/>
      <family val="1"/>
    </font>
    <font>
      <b/>
      <i/>
      <sz val="9"/>
      <name val="Times New Roman"/>
      <family val="1"/>
      <charset val="204"/>
    </font>
    <font>
      <b/>
      <sz val="11"/>
      <color rgb="FFFF0000"/>
      <name val="Calibri"/>
      <family val="2"/>
      <charset val="204"/>
    </font>
    <font>
      <sz val="11"/>
      <color theme="1"/>
      <name val="Calibri"/>
      <family val="2"/>
      <charset val="204"/>
    </font>
    <font>
      <sz val="9"/>
      <color indexed="10"/>
      <name val="Times New Roman"/>
      <family val="1"/>
      <charset val="204"/>
    </font>
    <font>
      <sz val="12"/>
      <name val="Times New Roman"/>
      <family val="1"/>
      <charset val="204"/>
    </font>
    <font>
      <b/>
      <i/>
      <sz val="8"/>
      <color rgb="FF000000"/>
      <name val="Verdana"/>
      <family val="2"/>
      <charset val="204"/>
    </font>
    <font>
      <b/>
      <sz val="9"/>
      <name val="Times New Roman"/>
      <family val="1"/>
    </font>
    <font>
      <b/>
      <sz val="9"/>
      <color theme="1"/>
      <name val="Times New Roman"/>
      <family val="1"/>
    </font>
    <font>
      <sz val="9"/>
      <color theme="1"/>
      <name val="Times New Roman"/>
      <family val="1"/>
    </font>
    <font>
      <sz val="8"/>
      <color rgb="FFC00000"/>
      <name val="Verdana"/>
      <family val="2"/>
      <charset val="204"/>
    </font>
    <font>
      <sz val="8"/>
      <color theme="1"/>
      <name val="Verdana"/>
      <family val="2"/>
      <charset val="204"/>
    </font>
    <font>
      <sz val="9"/>
      <color theme="1"/>
      <name val="Verdana"/>
      <family val="2"/>
      <charset val="204"/>
    </font>
    <font>
      <b/>
      <sz val="11"/>
      <color theme="1"/>
      <name val="Calibri"/>
      <family val="2"/>
    </font>
    <font>
      <sz val="11"/>
      <color theme="1"/>
      <name val="Calibri"/>
      <family val="2"/>
    </font>
    <font>
      <b/>
      <sz val="9"/>
      <color rgb="FFFF0000"/>
      <name val="Times New Roman"/>
      <family val="1"/>
    </font>
    <font>
      <b/>
      <sz val="9"/>
      <color rgb="FF000000"/>
      <name val="Verdana"/>
      <family val="2"/>
    </font>
    <font>
      <sz val="9"/>
      <color rgb="FF000000"/>
      <name val="Verdana"/>
      <family val="2"/>
    </font>
    <font>
      <b/>
      <sz val="12"/>
      <color rgb="FFFF0000"/>
      <name val="Times New Roman"/>
      <family val="1"/>
    </font>
    <font>
      <b/>
      <sz val="12"/>
      <color theme="1"/>
      <name val="Calibri"/>
      <family val="2"/>
      <charset val="204"/>
      <scheme val="minor"/>
    </font>
    <font>
      <b/>
      <sz val="12"/>
      <color rgb="FFFF0000"/>
      <name val="Calibri"/>
      <family val="2"/>
      <charset val="204"/>
      <scheme val="minor"/>
    </font>
  </fonts>
  <fills count="1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rgb="FFFF0000"/>
        <bgColor indexed="64"/>
      </patternFill>
    </fill>
    <fill>
      <patternFill patternType="solid">
        <fgColor theme="6"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rgb="FFFFFF66"/>
        <bgColor indexed="64"/>
      </patternFill>
    </fill>
    <fill>
      <patternFill patternType="solid">
        <fgColor theme="5" tint="0.39997558519241921"/>
        <bgColor indexed="64"/>
      </patternFill>
    </fill>
    <fill>
      <patternFill patternType="solid">
        <fgColor theme="3"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s>
  <cellStyleXfs count="10">
    <xf numFmtId="0" fontId="0" fillId="0" borderId="0"/>
    <xf numFmtId="0" fontId="5" fillId="0" borderId="0"/>
    <xf numFmtId="0" fontId="5" fillId="0" borderId="0"/>
    <xf numFmtId="0" fontId="4" fillId="0" borderId="0"/>
    <xf numFmtId="0" fontId="3" fillId="0" borderId="0"/>
    <xf numFmtId="0" fontId="5" fillId="0" borderId="0"/>
    <xf numFmtId="0" fontId="2" fillId="0" borderId="0"/>
    <xf numFmtId="0" fontId="1" fillId="0" borderId="0"/>
    <xf numFmtId="0" fontId="1" fillId="0" borderId="0"/>
    <xf numFmtId="0" fontId="1" fillId="0" borderId="0"/>
  </cellStyleXfs>
  <cellXfs count="460">
    <xf numFmtId="0" fontId="0" fillId="0" borderId="0" xfId="0"/>
    <xf numFmtId="0" fontId="13" fillId="0" borderId="0" xfId="0" applyFont="1"/>
    <xf numFmtId="49" fontId="13" fillId="0" borderId="0" xfId="0" applyNumberFormat="1" applyFont="1" applyAlignment="1">
      <alignment horizontal="center"/>
    </xf>
    <xf numFmtId="0" fontId="13" fillId="0" borderId="1" xfId="0" applyFont="1" applyBorder="1"/>
    <xf numFmtId="0" fontId="13" fillId="0" borderId="0" xfId="0" applyFont="1" applyBorder="1"/>
    <xf numFmtId="0" fontId="13" fillId="0" borderId="0" xfId="0" applyFont="1" applyBorder="1" applyAlignment="1">
      <alignment horizontal="center" wrapText="1"/>
    </xf>
    <xf numFmtId="0" fontId="14" fillId="0" borderId="1" xfId="0" applyFont="1" applyBorder="1" applyAlignment="1">
      <alignment vertical="center" wrapText="1"/>
    </xf>
    <xf numFmtId="0" fontId="13" fillId="0" borderId="2" xfId="0" applyFont="1" applyBorder="1"/>
    <xf numFmtId="49" fontId="13" fillId="0" borderId="0" xfId="0" applyNumberFormat="1" applyFont="1" applyBorder="1" applyAlignment="1">
      <alignment horizontal="center"/>
    </xf>
    <xf numFmtId="0" fontId="14" fillId="0" borderId="0" xfId="0" applyFont="1" applyBorder="1" applyAlignment="1">
      <alignment vertical="center" wrapText="1"/>
    </xf>
    <xf numFmtId="0" fontId="14" fillId="0" borderId="0" xfId="0" applyFont="1" applyBorder="1" applyAlignment="1">
      <alignment horizontal="center" vertical="center"/>
    </xf>
    <xf numFmtId="0" fontId="0" fillId="0" borderId="0" xfId="0" applyBorder="1"/>
    <xf numFmtId="0" fontId="13" fillId="2" borderId="1" xfId="0" applyFont="1" applyFill="1" applyBorder="1"/>
    <xf numFmtId="0" fontId="14" fillId="0" borderId="1" xfId="0" applyFont="1" applyBorder="1" applyAlignment="1">
      <alignment horizontal="center" vertical="center"/>
    </xf>
    <xf numFmtId="0" fontId="13" fillId="0" borderId="0" xfId="0" applyFont="1" applyFill="1" applyBorder="1"/>
    <xf numFmtId="49" fontId="13" fillId="0" borderId="0" xfId="0" applyNumberFormat="1" applyFont="1" applyFill="1" applyBorder="1" applyAlignment="1">
      <alignment horizontal="center"/>
    </xf>
    <xf numFmtId="0" fontId="14"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0" fillId="0" borderId="0" xfId="0" applyFill="1" applyBorder="1"/>
    <xf numFmtId="0" fontId="6" fillId="0" borderId="1" xfId="0" applyFont="1" applyBorder="1"/>
    <xf numFmtId="0" fontId="6" fillId="0" borderId="0" xfId="0" applyFont="1"/>
    <xf numFmtId="0" fontId="6" fillId="0" borderId="0" xfId="0" applyFont="1" applyFill="1" applyBorder="1"/>
    <xf numFmtId="0" fontId="13" fillId="0" borderId="1" xfId="0" applyFont="1" applyFill="1" applyBorder="1"/>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5" fillId="0" borderId="0" xfId="0" applyFont="1" applyBorder="1" applyAlignment="1">
      <alignment vertical="center" wrapText="1"/>
    </xf>
    <xf numFmtId="14" fontId="15" fillId="0" borderId="1" xfId="0" applyNumberFormat="1" applyFont="1" applyBorder="1" applyAlignment="1">
      <alignment horizontal="center" vertical="center" wrapText="1"/>
    </xf>
    <xf numFmtId="0" fontId="13" fillId="0" borderId="1" xfId="1" applyFont="1" applyBorder="1" applyAlignment="1">
      <alignment horizontal="center" vertical="center" wrapText="1"/>
    </xf>
    <xf numFmtId="0" fontId="13" fillId="0" borderId="1" xfId="1" applyFont="1" applyBorder="1"/>
    <xf numFmtId="0" fontId="16" fillId="0" borderId="0" xfId="0" applyFont="1"/>
    <xf numFmtId="0" fontId="16" fillId="0" borderId="0" xfId="0" applyFont="1" applyFill="1"/>
    <xf numFmtId="0" fontId="17" fillId="0" borderId="0" xfId="0" applyFont="1" applyFill="1"/>
    <xf numFmtId="0" fontId="16" fillId="2" borderId="0" xfId="0" applyFont="1" applyFill="1"/>
    <xf numFmtId="0" fontId="7" fillId="3" borderId="1" xfId="0" applyFont="1" applyFill="1" applyBorder="1"/>
    <xf numFmtId="0" fontId="7" fillId="0" borderId="1" xfId="0" applyFont="1" applyFill="1" applyBorder="1"/>
    <xf numFmtId="1" fontId="7" fillId="0" borderId="1" xfId="0" applyNumberFormat="1" applyFont="1" applyFill="1" applyBorder="1"/>
    <xf numFmtId="0" fontId="7" fillId="0" borderId="0" xfId="0" applyFont="1" applyFill="1"/>
    <xf numFmtId="0" fontId="18" fillId="0" borderId="1" xfId="0" applyFont="1" applyFill="1" applyBorder="1" applyAlignment="1">
      <alignment horizontal="center" vertical="center" wrapText="1"/>
    </xf>
    <xf numFmtId="0" fontId="9" fillId="0" borderId="0" xfId="0" applyFont="1"/>
    <xf numFmtId="0" fontId="16" fillId="3" borderId="0" xfId="0" applyFont="1" applyFill="1"/>
    <xf numFmtId="0" fontId="19" fillId="0" borderId="0" xfId="0" applyFont="1" applyFill="1" applyBorder="1" applyAlignment="1">
      <alignment horizontal="left" vertical="center" wrapText="1"/>
    </xf>
    <xf numFmtId="0" fontId="20" fillId="0" borderId="0" xfId="0" applyFont="1" applyFill="1" applyBorder="1"/>
    <xf numFmtId="1" fontId="16" fillId="3" borderId="0" xfId="0" applyNumberFormat="1" applyFont="1" applyFill="1" applyBorder="1"/>
    <xf numFmtId="0" fontId="0" fillId="3" borderId="0" xfId="0" applyFill="1"/>
    <xf numFmtId="0" fontId="7" fillId="0" borderId="1" xfId="0" applyFont="1" applyFill="1" applyBorder="1" applyAlignment="1">
      <alignment horizontal="left" wrapText="1"/>
    </xf>
    <xf numFmtId="14" fontId="18" fillId="2" borderId="1" xfId="0" applyNumberFormat="1" applyFont="1" applyFill="1" applyBorder="1" applyAlignment="1">
      <alignment vertical="center" wrapText="1"/>
    </xf>
    <xf numFmtId="0" fontId="7" fillId="0" borderId="1" xfId="0" applyFont="1" applyFill="1" applyBorder="1" applyAlignment="1">
      <alignment horizontal="right"/>
    </xf>
    <xf numFmtId="0" fontId="7" fillId="3" borderId="0" xfId="0" applyFont="1" applyFill="1"/>
    <xf numFmtId="0" fontId="7" fillId="0" borderId="1" xfId="0" applyFont="1" applyFill="1" applyBorder="1" applyAlignment="1">
      <alignment horizontal="center" vertical="center"/>
    </xf>
    <xf numFmtId="0" fontId="18" fillId="0" borderId="1" xfId="0" applyFont="1" applyFill="1" applyBorder="1" applyAlignment="1">
      <alignment horizontal="right" vertical="center" wrapText="1"/>
    </xf>
    <xf numFmtId="0" fontId="6" fillId="0" borderId="0" xfId="0" applyFont="1" applyFill="1" applyBorder="1" applyAlignment="1"/>
    <xf numFmtId="0" fontId="18" fillId="3" borderId="1" xfId="0" applyFont="1" applyFill="1" applyBorder="1" applyAlignment="1">
      <alignment horizontal="center" vertical="center" wrapText="1"/>
    </xf>
    <xf numFmtId="0" fontId="7" fillId="0" borderId="0" xfId="0" applyFont="1"/>
    <xf numFmtId="0" fontId="10" fillId="0" borderId="0" xfId="0" applyFont="1"/>
    <xf numFmtId="0" fontId="7" fillId="3" borderId="1" xfId="0" applyFont="1" applyFill="1" applyBorder="1" applyAlignment="1">
      <alignment horizontal="center" vertical="center"/>
    </xf>
    <xf numFmtId="14" fontId="18" fillId="3" borderId="1" xfId="0" applyNumberFormat="1" applyFont="1" applyFill="1" applyBorder="1" applyAlignment="1">
      <alignment horizontal="center" vertical="center" wrapText="1"/>
    </xf>
    <xf numFmtId="14" fontId="18" fillId="3" borderId="1" xfId="0" applyNumberFormat="1" applyFont="1" applyFill="1" applyBorder="1" applyAlignment="1">
      <alignment horizontal="center" wrapText="1"/>
    </xf>
    <xf numFmtId="14" fontId="18" fillId="0" borderId="1" xfId="0" applyNumberFormat="1" applyFont="1" applyFill="1" applyBorder="1" applyAlignment="1">
      <alignment wrapText="1"/>
    </xf>
    <xf numFmtId="14" fontId="17" fillId="0" borderId="0" xfId="0" applyNumberFormat="1" applyFont="1" applyFill="1"/>
    <xf numFmtId="14" fontId="18" fillId="2" borderId="1" xfId="0" applyNumberFormat="1" applyFont="1" applyFill="1" applyBorder="1" applyAlignment="1">
      <alignment wrapText="1"/>
    </xf>
    <xf numFmtId="1" fontId="7" fillId="2" borderId="1" xfId="0" applyNumberFormat="1" applyFont="1" applyFill="1" applyBorder="1"/>
    <xf numFmtId="0" fontId="18" fillId="2" borderId="1" xfId="0" applyFont="1" applyFill="1" applyBorder="1" applyAlignment="1">
      <alignment horizontal="right" vertical="center" wrapText="1"/>
    </xf>
    <xf numFmtId="0" fontId="9" fillId="3" borderId="0" xfId="0" applyFont="1" applyFill="1"/>
    <xf numFmtId="0" fontId="18" fillId="3" borderId="1" xfId="0" applyFont="1" applyFill="1" applyBorder="1" applyAlignment="1">
      <alignment horizontal="left" vertical="center" wrapText="1"/>
    </xf>
    <xf numFmtId="0" fontId="20" fillId="3" borderId="0" xfId="0" applyFont="1" applyFill="1" applyBorder="1"/>
    <xf numFmtId="0" fontId="18" fillId="3" borderId="1" xfId="0" applyFont="1" applyFill="1" applyBorder="1" applyAlignment="1">
      <alignment horizontal="right" vertical="center" wrapText="1"/>
    </xf>
    <xf numFmtId="1" fontId="7" fillId="3" borderId="1" xfId="0" applyNumberFormat="1" applyFont="1" applyFill="1" applyBorder="1"/>
    <xf numFmtId="0" fontId="21" fillId="0" borderId="0" xfId="0" applyFont="1"/>
    <xf numFmtId="0" fontId="0" fillId="0" borderId="0" xfId="0" applyAlignment="1">
      <alignment wrapText="1"/>
    </xf>
    <xf numFmtId="0" fontId="0" fillId="0" borderId="0" xfId="0" applyAlignment="1">
      <alignment vertical="top" wrapText="1"/>
    </xf>
    <xf numFmtId="0" fontId="0" fillId="0" borderId="0" xfId="0" applyFill="1"/>
    <xf numFmtId="0" fontId="7" fillId="0" borderId="2" xfId="0" applyFont="1" applyFill="1" applyBorder="1"/>
    <xf numFmtId="14" fontId="7" fillId="0" borderId="1" xfId="0" applyNumberFormat="1"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14" fontId="7" fillId="0" borderId="1" xfId="0" applyNumberFormat="1" applyFont="1" applyFill="1" applyBorder="1" applyAlignment="1">
      <alignment wrapText="1"/>
    </xf>
    <xf numFmtId="0" fontId="18" fillId="3" borderId="0" xfId="0" applyFont="1" applyFill="1" applyAlignment="1">
      <alignment horizontal="left" vertical="center"/>
    </xf>
    <xf numFmtId="0" fontId="7" fillId="0" borderId="3" xfId="0" applyFont="1" applyFill="1" applyBorder="1"/>
    <xf numFmtId="0" fontId="7" fillId="0" borderId="4" xfId="0" applyFont="1" applyFill="1" applyBorder="1"/>
    <xf numFmtId="0" fontId="6" fillId="0" borderId="0" xfId="0" applyFont="1" applyFill="1"/>
    <xf numFmtId="0" fontId="6" fillId="0" borderId="0" xfId="0" applyFont="1" applyFill="1" applyBorder="1" applyAlignment="1">
      <alignment horizontal="right"/>
    </xf>
    <xf numFmtId="0" fontId="10" fillId="0" borderId="9"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6" fillId="0" borderId="2"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1" xfId="0" applyFont="1" applyFill="1" applyBorder="1" applyAlignment="1">
      <alignment horizontal="right" vertical="center"/>
    </xf>
    <xf numFmtId="0" fontId="6" fillId="0" borderId="1" xfId="0" applyFont="1" applyFill="1" applyBorder="1" applyAlignment="1">
      <alignment vertical="center"/>
    </xf>
    <xf numFmtId="0" fontId="22" fillId="0" borderId="0" xfId="0" applyFont="1" applyFill="1"/>
    <xf numFmtId="0" fontId="14" fillId="0" borderId="0" xfId="0" applyFont="1" applyFill="1" applyAlignment="1">
      <alignment vertical="center" wrapText="1"/>
    </xf>
    <xf numFmtId="0" fontId="14" fillId="0" borderId="0" xfId="1" applyFont="1" applyFill="1" applyAlignment="1">
      <alignment horizontal="left" vertical="center"/>
    </xf>
    <xf numFmtId="0" fontId="23" fillId="0" borderId="0" xfId="0" applyFont="1" applyFill="1" applyAlignment="1">
      <alignment vertical="center" wrapText="1"/>
    </xf>
    <xf numFmtId="0" fontId="14" fillId="0" borderId="0" xfId="0" applyFont="1" applyFill="1"/>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6" fillId="0" borderId="0" xfId="0" applyFont="1" applyFill="1" applyAlignment="1">
      <alignment horizontal="center"/>
    </xf>
    <xf numFmtId="0" fontId="6" fillId="0" borderId="10" xfId="0" applyFont="1" applyFill="1" applyBorder="1" applyAlignment="1">
      <alignment horizontal="right"/>
    </xf>
    <xf numFmtId="0" fontId="10" fillId="0" borderId="7" xfId="0" applyFont="1" applyFill="1" applyBorder="1" applyAlignment="1">
      <alignment horizontal="left" vertical="center"/>
    </xf>
    <xf numFmtId="0" fontId="10" fillId="0" borderId="9" xfId="0" applyFont="1" applyFill="1" applyBorder="1" applyAlignment="1">
      <alignment horizontal="left"/>
    </xf>
    <xf numFmtId="14" fontId="10"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right" vertical="center"/>
    </xf>
    <xf numFmtId="0" fontId="10" fillId="0" borderId="5" xfId="0" applyFont="1" applyFill="1" applyBorder="1" applyAlignment="1">
      <alignment horizontal="left" vertical="center" wrapText="1"/>
    </xf>
    <xf numFmtId="0" fontId="14" fillId="0" borderId="13" xfId="0" applyFont="1" applyFill="1" applyBorder="1" applyAlignment="1">
      <alignment vertical="center" wrapText="1"/>
    </xf>
    <xf numFmtId="0" fontId="10" fillId="0" borderId="13" xfId="1" applyFont="1" applyFill="1" applyBorder="1" applyAlignment="1">
      <alignment horizontal="left" vertical="center"/>
    </xf>
    <xf numFmtId="0" fontId="23" fillId="0" borderId="15" xfId="0" applyFont="1" applyFill="1" applyBorder="1" applyAlignment="1">
      <alignment vertical="center" wrapText="1"/>
    </xf>
    <xf numFmtId="9" fontId="27" fillId="0" borderId="14" xfId="0" applyNumberFormat="1" applyFont="1" applyFill="1" applyBorder="1" applyAlignment="1">
      <alignment horizontal="left" vertical="center"/>
    </xf>
    <xf numFmtId="0" fontId="28" fillId="0" borderId="13" xfId="0" applyFont="1" applyFill="1" applyBorder="1" applyAlignment="1">
      <alignment horizontal="center"/>
    </xf>
    <xf numFmtId="0" fontId="28" fillId="0" borderId="0" xfId="0" applyFont="1" applyFill="1" applyBorder="1" applyAlignment="1">
      <alignment horizontal="center" vertical="center"/>
    </xf>
    <xf numFmtId="0" fontId="22" fillId="0" borderId="11" xfId="0" applyFont="1" applyFill="1" applyBorder="1" applyAlignment="1">
      <alignment horizontal="left" vertical="center"/>
    </xf>
    <xf numFmtId="9" fontId="25" fillId="0" borderId="0" xfId="0" applyNumberFormat="1" applyFont="1" applyFill="1" applyBorder="1" applyAlignment="1">
      <alignment horizontal="left" vertical="center"/>
    </xf>
    <xf numFmtId="0" fontId="26" fillId="0" borderId="11" xfId="0" applyFont="1" applyFill="1" applyBorder="1" applyAlignment="1">
      <alignment wrapText="1"/>
    </xf>
    <xf numFmtId="0" fontId="22" fillId="0" borderId="5" xfId="0" applyFont="1" applyFill="1" applyBorder="1" applyAlignment="1">
      <alignment vertical="center"/>
    </xf>
    <xf numFmtId="0" fontId="6" fillId="0" borderId="2" xfId="0" applyFont="1" applyFill="1" applyBorder="1" applyAlignment="1">
      <alignment horizontal="right" vertical="center"/>
    </xf>
    <xf numFmtId="0" fontId="10" fillId="0" borderId="0" xfId="0" applyFont="1" applyFill="1" applyBorder="1" applyAlignment="1">
      <alignment horizontal="left" vertical="center"/>
    </xf>
    <xf numFmtId="1" fontId="6" fillId="0" borderId="1" xfId="0" applyNumberFormat="1" applyFont="1" applyFill="1" applyBorder="1" applyAlignment="1">
      <alignment vertical="center"/>
    </xf>
    <xf numFmtId="14" fontId="8" fillId="0" borderId="1" xfId="0" applyNumberFormat="1" applyFont="1" applyFill="1" applyBorder="1" applyAlignment="1">
      <alignment horizontal="center" vertical="center" wrapText="1"/>
    </xf>
    <xf numFmtId="0" fontId="6" fillId="0" borderId="0" xfId="0" applyFont="1" applyFill="1" applyAlignment="1">
      <alignment horizontal="left" vertical="center" wrapText="1"/>
    </xf>
    <xf numFmtId="0" fontId="6" fillId="0" borderId="1" xfId="0" applyFont="1" applyFill="1" applyBorder="1" applyAlignment="1">
      <alignment horizontal="left" vertical="top" wrapText="1"/>
    </xf>
    <xf numFmtId="0" fontId="14" fillId="0" borderId="0" xfId="1" applyFont="1" applyFill="1" applyAlignment="1">
      <alignment horizontal="left" vertical="top" wrapText="1"/>
    </xf>
    <xf numFmtId="0" fontId="13" fillId="0" borderId="0" xfId="0" applyFont="1" applyFill="1"/>
    <xf numFmtId="14" fontId="10" fillId="2" borderId="1" xfId="0" applyNumberFormat="1" applyFont="1" applyFill="1" applyBorder="1" applyAlignment="1">
      <alignment horizontal="center" vertical="center" wrapText="1"/>
    </xf>
    <xf numFmtId="0" fontId="22" fillId="6" borderId="1" xfId="0" applyFont="1" applyFill="1" applyBorder="1" applyAlignment="1">
      <alignment wrapText="1"/>
    </xf>
    <xf numFmtId="0" fontId="6" fillId="0" borderId="1" xfId="0" applyFont="1" applyFill="1" applyBorder="1" applyAlignment="1">
      <alignment wrapText="1"/>
    </xf>
    <xf numFmtId="1" fontId="6" fillId="0" borderId="0" xfId="0" applyNumberFormat="1" applyFont="1" applyFill="1" applyBorder="1" applyAlignment="1">
      <alignment vertical="center"/>
    </xf>
    <xf numFmtId="0" fontId="14" fillId="0" borderId="0" xfId="1" applyFont="1" applyFill="1" applyAlignment="1">
      <alignment horizontal="left" vertical="center" wrapText="1"/>
    </xf>
    <xf numFmtId="0" fontId="32" fillId="6" borderId="1" xfId="0" applyFont="1" applyFill="1" applyBorder="1" applyAlignment="1">
      <alignment horizontal="left" vertical="center" wrapText="1"/>
    </xf>
    <xf numFmtId="0" fontId="12" fillId="0" borderId="1" xfId="0" applyFont="1" applyBorder="1"/>
    <xf numFmtId="0" fontId="29" fillId="0" borderId="1" xfId="0" applyFont="1" applyBorder="1" applyAlignment="1">
      <alignment vertical="center" wrapText="1"/>
    </xf>
    <xf numFmtId="0" fontId="13" fillId="3" borderId="0" xfId="0" applyFont="1" applyFill="1"/>
    <xf numFmtId="0" fontId="14" fillId="0" borderId="0" xfId="0" applyFont="1" applyAlignment="1">
      <alignment horizontal="right" vertical="center" wrapText="1"/>
    </xf>
    <xf numFmtId="0" fontId="22" fillId="6" borderId="0" xfId="0" applyFont="1" applyFill="1" applyAlignment="1">
      <alignment horizontal="left" vertical="center" wrapText="1"/>
    </xf>
    <xf numFmtId="0" fontId="14" fillId="0" borderId="0" xfId="0" applyFont="1" applyAlignment="1">
      <alignment horizontal="left" vertical="center" wrapText="1"/>
    </xf>
    <xf numFmtId="0" fontId="22" fillId="6" borderId="0" xfId="0" applyFont="1" applyFill="1"/>
    <xf numFmtId="0" fontId="38" fillId="0" borderId="0" xfId="0" applyFont="1"/>
    <xf numFmtId="0" fontId="6" fillId="0" borderId="0" xfId="0" applyFont="1" applyAlignment="1">
      <alignment vertical="top" wrapText="1"/>
    </xf>
    <xf numFmtId="0" fontId="38" fillId="0" borderId="0" xfId="0" applyFont="1" applyAlignment="1">
      <alignment wrapText="1"/>
    </xf>
    <xf numFmtId="0" fontId="6" fillId="0" borderId="0" xfId="0" applyFont="1" applyFill="1" applyBorder="1" applyAlignment="1">
      <alignment wrapText="1"/>
    </xf>
    <xf numFmtId="0" fontId="38" fillId="0" borderId="0" xfId="0" applyFont="1" applyFill="1" applyBorder="1"/>
    <xf numFmtId="0" fontId="12" fillId="0" borderId="1" xfId="0" applyFont="1" applyBorder="1" applyAlignment="1">
      <alignment horizontal="left" vertical="center" wrapText="1" indent="1"/>
    </xf>
    <xf numFmtId="0" fontId="38" fillId="6" borderId="0" xfId="0" applyFont="1" applyFill="1"/>
    <xf numFmtId="0" fontId="14" fillId="0" borderId="4" xfId="0" applyFont="1" applyBorder="1" applyAlignment="1">
      <alignment vertical="center"/>
    </xf>
    <xf numFmtId="0" fontId="14" fillId="0" borderId="1" xfId="0" applyFont="1" applyBorder="1" applyAlignment="1">
      <alignment vertical="center"/>
    </xf>
    <xf numFmtId="0" fontId="14" fillId="0" borderId="2" xfId="0" applyFont="1" applyBorder="1" applyAlignment="1">
      <alignment vertical="center"/>
    </xf>
    <xf numFmtId="0" fontId="14" fillId="0" borderId="0" xfId="0" applyFont="1" applyFill="1" applyBorder="1" applyAlignment="1">
      <alignment vertical="center"/>
    </xf>
    <xf numFmtId="0" fontId="14" fillId="0" borderId="0" xfId="0" applyFont="1" applyBorder="1" applyAlignment="1">
      <alignment vertical="center"/>
    </xf>
    <xf numFmtId="0" fontId="38" fillId="0" borderId="0" xfId="0" applyFont="1" applyFill="1"/>
    <xf numFmtId="0" fontId="29" fillId="0" borderId="0" xfId="0" applyFont="1" applyBorder="1" applyAlignment="1">
      <alignment vertical="center" wrapText="1"/>
    </xf>
    <xf numFmtId="0" fontId="30" fillId="5" borderId="1" xfId="0" applyFont="1" applyFill="1" applyBorder="1" applyAlignment="1">
      <alignment vertical="center" wrapText="1"/>
    </xf>
    <xf numFmtId="0" fontId="29" fillId="0" borderId="1" xfId="0" applyFont="1" applyBorder="1" applyAlignment="1">
      <alignment wrapText="1"/>
    </xf>
    <xf numFmtId="0" fontId="29" fillId="0" borderId="0" xfId="0" applyFont="1" applyAlignment="1">
      <alignment wrapText="1"/>
    </xf>
    <xf numFmtId="0" fontId="10" fillId="4" borderId="9" xfId="0" applyFont="1" applyFill="1" applyBorder="1" applyAlignment="1">
      <alignment horizontal="left"/>
    </xf>
    <xf numFmtId="0" fontId="10" fillId="4" borderId="9" xfId="0" applyFont="1" applyFill="1" applyBorder="1" applyAlignment="1">
      <alignment horizontal="left" vertical="center"/>
    </xf>
    <xf numFmtId="14" fontId="8" fillId="0" borderId="0" xfId="0" applyNumberFormat="1" applyFont="1" applyFill="1" applyBorder="1" applyAlignment="1">
      <alignment horizontal="center" vertical="center" wrapText="1"/>
    </xf>
    <xf numFmtId="0" fontId="22" fillId="6" borderId="11" xfId="0" applyFont="1" applyFill="1" applyBorder="1"/>
    <xf numFmtId="0" fontId="14" fillId="0" borderId="0" xfId="0" applyFont="1"/>
    <xf numFmtId="0" fontId="22" fillId="6" borderId="11" xfId="0" applyFont="1" applyFill="1" applyBorder="1" applyAlignment="1">
      <alignment horizontal="left" vertical="center"/>
    </xf>
    <xf numFmtId="0" fontId="6" fillId="0" borderId="0" xfId="0" applyFont="1" applyFill="1" applyAlignment="1">
      <alignment vertical="top" wrapText="1"/>
    </xf>
    <xf numFmtId="0" fontId="30" fillId="7" borderId="1" xfId="0" applyFont="1" applyFill="1" applyBorder="1" applyAlignment="1">
      <alignment vertical="center" wrapText="1"/>
    </xf>
    <xf numFmtId="0" fontId="0" fillId="8" borderId="0" xfId="0" applyFill="1"/>
    <xf numFmtId="0" fontId="29" fillId="0" borderId="1" xfId="0" applyFont="1" applyFill="1" applyBorder="1" applyAlignment="1">
      <alignment horizontal="left" vertical="center" wrapText="1" indent="1"/>
    </xf>
    <xf numFmtId="0" fontId="10" fillId="6" borderId="0" xfId="1" applyFont="1" applyFill="1" applyAlignment="1">
      <alignment horizontal="left" vertical="center"/>
    </xf>
    <xf numFmtId="0" fontId="22" fillId="6" borderId="0" xfId="0" applyFont="1" applyFill="1" applyAlignment="1">
      <alignment horizontal="left" vertical="center"/>
    </xf>
    <xf numFmtId="0" fontId="10" fillId="4" borderId="0" xfId="1" applyFont="1" applyFill="1" applyAlignment="1">
      <alignment horizontal="left" vertical="center"/>
    </xf>
    <xf numFmtId="0" fontId="6" fillId="0" borderId="13" xfId="0" applyFont="1" applyFill="1" applyBorder="1"/>
    <xf numFmtId="0" fontId="6" fillId="0" borderId="1" xfId="0" applyFont="1" applyFill="1" applyBorder="1" applyAlignment="1">
      <alignment horizontal="left" wrapText="1"/>
    </xf>
    <xf numFmtId="0" fontId="6" fillId="0" borderId="0" xfId="0" applyFont="1" applyFill="1" applyBorder="1" applyAlignment="1">
      <alignment horizontal="left" wrapText="1"/>
    </xf>
    <xf numFmtId="0" fontId="22" fillId="4" borderId="0" xfId="0" applyFont="1" applyFill="1"/>
    <xf numFmtId="0" fontId="22" fillId="4" borderId="17" xfId="0" applyFont="1" applyFill="1" applyBorder="1" applyAlignment="1">
      <alignment vertical="center"/>
    </xf>
    <xf numFmtId="0" fontId="22" fillId="6" borderId="18" xfId="0" applyFont="1" applyFill="1" applyBorder="1" applyAlignment="1">
      <alignment vertical="center"/>
    </xf>
    <xf numFmtId="0" fontId="14" fillId="3" borderId="19" xfId="0" applyFont="1" applyFill="1" applyBorder="1" applyAlignment="1">
      <alignment vertical="center"/>
    </xf>
    <xf numFmtId="0" fontId="14" fillId="3" borderId="1" xfId="0" applyFont="1" applyFill="1" applyBorder="1"/>
    <xf numFmtId="0" fontId="14" fillId="3" borderId="20" xfId="0" applyFont="1" applyFill="1" applyBorder="1" applyAlignment="1">
      <alignment vertical="center"/>
    </xf>
    <xf numFmtId="0" fontId="0" fillId="0" borderId="21" xfId="0" applyBorder="1"/>
    <xf numFmtId="0" fontId="44" fillId="0" borderId="22" xfId="0" applyFont="1" applyFill="1" applyBorder="1" applyAlignment="1">
      <alignment vertical="center" wrapText="1"/>
    </xf>
    <xf numFmtId="0" fontId="45" fillId="0" borderId="0" xfId="0" applyFont="1" applyFill="1" applyAlignment="1">
      <alignment horizontal="center" vertical="center" wrapText="1"/>
    </xf>
    <xf numFmtId="0" fontId="44" fillId="0" borderId="21" xfId="0" applyFont="1" applyFill="1" applyBorder="1" applyAlignment="1">
      <alignment horizontal="center" vertical="center" wrapText="1"/>
    </xf>
    <xf numFmtId="0" fontId="22" fillId="4" borderId="11" xfId="0" applyFont="1" applyFill="1" applyBorder="1" applyAlignment="1">
      <alignment horizontal="left" vertical="center"/>
    </xf>
    <xf numFmtId="0" fontId="47" fillId="6" borderId="0" xfId="0" applyFont="1" applyFill="1" applyBorder="1" applyAlignment="1">
      <alignment horizontal="left" vertical="top"/>
    </xf>
    <xf numFmtId="0" fontId="10" fillId="6" borderId="0" xfId="0" applyFont="1" applyFill="1" applyBorder="1" applyAlignment="1"/>
    <xf numFmtId="0" fontId="14" fillId="0" borderId="0" xfId="1" applyFont="1" applyFill="1" applyAlignment="1">
      <alignment horizontal="left" vertical="center" wrapText="1"/>
    </xf>
    <xf numFmtId="0" fontId="38" fillId="8" borderId="0" xfId="0" applyFont="1" applyFill="1"/>
    <xf numFmtId="0" fontId="38" fillId="7" borderId="0" xfId="0" applyFont="1" applyFill="1"/>
    <xf numFmtId="0" fontId="10" fillId="6" borderId="0" xfId="0" applyFont="1" applyFill="1" applyBorder="1" applyAlignment="1">
      <alignment horizontal="left" vertical="center"/>
    </xf>
    <xf numFmtId="0" fontId="24" fillId="0" borderId="11" xfId="0" applyFont="1" applyFill="1" applyBorder="1"/>
    <xf numFmtId="0" fontId="10" fillId="6" borderId="0" xfId="5" applyFont="1" applyFill="1" applyBorder="1" applyAlignment="1"/>
    <xf numFmtId="0" fontId="10" fillId="0" borderId="0" xfId="0" applyFont="1" applyFill="1" applyAlignment="1">
      <alignment horizontal="left"/>
    </xf>
    <xf numFmtId="0" fontId="45" fillId="0" borderId="0" xfId="0" applyFont="1" applyFill="1" applyAlignment="1">
      <alignment horizontal="center" vertical="center" wrapText="1"/>
    </xf>
    <xf numFmtId="0" fontId="29" fillId="0" borderId="0" xfId="0" applyFont="1" applyFill="1" applyAlignment="1">
      <alignment horizontal="left" vertical="center" wrapText="1" indent="1"/>
    </xf>
    <xf numFmtId="0" fontId="14" fillId="0" borderId="0" xfId="1" applyFont="1" applyAlignment="1">
      <alignment horizontal="left" vertical="center" wrapText="1"/>
    </xf>
    <xf numFmtId="0" fontId="32" fillId="6" borderId="1" xfId="0" applyFont="1" applyFill="1" applyBorder="1" applyAlignment="1">
      <alignment horizontal="left" vertical="center" wrapText="1"/>
    </xf>
    <xf numFmtId="0" fontId="6" fillId="0" borderId="0" xfId="0" applyFont="1" applyFill="1" applyAlignment="1">
      <alignment horizontal="left" vertical="center" wrapText="1"/>
    </xf>
    <xf numFmtId="0" fontId="14" fillId="0" borderId="0" xfId="1" applyFont="1" applyFill="1" applyAlignment="1">
      <alignment horizontal="left" vertical="center" wrapText="1"/>
    </xf>
    <xf numFmtId="0" fontId="0" fillId="0" borderId="0" xfId="0" applyFill="1"/>
    <xf numFmtId="0" fontId="6" fillId="0" borderId="0" xfId="0" applyFont="1" applyFill="1" applyAlignment="1">
      <alignment horizontal="left" vertical="center" wrapText="1"/>
    </xf>
    <xf numFmtId="0" fontId="14" fillId="0" borderId="0" xfId="1" applyFont="1" applyFill="1" applyAlignment="1">
      <alignment horizontal="left" vertical="center" wrapText="1"/>
    </xf>
    <xf numFmtId="0" fontId="14" fillId="0" borderId="0" xfId="1" applyFont="1" applyAlignment="1">
      <alignment horizontal="left" vertical="center" wrapText="1"/>
    </xf>
    <xf numFmtId="0" fontId="22" fillId="6" borderId="0" xfId="0" applyFont="1" applyFill="1"/>
    <xf numFmtId="0" fontId="29" fillId="0" borderId="1" xfId="0" applyFont="1" applyBorder="1" applyAlignment="1">
      <alignment vertical="center" wrapText="1"/>
    </xf>
    <xf numFmtId="0" fontId="10" fillId="6" borderId="0" xfId="0" applyFont="1" applyFill="1" applyBorder="1" applyAlignment="1"/>
    <xf numFmtId="0" fontId="8" fillId="6" borderId="1" xfId="1" applyFont="1" applyFill="1" applyBorder="1" applyAlignment="1">
      <alignment horizontal="left" vertical="center" wrapText="1"/>
    </xf>
    <xf numFmtId="0" fontId="6" fillId="0" borderId="0" xfId="0" applyFont="1" applyFill="1" applyAlignment="1">
      <alignment horizontal="left" vertical="center" wrapText="1"/>
    </xf>
    <xf numFmtId="0" fontId="14" fillId="0" borderId="0" xfId="1" applyFont="1" applyFill="1" applyAlignment="1">
      <alignment horizontal="left" vertical="center" wrapText="1"/>
    </xf>
    <xf numFmtId="0" fontId="14" fillId="0" borderId="0" xfId="1" applyFont="1" applyAlignment="1">
      <alignment horizontal="left" vertical="center" wrapText="1"/>
    </xf>
    <xf numFmtId="0" fontId="10" fillId="6" borderId="1" xfId="1" applyFont="1" applyFill="1" applyBorder="1" applyAlignment="1">
      <alignment horizontal="left" vertical="center" wrapText="1"/>
    </xf>
    <xf numFmtId="0" fontId="10" fillId="4" borderId="0" xfId="1" applyFont="1" applyFill="1" applyAlignment="1">
      <alignment horizontal="left" vertical="center"/>
    </xf>
    <xf numFmtId="0" fontId="10" fillId="6" borderId="0" xfId="0" applyFont="1" applyFill="1" applyBorder="1" applyAlignment="1"/>
    <xf numFmtId="0" fontId="6" fillId="2" borderId="0" xfId="0" applyFont="1" applyFill="1" applyBorder="1" applyAlignment="1">
      <alignment horizontal="left" vertical="top"/>
    </xf>
    <xf numFmtId="0" fontId="6" fillId="0" borderId="0" xfId="0" applyFont="1" applyFill="1" applyAlignment="1">
      <alignment horizontal="left" vertical="center" wrapText="1"/>
    </xf>
    <xf numFmtId="0" fontId="14" fillId="0" borderId="0" xfId="1" applyFont="1" applyAlignment="1">
      <alignment horizontal="left" vertical="center" wrapText="1"/>
    </xf>
    <xf numFmtId="0" fontId="6" fillId="0" borderId="13" xfId="0" applyFont="1" applyFill="1" applyBorder="1"/>
    <xf numFmtId="0" fontId="6" fillId="0" borderId="1" xfId="0" applyFont="1" applyFill="1" applyBorder="1" applyAlignment="1">
      <alignment horizontal="left" wrapText="1"/>
    </xf>
    <xf numFmtId="0" fontId="0" fillId="0" borderId="0" xfId="0" applyFill="1"/>
    <xf numFmtId="0" fontId="6" fillId="0" borderId="0" xfId="0" applyFont="1" applyFill="1"/>
    <xf numFmtId="0" fontId="23" fillId="0" borderId="0" xfId="0" applyFont="1" applyFill="1" applyAlignment="1">
      <alignment vertical="center" wrapText="1"/>
    </xf>
    <xf numFmtId="0" fontId="14" fillId="0" borderId="0" xfId="0" applyFont="1" applyFill="1"/>
    <xf numFmtId="14" fontId="10" fillId="0" borderId="1" xfId="0" applyNumberFormat="1" applyFont="1" applyFill="1" applyBorder="1" applyAlignment="1">
      <alignment horizontal="center" vertical="center" wrapText="1"/>
    </xf>
    <xf numFmtId="1" fontId="6" fillId="0" borderId="1" xfId="0" applyNumberFormat="1" applyFont="1" applyFill="1" applyBorder="1" applyAlignment="1">
      <alignment vertical="center"/>
    </xf>
    <xf numFmtId="0" fontId="0" fillId="7" borderId="0" xfId="0" applyFill="1"/>
    <xf numFmtId="0" fontId="45" fillId="0" borderId="0" xfId="0" applyFont="1" applyFill="1" applyAlignment="1">
      <alignment horizontal="center" vertical="center" wrapText="1"/>
    </xf>
    <xf numFmtId="0" fontId="22" fillId="4" borderId="11" xfId="0" applyFont="1" applyFill="1" applyBorder="1" applyAlignment="1">
      <alignment horizontal="left" vertical="center"/>
    </xf>
    <xf numFmtId="0" fontId="0" fillId="9" borderId="0" xfId="0" applyFill="1"/>
    <xf numFmtId="0" fontId="38" fillId="9" borderId="0" xfId="0" applyFont="1" applyFill="1"/>
    <xf numFmtId="0" fontId="29" fillId="2" borderId="1" xfId="0" applyFont="1" applyFill="1" applyBorder="1" applyAlignment="1">
      <alignment horizontal="left" vertical="center" wrapText="1" indent="1"/>
    </xf>
    <xf numFmtId="0" fontId="6" fillId="2" borderId="1" xfId="0" applyFont="1" applyFill="1" applyBorder="1" applyAlignment="1">
      <alignment horizontal="right" vertical="center"/>
    </xf>
    <xf numFmtId="0" fontId="14" fillId="0" borderId="0" xfId="1" applyFont="1" applyFill="1" applyAlignment="1">
      <alignment horizontal="left" vertical="center" wrapText="1"/>
    </xf>
    <xf numFmtId="0" fontId="45" fillId="2" borderId="0" xfId="0" applyFont="1" applyFill="1" applyAlignment="1">
      <alignment horizontal="center" vertical="center" wrapText="1"/>
    </xf>
    <xf numFmtId="0" fontId="22" fillId="8" borderId="1" xfId="0" applyFont="1" applyFill="1" applyBorder="1" applyAlignment="1">
      <alignment wrapText="1"/>
    </xf>
    <xf numFmtId="0" fontId="50" fillId="8" borderId="11" xfId="0" applyFont="1" applyFill="1" applyBorder="1" applyAlignment="1">
      <alignment horizontal="left" vertical="center"/>
    </xf>
    <xf numFmtId="0" fontId="6" fillId="8" borderId="1" xfId="0" applyFont="1" applyFill="1" applyBorder="1" applyAlignment="1">
      <alignment wrapText="1"/>
    </xf>
    <xf numFmtId="0" fontId="10" fillId="8" borderId="0" xfId="0" applyFont="1" applyFill="1" applyBorder="1" applyAlignment="1"/>
    <xf numFmtId="0" fontId="32" fillId="8" borderId="1" xfId="0" applyFont="1" applyFill="1" applyBorder="1" applyAlignment="1">
      <alignment horizontal="left" vertical="center" wrapText="1"/>
    </xf>
    <xf numFmtId="0" fontId="29" fillId="8" borderId="1" xfId="0" applyFont="1" applyFill="1" applyBorder="1" applyAlignment="1">
      <alignment vertical="center" wrapText="1"/>
    </xf>
    <xf numFmtId="0" fontId="6" fillId="0" borderId="0" xfId="6" applyFont="1" applyFill="1"/>
    <xf numFmtId="0" fontId="14" fillId="0" borderId="0" xfId="6" applyFont="1" applyAlignment="1">
      <alignment horizontal="left" vertical="center" wrapText="1"/>
    </xf>
    <xf numFmtId="0" fontId="6" fillId="0" borderId="0" xfId="6" applyFont="1" applyFill="1" applyAlignment="1">
      <alignment horizontal="center"/>
    </xf>
    <xf numFmtId="0" fontId="6" fillId="0" borderId="0" xfId="6" applyFont="1" applyFill="1" applyBorder="1" applyAlignment="1">
      <alignment horizontal="right" vertical="center"/>
    </xf>
    <xf numFmtId="0" fontId="6" fillId="0" borderId="0" xfId="6" applyFont="1" applyFill="1" applyBorder="1" applyAlignment="1">
      <alignment vertical="center"/>
    </xf>
    <xf numFmtId="0" fontId="6" fillId="0" borderId="1" xfId="6" applyFont="1" applyFill="1" applyBorder="1" applyAlignment="1">
      <alignment horizontal="right" vertical="center"/>
    </xf>
    <xf numFmtId="0" fontId="6" fillId="0" borderId="2" xfId="6" applyFont="1" applyFill="1" applyBorder="1" applyAlignment="1">
      <alignment vertical="center"/>
    </xf>
    <xf numFmtId="0" fontId="22" fillId="0" borderId="1" xfId="6" applyFont="1" applyFill="1" applyBorder="1" applyAlignment="1">
      <alignment horizontal="center" vertical="center" wrapText="1"/>
    </xf>
    <xf numFmtId="0" fontId="6" fillId="0" borderId="0" xfId="6" applyFont="1" applyFill="1" applyBorder="1"/>
    <xf numFmtId="0" fontId="10" fillId="0" borderId="0" xfId="6" applyFont="1" applyFill="1" applyBorder="1" applyAlignment="1">
      <alignment horizontal="left" vertical="center"/>
    </xf>
    <xf numFmtId="0" fontId="10" fillId="0" borderId="9" xfId="6" applyFont="1" applyFill="1" applyBorder="1" applyAlignment="1">
      <alignment horizontal="left" vertical="center"/>
    </xf>
    <xf numFmtId="0" fontId="10" fillId="0" borderId="9" xfId="6" applyFont="1" applyFill="1" applyBorder="1" applyAlignment="1">
      <alignment horizontal="left"/>
    </xf>
    <xf numFmtId="9" fontId="22" fillId="6" borderId="5" xfId="6" applyNumberFormat="1" applyFont="1" applyFill="1" applyBorder="1" applyAlignment="1">
      <alignment vertical="center"/>
    </xf>
    <xf numFmtId="0" fontId="22" fillId="10" borderId="0" xfId="0" applyFont="1" applyFill="1"/>
    <xf numFmtId="0" fontId="29" fillId="10" borderId="0" xfId="0" applyFont="1" applyFill="1" applyAlignment="1">
      <alignment vertical="center" wrapText="1"/>
    </xf>
    <xf numFmtId="0" fontId="22" fillId="0" borderId="0" xfId="0" applyFont="1" applyFill="1" applyAlignment="1">
      <alignment horizontal="left" vertical="center" wrapText="1"/>
    </xf>
    <xf numFmtId="0" fontId="14" fillId="0" borderId="0" xfId="1" applyFont="1" applyFill="1" applyAlignment="1">
      <alignment vertical="center" wrapText="1"/>
    </xf>
    <xf numFmtId="0" fontId="50" fillId="2" borderId="11" xfId="0" applyFont="1" applyFill="1" applyBorder="1" applyAlignment="1">
      <alignment horizontal="left" vertical="center"/>
    </xf>
    <xf numFmtId="0" fontId="6" fillId="2" borderId="1" xfId="0" applyFont="1" applyFill="1" applyBorder="1" applyAlignment="1">
      <alignment wrapText="1"/>
    </xf>
    <xf numFmtId="0" fontId="24" fillId="2" borderId="11" xfId="0" applyFont="1" applyFill="1" applyBorder="1"/>
    <xf numFmtId="0" fontId="14" fillId="2" borderId="11" xfId="0" applyFont="1" applyFill="1" applyBorder="1" applyAlignment="1">
      <alignment vertical="center" wrapText="1"/>
    </xf>
    <xf numFmtId="0" fontId="6" fillId="11" borderId="1" xfId="0" applyFont="1" applyFill="1" applyBorder="1" applyAlignment="1">
      <alignment horizontal="right" vertical="center"/>
    </xf>
    <xf numFmtId="0" fontId="14" fillId="0" borderId="0" xfId="1" applyFont="1" applyFill="1" applyAlignment="1">
      <alignment horizontal="left" vertical="center" wrapText="1"/>
    </xf>
    <xf numFmtId="0" fontId="22" fillId="10" borderId="0" xfId="0" applyFont="1" applyFill="1" applyAlignment="1">
      <alignment wrapText="1"/>
    </xf>
    <xf numFmtId="0" fontId="45" fillId="2" borderId="0" xfId="0" applyFont="1" applyFill="1" applyAlignment="1">
      <alignment horizontal="center" vertical="center" wrapText="1"/>
    </xf>
    <xf numFmtId="0" fontId="57" fillId="0" borderId="0" xfId="0" applyFont="1" applyFill="1"/>
    <xf numFmtId="0" fontId="6" fillId="0" borderId="2" xfId="0" applyFont="1" applyFill="1" applyBorder="1" applyAlignment="1">
      <alignment vertical="center"/>
    </xf>
    <xf numFmtId="0" fontId="6" fillId="0" borderId="1" xfId="0" applyFont="1" applyFill="1" applyBorder="1" applyAlignment="1">
      <alignment horizontal="right" vertical="center"/>
    </xf>
    <xf numFmtId="0" fontId="6" fillId="0" borderId="1" xfId="0" applyFont="1" applyFill="1" applyBorder="1" applyAlignment="1">
      <alignment vertical="center"/>
    </xf>
    <xf numFmtId="0" fontId="14" fillId="0" borderId="0" xfId="1" applyFont="1" applyFill="1" applyAlignment="1">
      <alignment horizontal="left" vertical="center"/>
    </xf>
    <xf numFmtId="0" fontId="0" fillId="0" borderId="0" xfId="0" applyFill="1"/>
    <xf numFmtId="0" fontId="14" fillId="0" borderId="0" xfId="0" applyFont="1" applyAlignment="1">
      <alignment horizontal="left" vertical="center" wrapText="1"/>
    </xf>
    <xf numFmtId="0" fontId="22" fillId="8" borderId="1" xfId="0" applyFont="1" applyFill="1" applyBorder="1" applyAlignment="1">
      <alignment wrapText="1"/>
    </xf>
    <xf numFmtId="0" fontId="50" fillId="2" borderId="11" xfId="0" applyFont="1" applyFill="1" applyBorder="1" applyAlignment="1">
      <alignment horizontal="left" vertical="center"/>
    </xf>
    <xf numFmtId="14" fontId="10" fillId="3" borderId="1" xfId="0" applyNumberFormat="1" applyFont="1" applyFill="1" applyBorder="1" applyAlignment="1">
      <alignment horizontal="center" vertical="center" wrapText="1"/>
    </xf>
    <xf numFmtId="0" fontId="14" fillId="7" borderId="1" xfId="0" applyFont="1" applyFill="1" applyBorder="1" applyAlignment="1">
      <alignment wrapText="1"/>
    </xf>
    <xf numFmtId="0" fontId="10" fillId="3" borderId="0" xfId="0" applyFont="1" applyFill="1" applyBorder="1" applyAlignment="1">
      <alignment horizontal="left" vertical="center"/>
    </xf>
    <xf numFmtId="0" fontId="6" fillId="3" borderId="0" xfId="0" applyFont="1" applyFill="1" applyBorder="1"/>
    <xf numFmtId="0" fontId="22" fillId="3" borderId="1" xfId="0" applyFont="1" applyFill="1" applyBorder="1" applyAlignment="1">
      <alignment horizontal="center" vertical="center" wrapText="1"/>
    </xf>
    <xf numFmtId="0" fontId="10" fillId="3" borderId="0" xfId="0" applyFont="1" applyFill="1" applyBorder="1" applyAlignment="1">
      <alignment horizontal="center" vertical="center"/>
    </xf>
    <xf numFmtId="0" fontId="10" fillId="4" borderId="5" xfId="0" applyFont="1" applyFill="1" applyBorder="1" applyAlignment="1">
      <alignment vertical="center"/>
    </xf>
    <xf numFmtId="0" fontId="45" fillId="2" borderId="0" xfId="0" applyFont="1" applyFill="1" applyAlignment="1">
      <alignment horizontal="center" vertical="center" wrapText="1"/>
    </xf>
    <xf numFmtId="0" fontId="45" fillId="2" borderId="0" xfId="0" applyFont="1" applyFill="1" applyAlignment="1">
      <alignment horizontal="center" vertical="center" wrapText="1"/>
    </xf>
    <xf numFmtId="0" fontId="10" fillId="2" borderId="0" xfId="0" applyFont="1" applyFill="1" applyBorder="1" applyAlignment="1">
      <alignment horizontal="center" vertical="center"/>
    </xf>
    <xf numFmtId="0" fontId="22" fillId="10" borderId="6" xfId="0" applyFont="1" applyFill="1" applyBorder="1" applyAlignment="1">
      <alignment horizontal="center" vertical="center"/>
    </xf>
    <xf numFmtId="0" fontId="6" fillId="0" borderId="6" xfId="0" applyFont="1" applyFill="1" applyBorder="1" applyAlignment="1">
      <alignment horizontal="right" vertical="center"/>
    </xf>
    <xf numFmtId="0" fontId="10" fillId="10" borderId="5" xfId="0" applyFont="1" applyFill="1" applyBorder="1" applyAlignment="1">
      <alignment horizontal="center" vertical="center"/>
    </xf>
    <xf numFmtId="0" fontId="29" fillId="12" borderId="16" xfId="0" applyFont="1" applyFill="1" applyBorder="1" applyAlignment="1">
      <alignment horizontal="left" vertical="center" wrapText="1" indent="1"/>
    </xf>
    <xf numFmtId="0" fontId="10" fillId="0" borderId="0" xfId="9" applyFont="1" applyFill="1" applyBorder="1" applyAlignment="1">
      <alignment horizontal="left" vertical="center"/>
    </xf>
    <xf numFmtId="0" fontId="6" fillId="0" borderId="0" xfId="9" applyFont="1" applyFill="1" applyBorder="1"/>
    <xf numFmtId="0" fontId="10" fillId="0" borderId="9" xfId="9" applyFont="1" applyFill="1" applyBorder="1" applyAlignment="1">
      <alignment horizontal="left"/>
    </xf>
    <xf numFmtId="0" fontId="22" fillId="0" borderId="1" xfId="9" applyFont="1" applyFill="1" applyBorder="1" applyAlignment="1">
      <alignment horizontal="center" vertical="center" wrapText="1"/>
    </xf>
    <xf numFmtId="0" fontId="6" fillId="0" borderId="0" xfId="9" applyFont="1" applyFill="1" applyBorder="1" applyAlignment="1">
      <alignment vertical="center"/>
    </xf>
    <xf numFmtId="0" fontId="6" fillId="0" borderId="2" xfId="9" applyFont="1" applyFill="1" applyBorder="1" applyAlignment="1">
      <alignment vertical="center"/>
    </xf>
    <xf numFmtId="0" fontId="6" fillId="0" borderId="1" xfId="9" applyFont="1" applyFill="1" applyBorder="1" applyAlignment="1">
      <alignment horizontal="right" vertical="center"/>
    </xf>
    <xf numFmtId="0" fontId="6" fillId="0" borderId="0" xfId="9" applyFont="1" applyFill="1"/>
    <xf numFmtId="0" fontId="6" fillId="0" borderId="0" xfId="9" applyFont="1" applyFill="1" applyAlignment="1">
      <alignment horizontal="center"/>
    </xf>
    <xf numFmtId="0" fontId="50" fillId="2" borderId="0" xfId="1" applyFont="1" applyFill="1"/>
    <xf numFmtId="14" fontId="49" fillId="2" borderId="1" xfId="0" applyNumberFormat="1" applyFont="1" applyFill="1" applyBorder="1" applyAlignment="1">
      <alignment horizontal="center" vertical="center" wrapText="1"/>
    </xf>
    <xf numFmtId="0" fontId="6" fillId="3" borderId="1" xfId="0" applyFont="1" applyFill="1" applyBorder="1" applyAlignment="1">
      <alignment vertical="center"/>
    </xf>
    <xf numFmtId="1" fontId="6" fillId="3" borderId="1" xfId="0" applyNumberFormat="1" applyFont="1" applyFill="1" applyBorder="1" applyAlignment="1">
      <alignment vertical="center"/>
    </xf>
    <xf numFmtId="0" fontId="10" fillId="6" borderId="0" xfId="0" applyFont="1" applyFill="1" applyBorder="1" applyAlignment="1">
      <alignment horizontal="left" vertical="center"/>
    </xf>
    <xf numFmtId="1" fontId="6" fillId="0" borderId="1" xfId="0" applyNumberFormat="1" applyFont="1" applyFill="1" applyBorder="1" applyAlignment="1">
      <alignment horizontal="right" vertical="center"/>
    </xf>
    <xf numFmtId="0" fontId="50" fillId="2" borderId="0" xfId="0" applyFont="1" applyFill="1" applyAlignment="1">
      <alignment wrapText="1"/>
    </xf>
    <xf numFmtId="0" fontId="45" fillId="2" borderId="0" xfId="0" applyFont="1" applyFill="1" applyAlignment="1">
      <alignment horizontal="center" vertical="center" wrapText="1"/>
    </xf>
    <xf numFmtId="0" fontId="6" fillId="0" borderId="0" xfId="1" applyFont="1" applyAlignment="1">
      <alignment horizontal="left" vertical="center"/>
    </xf>
    <xf numFmtId="0" fontId="14" fillId="0" borderId="0" xfId="1" applyFont="1" applyAlignment="1">
      <alignment horizontal="left" vertical="center"/>
    </xf>
    <xf numFmtId="0" fontId="58" fillId="2" borderId="1" xfId="0" applyFont="1" applyFill="1" applyBorder="1" applyAlignment="1">
      <alignment horizontal="left" vertical="center" wrapText="1" indent="1"/>
    </xf>
    <xf numFmtId="0" fontId="45" fillId="2" borderId="0" xfId="0" applyFont="1" applyFill="1" applyAlignment="1">
      <alignment horizontal="center" vertical="center" wrapText="1"/>
    </xf>
    <xf numFmtId="0" fontId="22" fillId="4" borderId="11" xfId="0" applyFont="1" applyFill="1" applyBorder="1"/>
    <xf numFmtId="0" fontId="22" fillId="4" borderId="11" xfId="0" applyFont="1" applyFill="1" applyBorder="1" applyAlignment="1">
      <alignment vertical="center" wrapText="1"/>
    </xf>
    <xf numFmtId="0" fontId="49" fillId="13" borderId="1" xfId="0" applyFont="1" applyFill="1" applyBorder="1" applyAlignment="1">
      <alignment horizontal="right"/>
    </xf>
    <xf numFmtId="1" fontId="14" fillId="0" borderId="0" xfId="0" applyNumberFormat="1" applyFont="1" applyFill="1" applyBorder="1" applyAlignment="1">
      <alignment vertical="center" wrapText="1"/>
    </xf>
    <xf numFmtId="0" fontId="6" fillId="13" borderId="1" xfId="0" applyFont="1" applyFill="1" applyBorder="1" applyAlignment="1">
      <alignment horizontal="right"/>
    </xf>
    <xf numFmtId="0" fontId="14" fillId="2" borderId="14" xfId="0" applyFont="1" applyFill="1" applyBorder="1" applyAlignment="1">
      <alignment vertical="center" wrapText="1"/>
    </xf>
    <xf numFmtId="0" fontId="14" fillId="2" borderId="23" xfId="0" applyFont="1" applyFill="1" applyBorder="1" applyAlignment="1">
      <alignment vertical="center" wrapText="1"/>
    </xf>
    <xf numFmtId="164" fontId="49" fillId="3" borderId="1" xfId="0" applyNumberFormat="1" applyFont="1" applyFill="1" applyBorder="1" applyAlignment="1">
      <alignment horizontal="center" vertical="center" wrapText="1"/>
    </xf>
    <xf numFmtId="14" fontId="49" fillId="3" borderId="1" xfId="0" applyNumberFormat="1" applyFont="1" applyFill="1" applyBorder="1" applyAlignment="1">
      <alignment horizontal="center" vertical="center" wrapText="1"/>
    </xf>
    <xf numFmtId="0" fontId="6" fillId="3" borderId="0" xfId="0" applyFont="1" applyFill="1" applyBorder="1" applyAlignment="1">
      <alignment vertical="center"/>
    </xf>
    <xf numFmtId="0" fontId="6" fillId="3" borderId="0" xfId="0" applyFont="1" applyFill="1" applyBorder="1" applyAlignment="1">
      <alignment horizontal="right" vertical="center"/>
    </xf>
    <xf numFmtId="0" fontId="6" fillId="3" borderId="1" xfId="0" applyFont="1" applyFill="1" applyBorder="1" applyAlignment="1">
      <alignment horizontal="right" vertical="center"/>
    </xf>
    <xf numFmtId="0" fontId="6" fillId="2" borderId="14" xfId="0" applyFont="1" applyFill="1" applyBorder="1"/>
    <xf numFmtId="0" fontId="10" fillId="6" borderId="0" xfId="0" applyFont="1" applyFill="1" applyBorder="1" applyAlignment="1">
      <alignment horizontal="left" vertical="center"/>
    </xf>
    <xf numFmtId="0" fontId="6" fillId="2" borderId="23" xfId="0" applyFont="1" applyFill="1" applyBorder="1" applyAlignment="1">
      <alignment horizontal="left" vertical="top" wrapText="1"/>
    </xf>
    <xf numFmtId="0" fontId="10" fillId="6" borderId="0" xfId="0" applyFont="1" applyFill="1" applyBorder="1" applyAlignment="1">
      <alignment horizontal="left" vertical="center"/>
    </xf>
    <xf numFmtId="0" fontId="14" fillId="13" borderId="1" xfId="0" applyFont="1" applyFill="1" applyBorder="1" applyAlignment="1">
      <alignment vertical="center"/>
    </xf>
    <xf numFmtId="0" fontId="61" fillId="2" borderId="1" xfId="0" applyFont="1" applyFill="1" applyBorder="1" applyAlignment="1">
      <alignment horizontal="center" vertical="center" wrapText="1"/>
    </xf>
    <xf numFmtId="0" fontId="45" fillId="2" borderId="0" xfId="0" applyFont="1" applyFill="1" applyAlignment="1">
      <alignment horizontal="center" vertical="center" wrapText="1"/>
    </xf>
    <xf numFmtId="0" fontId="10" fillId="6" borderId="0" xfId="0" applyFont="1" applyFill="1" applyBorder="1" applyAlignment="1">
      <alignment horizontal="left" vertical="center"/>
    </xf>
    <xf numFmtId="0" fontId="22" fillId="8" borderId="11" xfId="0" applyFont="1" applyFill="1" applyBorder="1" applyAlignment="1">
      <alignment horizontal="left" vertical="center"/>
    </xf>
    <xf numFmtId="0" fontId="32" fillId="2" borderId="1" xfId="0" applyFont="1" applyFill="1" applyBorder="1" applyAlignment="1">
      <alignment horizontal="left" vertical="center" wrapText="1"/>
    </xf>
    <xf numFmtId="164" fontId="49" fillId="2" borderId="1" xfId="0" applyNumberFormat="1" applyFont="1" applyFill="1" applyBorder="1" applyAlignment="1">
      <alignment horizontal="center" vertical="center" wrapText="1"/>
    </xf>
    <xf numFmtId="0" fontId="14" fillId="14" borderId="1" xfId="0" applyFont="1" applyFill="1" applyBorder="1" applyAlignment="1">
      <alignment vertical="center"/>
    </xf>
    <xf numFmtId="0" fontId="42" fillId="3" borderId="0" xfId="0" applyFont="1" applyFill="1" applyBorder="1" applyAlignment="1">
      <alignment vertical="center"/>
    </xf>
    <xf numFmtId="0" fontId="42" fillId="3" borderId="1" xfId="0" applyFont="1" applyFill="1" applyBorder="1" applyAlignment="1">
      <alignment vertical="center"/>
    </xf>
    <xf numFmtId="0" fontId="42" fillId="3" borderId="1" xfId="0" applyFont="1" applyFill="1" applyBorder="1" applyAlignment="1">
      <alignment horizontal="right" vertical="center"/>
    </xf>
    <xf numFmtId="0" fontId="42" fillId="3" borderId="0" xfId="0" applyFont="1" applyFill="1" applyBorder="1" applyAlignment="1">
      <alignment horizontal="right" vertical="center"/>
    </xf>
    <xf numFmtId="0" fontId="10" fillId="6" borderId="0" xfId="0" applyFont="1" applyFill="1" applyBorder="1" applyAlignment="1">
      <alignment horizontal="left" vertical="center"/>
    </xf>
    <xf numFmtId="0" fontId="0" fillId="0" borderId="0" xfId="0" applyFill="1"/>
    <xf numFmtId="0" fontId="14" fillId="0" borderId="0" xfId="1" applyFont="1" applyFill="1" applyAlignment="1">
      <alignment horizontal="left" vertical="center"/>
    </xf>
    <xf numFmtId="0" fontId="14" fillId="0" borderId="0" xfId="0" applyFont="1" applyFill="1"/>
    <xf numFmtId="0" fontId="6" fillId="0" borderId="1" xfId="0" applyFont="1" applyFill="1" applyBorder="1" applyAlignment="1">
      <alignment horizontal="left" vertical="top" wrapText="1"/>
    </xf>
    <xf numFmtId="0" fontId="29" fillId="0" borderId="1" xfId="0" applyFont="1" applyBorder="1" applyAlignment="1">
      <alignment vertical="center" wrapText="1"/>
    </xf>
    <xf numFmtId="0" fontId="14" fillId="0" borderId="0" xfId="0" applyFont="1" applyAlignment="1">
      <alignment horizontal="right" vertical="center" wrapText="1"/>
    </xf>
    <xf numFmtId="0" fontId="22" fillId="6" borderId="0" xfId="0" applyFont="1" applyFill="1" applyAlignment="1">
      <alignment horizontal="left" vertical="center" wrapText="1"/>
    </xf>
    <xf numFmtId="0" fontId="14" fillId="0" borderId="0" xfId="0" applyFont="1" applyAlignment="1">
      <alignment horizontal="left" vertical="center" wrapText="1"/>
    </xf>
    <xf numFmtId="0" fontId="29" fillId="0" borderId="1" xfId="0" applyFont="1" applyBorder="1" applyAlignment="1">
      <alignment wrapText="1"/>
    </xf>
    <xf numFmtId="0" fontId="30" fillId="7" borderId="1" xfId="0" applyFont="1" applyFill="1" applyBorder="1" applyAlignment="1">
      <alignment vertical="center" wrapText="1"/>
    </xf>
    <xf numFmtId="0" fontId="10" fillId="4" borderId="0" xfId="1" applyFont="1" applyFill="1" applyAlignment="1">
      <alignment horizontal="left" vertical="center"/>
    </xf>
    <xf numFmtId="0" fontId="14" fillId="0" borderId="0" xfId="1" applyFont="1" applyAlignment="1">
      <alignment horizontal="left" vertical="center" wrapText="1"/>
    </xf>
    <xf numFmtId="0" fontId="45" fillId="2" borderId="0" xfId="0" applyFont="1" applyFill="1" applyAlignment="1">
      <alignment horizontal="center" vertical="center" wrapText="1"/>
    </xf>
    <xf numFmtId="0" fontId="29" fillId="8" borderId="1" xfId="0" applyFont="1" applyFill="1" applyBorder="1" applyAlignment="1">
      <alignment vertical="center" wrapText="1"/>
    </xf>
    <xf numFmtId="0" fontId="22" fillId="10" borderId="0" xfId="0" applyFont="1" applyFill="1"/>
    <xf numFmtId="0" fontId="29" fillId="10" borderId="0" xfId="0" applyFont="1" applyFill="1" applyAlignment="1">
      <alignment vertical="center" wrapText="1"/>
    </xf>
    <xf numFmtId="0" fontId="29" fillId="12" borderId="1" xfId="0" applyFont="1" applyFill="1" applyBorder="1" applyAlignment="1">
      <alignment horizontal="left" vertical="center" wrapText="1" indent="1"/>
    </xf>
    <xf numFmtId="0" fontId="29" fillId="2" borderId="16" xfId="0" applyFont="1" applyFill="1" applyBorder="1" applyAlignment="1">
      <alignment vertical="center" wrapText="1"/>
    </xf>
    <xf numFmtId="0" fontId="0" fillId="0" borderId="0" xfId="0" applyFill="1"/>
    <xf numFmtId="0" fontId="14" fillId="0" borderId="0" xfId="1" applyFont="1" applyFill="1" applyAlignment="1">
      <alignment horizontal="left" vertical="center"/>
    </xf>
    <xf numFmtId="0" fontId="14" fillId="0" borderId="0" xfId="0" applyFont="1" applyFill="1"/>
    <xf numFmtId="0" fontId="6" fillId="0" borderId="1" xfId="0" applyFont="1" applyFill="1" applyBorder="1" applyAlignment="1">
      <alignment horizontal="left" vertical="top" wrapText="1"/>
    </xf>
    <xf numFmtId="0" fontId="29" fillId="0" borderId="1" xfId="0" applyFont="1" applyBorder="1" applyAlignment="1">
      <alignment vertical="center" wrapText="1"/>
    </xf>
    <xf numFmtId="0" fontId="14" fillId="0" borderId="0" xfId="0" applyFont="1" applyAlignment="1">
      <alignment horizontal="right" vertical="center" wrapText="1"/>
    </xf>
    <xf numFmtId="0" fontId="22" fillId="6" borderId="0" xfId="0" applyFont="1" applyFill="1" applyAlignment="1">
      <alignment horizontal="left" vertical="center" wrapText="1"/>
    </xf>
    <xf numFmtId="0" fontId="14" fillId="0" borderId="0" xfId="0" applyFont="1" applyAlignment="1">
      <alignment horizontal="left" vertical="center" wrapText="1"/>
    </xf>
    <xf numFmtId="0" fontId="29" fillId="0" borderId="1" xfId="0" applyFont="1" applyBorder="1" applyAlignment="1">
      <alignment wrapText="1"/>
    </xf>
    <xf numFmtId="0" fontId="30" fillId="7" borderId="1" xfId="0" applyFont="1" applyFill="1" applyBorder="1" applyAlignment="1">
      <alignment vertical="center" wrapText="1"/>
    </xf>
    <xf numFmtId="0" fontId="10" fillId="4" borderId="0" xfId="1" applyFont="1" applyFill="1" applyAlignment="1">
      <alignment horizontal="left" vertical="center"/>
    </xf>
    <xf numFmtId="0" fontId="14" fillId="0" borderId="0" xfId="1" applyFont="1" applyAlignment="1">
      <alignment horizontal="left" vertical="center" wrapText="1"/>
    </xf>
    <xf numFmtId="0" fontId="45" fillId="2" borderId="0" xfId="0" applyFont="1" applyFill="1" applyAlignment="1">
      <alignment horizontal="center" vertical="center" wrapText="1"/>
    </xf>
    <xf numFmtId="0" fontId="29" fillId="8" borderId="1" xfId="0" applyFont="1" applyFill="1" applyBorder="1" applyAlignment="1">
      <alignment vertical="center" wrapText="1"/>
    </xf>
    <xf numFmtId="0" fontId="22" fillId="10" borderId="0" xfId="0" applyFont="1" applyFill="1"/>
    <xf numFmtId="0" fontId="29" fillId="10" borderId="0" xfId="0" applyFont="1" applyFill="1" applyAlignment="1">
      <alignment vertical="center" wrapText="1"/>
    </xf>
    <xf numFmtId="0" fontId="29" fillId="12" borderId="1" xfId="0" applyFont="1" applyFill="1" applyBorder="1" applyAlignment="1">
      <alignment horizontal="left" vertical="center" wrapText="1" indent="1"/>
    </xf>
    <xf numFmtId="0" fontId="29" fillId="2" borderId="16" xfId="0" applyFont="1" applyFill="1" applyBorder="1" applyAlignment="1">
      <alignment vertical="center" wrapText="1"/>
    </xf>
    <xf numFmtId="0" fontId="0" fillId="0" borderId="0" xfId="0" applyFill="1"/>
    <xf numFmtId="0" fontId="14" fillId="0" borderId="0" xfId="1" applyFont="1" applyFill="1" applyAlignment="1">
      <alignment horizontal="left" vertical="center"/>
    </xf>
    <xf numFmtId="0" fontId="14" fillId="0" borderId="0" xfId="0" applyFont="1" applyFill="1"/>
    <xf numFmtId="0" fontId="6" fillId="0" borderId="1" xfId="0" applyFont="1" applyFill="1" applyBorder="1" applyAlignment="1">
      <alignment horizontal="left" vertical="top" wrapText="1"/>
    </xf>
    <xf numFmtId="0" fontId="29" fillId="0" borderId="1" xfId="0" applyFont="1" applyBorder="1" applyAlignment="1">
      <alignment vertical="center" wrapText="1"/>
    </xf>
    <xf numFmtId="0" fontId="14" fillId="0" borderId="0" xfId="0" applyFont="1" applyAlignment="1">
      <alignment horizontal="right" vertical="center" wrapText="1"/>
    </xf>
    <xf numFmtId="0" fontId="22" fillId="6" borderId="0" xfId="0" applyFont="1" applyFill="1" applyAlignment="1">
      <alignment horizontal="left" vertical="center" wrapText="1"/>
    </xf>
    <xf numFmtId="0" fontId="14" fillId="0" borderId="0" xfId="0" applyFont="1" applyAlignment="1">
      <alignment horizontal="left" vertical="center" wrapText="1"/>
    </xf>
    <xf numFmtId="0" fontId="29" fillId="0" borderId="1" xfId="0" applyFont="1" applyBorder="1" applyAlignment="1">
      <alignment wrapText="1"/>
    </xf>
    <xf numFmtId="0" fontId="30" fillId="7" borderId="1" xfId="0" applyFont="1" applyFill="1" applyBorder="1" applyAlignment="1">
      <alignment vertical="center" wrapText="1"/>
    </xf>
    <xf numFmtId="0" fontId="10" fillId="4" borderId="0" xfId="1" applyFont="1" applyFill="1" applyAlignment="1">
      <alignment horizontal="left" vertical="center"/>
    </xf>
    <xf numFmtId="0" fontId="14" fillId="0" borderId="0" xfId="1" applyFont="1" applyAlignment="1">
      <alignment horizontal="left" vertical="center" wrapText="1"/>
    </xf>
    <xf numFmtId="0" fontId="45" fillId="2" borderId="0" xfId="0" applyFont="1" applyFill="1" applyAlignment="1">
      <alignment horizontal="center" vertical="center" wrapText="1"/>
    </xf>
    <xf numFmtId="0" fontId="29" fillId="8" borderId="1" xfId="0" applyFont="1" applyFill="1" applyBorder="1" applyAlignment="1">
      <alignment vertical="center" wrapText="1"/>
    </xf>
    <xf numFmtId="0" fontId="22" fillId="10" borderId="0" xfId="0" applyFont="1" applyFill="1"/>
    <xf numFmtId="0" fontId="29" fillId="10" borderId="0" xfId="0" applyFont="1" applyFill="1" applyAlignment="1">
      <alignment vertical="center" wrapText="1"/>
    </xf>
    <xf numFmtId="0" fontId="29" fillId="12" borderId="1" xfId="0" applyFont="1" applyFill="1" applyBorder="1" applyAlignment="1">
      <alignment horizontal="left" vertical="center" wrapText="1" indent="1"/>
    </xf>
    <xf numFmtId="0" fontId="29" fillId="2" borderId="16" xfId="0" applyFont="1" applyFill="1" applyBorder="1" applyAlignment="1">
      <alignment vertical="center" wrapText="1"/>
    </xf>
    <xf numFmtId="0" fontId="0" fillId="0" borderId="0" xfId="0" applyFill="1"/>
    <xf numFmtId="0" fontId="14" fillId="0" borderId="0" xfId="1" applyFont="1" applyFill="1" applyAlignment="1">
      <alignment horizontal="left" vertical="center"/>
    </xf>
    <xf numFmtId="0" fontId="14" fillId="0" borderId="0" xfId="0" applyFont="1" applyFill="1"/>
    <xf numFmtId="0" fontId="6" fillId="0" borderId="1" xfId="0" applyFont="1" applyFill="1" applyBorder="1" applyAlignment="1">
      <alignment horizontal="left" vertical="top" wrapText="1"/>
    </xf>
    <xf numFmtId="0" fontId="29" fillId="0" borderId="1" xfId="0" applyFont="1" applyBorder="1" applyAlignment="1">
      <alignment vertical="center" wrapText="1"/>
    </xf>
    <xf numFmtId="0" fontId="14" fillId="0" borderId="0" xfId="0" applyFont="1" applyAlignment="1">
      <alignment horizontal="right" vertical="center" wrapText="1"/>
    </xf>
    <xf numFmtId="0" fontId="22" fillId="6" borderId="0" xfId="0" applyFont="1" applyFill="1" applyAlignment="1">
      <alignment horizontal="left" vertical="center" wrapText="1"/>
    </xf>
    <xf numFmtId="0" fontId="14" fillId="0" borderId="0" xfId="0" applyFont="1" applyAlignment="1">
      <alignment horizontal="left" vertical="center" wrapText="1"/>
    </xf>
    <xf numFmtId="0" fontId="29" fillId="0" borderId="1" xfId="0" applyFont="1" applyBorder="1" applyAlignment="1">
      <alignment wrapText="1"/>
    </xf>
    <xf numFmtId="0" fontId="30" fillId="7" borderId="1" xfId="0" applyFont="1" applyFill="1" applyBorder="1" applyAlignment="1">
      <alignment vertical="center" wrapText="1"/>
    </xf>
    <xf numFmtId="0" fontId="10" fillId="4" borderId="0" xfId="1" applyFont="1" applyFill="1" applyAlignment="1">
      <alignment horizontal="left" vertical="center"/>
    </xf>
    <xf numFmtId="0" fontId="14" fillId="0" borderId="0" xfId="1" applyFont="1" applyAlignment="1">
      <alignment horizontal="left" vertical="center" wrapText="1"/>
    </xf>
    <xf numFmtId="0" fontId="45" fillId="2" borderId="0" xfId="0" applyFont="1" applyFill="1" applyAlignment="1">
      <alignment horizontal="center" vertical="center" wrapText="1"/>
    </xf>
    <xf numFmtId="0" fontId="29" fillId="8" borderId="1" xfId="0" applyFont="1" applyFill="1" applyBorder="1" applyAlignment="1">
      <alignment vertical="center" wrapText="1"/>
    </xf>
    <xf numFmtId="0" fontId="22" fillId="10" borderId="0" xfId="0" applyFont="1" applyFill="1"/>
    <xf numFmtId="0" fontId="29" fillId="10" borderId="0" xfId="0" applyFont="1" applyFill="1" applyAlignment="1">
      <alignment vertical="center" wrapText="1"/>
    </xf>
    <xf numFmtId="0" fontId="29" fillId="12" borderId="1" xfId="0" applyFont="1" applyFill="1" applyBorder="1" applyAlignment="1">
      <alignment horizontal="left" vertical="center" wrapText="1" indent="1"/>
    </xf>
    <xf numFmtId="0" fontId="29" fillId="2" borderId="16" xfId="0" applyFont="1" applyFill="1" applyBorder="1" applyAlignment="1">
      <alignment vertical="center" wrapText="1"/>
    </xf>
    <xf numFmtId="0" fontId="0" fillId="0" borderId="0" xfId="0" applyFill="1"/>
    <xf numFmtId="0" fontId="14" fillId="0" borderId="0" xfId="1" applyFont="1" applyFill="1" applyAlignment="1">
      <alignment horizontal="left" vertical="center"/>
    </xf>
    <xf numFmtId="0" fontId="14" fillId="0" borderId="0" xfId="0" applyFont="1" applyFill="1"/>
    <xf numFmtId="0" fontId="6" fillId="0" borderId="1" xfId="0" applyFont="1" applyFill="1" applyBorder="1" applyAlignment="1">
      <alignment horizontal="left" vertical="top" wrapText="1"/>
    </xf>
    <xf numFmtId="0" fontId="29" fillId="0" borderId="1" xfId="0" applyFont="1" applyBorder="1" applyAlignment="1">
      <alignment vertical="center" wrapText="1"/>
    </xf>
    <xf numFmtId="0" fontId="14" fillId="0" borderId="0" xfId="0" applyFont="1" applyAlignment="1">
      <alignment horizontal="right" vertical="center" wrapText="1"/>
    </xf>
    <xf numFmtId="0" fontId="22" fillId="6" borderId="0" xfId="0" applyFont="1" applyFill="1" applyAlignment="1">
      <alignment horizontal="left" vertical="center" wrapText="1"/>
    </xf>
    <xf numFmtId="0" fontId="14" fillId="0" borderId="0" xfId="0" applyFont="1" applyAlignment="1">
      <alignment horizontal="left" vertical="center" wrapText="1"/>
    </xf>
    <xf numFmtId="0" fontId="29" fillId="0" borderId="1" xfId="0" applyFont="1" applyBorder="1" applyAlignment="1">
      <alignment wrapText="1"/>
    </xf>
    <xf numFmtId="0" fontId="30" fillId="7" borderId="1" xfId="0" applyFont="1" applyFill="1" applyBorder="1" applyAlignment="1">
      <alignment vertical="center" wrapText="1"/>
    </xf>
    <xf numFmtId="0" fontId="10" fillId="4" borderId="0" xfId="1" applyFont="1" applyFill="1" applyAlignment="1">
      <alignment horizontal="left" vertical="center"/>
    </xf>
    <xf numFmtId="0" fontId="14" fillId="0" borderId="0" xfId="1" applyFont="1" applyAlignment="1">
      <alignment horizontal="left" vertical="center" wrapText="1"/>
    </xf>
    <xf numFmtId="0" fontId="45" fillId="2" borderId="0" xfId="0" applyFont="1" applyFill="1" applyAlignment="1">
      <alignment horizontal="center" vertical="center" wrapText="1"/>
    </xf>
    <xf numFmtId="0" fontId="29" fillId="8" borderId="1" xfId="0" applyFont="1" applyFill="1" applyBorder="1" applyAlignment="1">
      <alignment vertical="center" wrapText="1"/>
    </xf>
    <xf numFmtId="0" fontId="22" fillId="10" borderId="0" xfId="0" applyFont="1" applyFill="1"/>
    <xf numFmtId="0" fontId="29" fillId="10" borderId="0" xfId="0" applyFont="1" applyFill="1" applyAlignment="1">
      <alignment vertical="center" wrapText="1"/>
    </xf>
    <xf numFmtId="0" fontId="29" fillId="12" borderId="1" xfId="0" applyFont="1" applyFill="1" applyBorder="1" applyAlignment="1">
      <alignment horizontal="left" vertical="center" wrapText="1" indent="1"/>
    </xf>
    <xf numFmtId="0" fontId="29" fillId="2" borderId="16" xfId="0" applyFont="1" applyFill="1" applyBorder="1" applyAlignment="1">
      <alignment vertical="center" wrapText="1"/>
    </xf>
    <xf numFmtId="0" fontId="6" fillId="2" borderId="0" xfId="0" applyFont="1" applyFill="1" applyBorder="1" applyAlignment="1">
      <alignment vertical="center"/>
    </xf>
    <xf numFmtId="0" fontId="14" fillId="0" borderId="0" xfId="1" applyFont="1" applyFill="1" applyAlignment="1">
      <alignment horizontal="left" vertical="center" wrapText="1"/>
    </xf>
    <xf numFmtId="0" fontId="0" fillId="0" borderId="0" xfId="0" applyFill="1" applyAlignment="1">
      <alignment horizontal="left"/>
    </xf>
    <xf numFmtId="0" fontId="8" fillId="3" borderId="5" xfId="0" applyFont="1" applyFill="1" applyBorder="1" applyAlignment="1">
      <alignment horizontal="left"/>
    </xf>
    <xf numFmtId="0" fontId="8" fillId="3" borderId="6" xfId="0" applyFont="1" applyFill="1" applyBorder="1" applyAlignment="1">
      <alignment horizontal="left"/>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9" fontId="8" fillId="4" borderId="5" xfId="0" applyNumberFormat="1" applyFont="1" applyFill="1" applyBorder="1" applyAlignment="1">
      <alignment horizontal="center" vertical="center"/>
    </xf>
    <xf numFmtId="9" fontId="8" fillId="4" borderId="6" xfId="0" applyNumberFormat="1" applyFont="1" applyFill="1" applyBorder="1" applyAlignment="1">
      <alignment horizontal="center" vertical="center"/>
    </xf>
    <xf numFmtId="0" fontId="14" fillId="0" borderId="12" xfId="1" applyFont="1" applyFill="1" applyBorder="1" applyAlignment="1">
      <alignment horizontal="left" vertical="center" wrapText="1"/>
    </xf>
    <xf numFmtId="0" fontId="0" fillId="0" borderId="13" xfId="0" applyFill="1" applyBorder="1" applyAlignment="1">
      <alignment horizontal="left"/>
    </xf>
    <xf numFmtId="0" fontId="0" fillId="0" borderId="15" xfId="0" applyFill="1" applyBorder="1" applyAlignment="1">
      <alignment horizontal="left"/>
    </xf>
    <xf numFmtId="0" fontId="6" fillId="0" borderId="0" xfId="0" applyFont="1" applyFill="1" applyAlignment="1"/>
    <xf numFmtId="0" fontId="0" fillId="0" borderId="0" xfId="0" applyFill="1" applyAlignment="1"/>
    <xf numFmtId="0" fontId="31" fillId="5" borderId="0" xfId="0" applyFont="1" applyFill="1" applyAlignment="1">
      <alignment horizontal="left" vertical="top" wrapText="1"/>
    </xf>
    <xf numFmtId="0" fontId="45" fillId="2" borderId="0" xfId="0" applyFont="1" applyFill="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44" fillId="2" borderId="22"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10" fillId="6" borderId="0" xfId="0" applyFont="1" applyFill="1" applyBorder="1" applyAlignment="1">
      <alignment horizontal="left" vertical="center"/>
    </xf>
    <xf numFmtId="0" fontId="10" fillId="6" borderId="6" xfId="0" applyFont="1" applyFill="1" applyBorder="1" applyAlignment="1">
      <alignment horizontal="left" vertical="center"/>
    </xf>
    <xf numFmtId="0" fontId="44" fillId="0" borderId="22" xfId="0" applyFont="1" applyFill="1" applyBorder="1" applyAlignment="1">
      <alignment horizontal="center" vertical="center" wrapText="1"/>
    </xf>
    <xf numFmtId="0" fontId="44" fillId="0" borderId="21" xfId="0" applyFont="1" applyFill="1" applyBorder="1" applyAlignment="1">
      <alignment horizontal="center" vertical="center" wrapText="1"/>
    </xf>
    <xf numFmtId="0" fontId="6" fillId="0" borderId="1" xfId="0" applyFont="1" applyFill="1" applyBorder="1" applyAlignment="1">
      <alignment horizontal="left"/>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10" fillId="0" borderId="1" xfId="0" applyFont="1" applyFill="1" applyBorder="1" applyAlignment="1">
      <alignment horizontal="left"/>
    </xf>
    <xf numFmtId="0" fontId="10" fillId="4" borderId="1" xfId="0" applyFont="1" applyFill="1" applyBorder="1" applyAlignment="1">
      <alignment horizontal="left"/>
    </xf>
    <xf numFmtId="0" fontId="8" fillId="4" borderId="1" xfId="0" applyFont="1" applyFill="1" applyBorder="1" applyAlignment="1">
      <alignment horizontal="center" vertical="center" wrapText="1"/>
    </xf>
    <xf numFmtId="9" fontId="8" fillId="4" borderId="1" xfId="0" applyNumberFormat="1" applyFont="1" applyFill="1" applyBorder="1" applyAlignment="1">
      <alignment horizontal="center"/>
    </xf>
    <xf numFmtId="0" fontId="14" fillId="0" borderId="1" xfId="0" applyFont="1" applyFill="1" applyBorder="1" applyAlignment="1">
      <alignment horizontal="left" vertical="center"/>
    </xf>
    <xf numFmtId="0" fontId="21" fillId="0" borderId="0" xfId="0" applyFont="1" applyAlignment="1">
      <alignment horizontal="left" vertical="top" wrapText="1"/>
    </xf>
    <xf numFmtId="0" fontId="0" fillId="0" borderId="0" xfId="0" applyAlignment="1">
      <alignment horizontal="left" vertical="top" wrapText="1"/>
    </xf>
    <xf numFmtId="0" fontId="8" fillId="0" borderId="0" xfId="0" applyFont="1" applyAlignment="1">
      <alignment horizontal="left"/>
    </xf>
    <xf numFmtId="0" fontId="8" fillId="4" borderId="1" xfId="0" applyFont="1" applyFill="1" applyBorder="1" applyAlignment="1">
      <alignment horizontal="center"/>
    </xf>
    <xf numFmtId="0" fontId="7" fillId="3" borderId="1" xfId="0" applyFont="1" applyFill="1" applyBorder="1" applyAlignment="1">
      <alignment horizontal="left"/>
    </xf>
    <xf numFmtId="0" fontId="8" fillId="4" borderId="2" xfId="0" applyFont="1" applyFill="1" applyBorder="1" applyAlignment="1">
      <alignment horizontal="center"/>
    </xf>
    <xf numFmtId="0" fontId="8" fillId="4" borderId="4" xfId="0" applyFont="1" applyFill="1" applyBorder="1" applyAlignment="1">
      <alignment horizontal="center"/>
    </xf>
  </cellXfs>
  <cellStyles count="10">
    <cellStyle name="Normal 2" xfId="5"/>
    <cellStyle name="Normal 3" xfId="6"/>
    <cellStyle name="Normal 3 2" xfId="9"/>
    <cellStyle name="Обычный" xfId="0" builtinId="0"/>
    <cellStyle name="Обычный 2" xfId="1"/>
    <cellStyle name="Обычный 3" xfId="3"/>
    <cellStyle name="Обычный 3 2" xfId="4"/>
    <cellStyle name="Обычный 3 2 2" xfId="8"/>
    <cellStyle name="Обычный 3 3" xfId="7"/>
    <cellStyle name="Обычный 7"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heetViews>
  <sheetFormatPr defaultColWidth="9" defaultRowHeight="12.75" x14ac:dyDescent="0.2"/>
  <cols>
    <col min="1" max="1" width="31.85546875" style="1" customWidth="1"/>
    <col min="2" max="2" width="27.140625" style="1" customWidth="1"/>
    <col min="3" max="3" width="10.85546875" style="1" bestFit="1" customWidth="1"/>
    <col min="4" max="4" width="11.85546875" style="1" customWidth="1"/>
    <col min="5" max="16384" width="9" style="1"/>
  </cols>
  <sheetData>
    <row r="1" spans="1:4" x14ac:dyDescent="0.2">
      <c r="A1" s="20" t="s">
        <v>26</v>
      </c>
      <c r="B1" s="8"/>
      <c r="C1" s="8"/>
      <c r="D1" s="8"/>
    </row>
    <row r="2" spans="1:4" x14ac:dyDescent="0.2">
      <c r="A2" s="3" t="s">
        <v>22</v>
      </c>
      <c r="B2" s="23" t="s">
        <v>43</v>
      </c>
      <c r="C2" s="5"/>
      <c r="D2" s="5"/>
    </row>
    <row r="3" spans="1:4" x14ac:dyDescent="0.2">
      <c r="A3" s="12" t="s">
        <v>27</v>
      </c>
      <c r="B3" s="3"/>
      <c r="C3" s="4"/>
      <c r="D3" s="4"/>
    </row>
    <row r="4" spans="1:4" x14ac:dyDescent="0.2">
      <c r="A4" s="22" t="s">
        <v>42</v>
      </c>
      <c r="B4" s="3">
        <v>4900</v>
      </c>
      <c r="C4" s="4"/>
      <c r="D4" s="4"/>
    </row>
    <row r="5" spans="1:4" x14ac:dyDescent="0.2">
      <c r="A5" s="3" t="s">
        <v>40</v>
      </c>
      <c r="B5" s="24">
        <v>4900</v>
      </c>
      <c r="C5" s="4"/>
      <c r="D5" s="4"/>
    </row>
    <row r="6" spans="1:4" x14ac:dyDescent="0.2">
      <c r="A6" s="3" t="s">
        <v>44</v>
      </c>
      <c r="B6" s="24">
        <v>4900</v>
      </c>
    </row>
    <row r="7" spans="1:4" x14ac:dyDescent="0.2">
      <c r="C7" s="4"/>
      <c r="D7" s="4"/>
    </row>
    <row r="8" spans="1:4" x14ac:dyDescent="0.2">
      <c r="C8" s="4"/>
      <c r="D8" s="4"/>
    </row>
    <row r="9" spans="1:4" x14ac:dyDescent="0.2">
      <c r="A9" s="20" t="s">
        <v>26</v>
      </c>
      <c r="B9" s="2"/>
      <c r="C9" s="4"/>
      <c r="D9" s="4"/>
    </row>
    <row r="10" spans="1:4" x14ac:dyDescent="0.2">
      <c r="A10" s="3" t="s">
        <v>22</v>
      </c>
      <c r="B10" s="23" t="s">
        <v>43</v>
      </c>
      <c r="C10" s="4"/>
      <c r="D10" s="4"/>
    </row>
    <row r="11" spans="1:4" x14ac:dyDescent="0.2">
      <c r="A11" s="12" t="s">
        <v>28</v>
      </c>
      <c r="B11" s="3"/>
      <c r="C11" s="4"/>
      <c r="D11" s="4"/>
    </row>
    <row r="12" spans="1:4" x14ac:dyDescent="0.2">
      <c r="A12" s="22" t="s">
        <v>42</v>
      </c>
      <c r="B12" s="3">
        <v>4900</v>
      </c>
      <c r="C12" s="4"/>
      <c r="D12" s="4"/>
    </row>
    <row r="13" spans="1:4" x14ac:dyDescent="0.2">
      <c r="A13" s="3" t="s">
        <v>40</v>
      </c>
      <c r="B13" s="24">
        <v>4900</v>
      </c>
      <c r="C13" s="4"/>
      <c r="D13" s="4"/>
    </row>
    <row r="14" spans="1:4" x14ac:dyDescent="0.2">
      <c r="A14" s="3" t="s">
        <v>44</v>
      </c>
      <c r="B14" s="24">
        <v>4900</v>
      </c>
    </row>
    <row r="15" spans="1:4" ht="18" customHeight="1" x14ac:dyDescent="0.2">
      <c r="A15" s="20"/>
      <c r="C15" s="5"/>
      <c r="D15" s="5"/>
    </row>
  </sheetData>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zoomScaleNormal="100" workbookViewId="0"/>
  </sheetViews>
  <sheetFormatPr defaultColWidth="9" defaultRowHeight="12.75" x14ac:dyDescent="0.2"/>
  <cols>
    <col min="1" max="1" width="31.85546875" style="1" customWidth="1"/>
    <col min="2" max="2" width="27.140625" style="1" customWidth="1"/>
    <col min="3" max="3" width="10.85546875" style="1" bestFit="1" customWidth="1"/>
    <col min="4" max="4" width="11.85546875" style="1" customWidth="1"/>
    <col min="5" max="16384" width="9" style="1"/>
  </cols>
  <sheetData>
    <row r="1" spans="1:4" x14ac:dyDescent="0.2">
      <c r="A1" s="20" t="s">
        <v>35</v>
      </c>
      <c r="B1" s="8"/>
      <c r="C1" s="8"/>
      <c r="D1" s="8"/>
    </row>
    <row r="2" spans="1:4" x14ac:dyDescent="0.2">
      <c r="A2" s="3" t="s">
        <v>53</v>
      </c>
      <c r="B2" s="23" t="s">
        <v>23</v>
      </c>
      <c r="C2" s="5"/>
      <c r="D2" s="5"/>
    </row>
    <row r="3" spans="1:4" x14ac:dyDescent="0.2">
      <c r="A3" s="12" t="s">
        <v>27</v>
      </c>
      <c r="B3" s="3"/>
      <c r="C3" s="4"/>
      <c r="D3" s="4"/>
    </row>
    <row r="4" spans="1:4" x14ac:dyDescent="0.2">
      <c r="A4" s="3">
        <v>1</v>
      </c>
      <c r="B4" s="24">
        <v>5800</v>
      </c>
      <c r="C4" s="4"/>
      <c r="D4" s="4"/>
    </row>
    <row r="5" spans="1:4" x14ac:dyDescent="0.2">
      <c r="A5" s="3" t="s">
        <v>48</v>
      </c>
      <c r="B5" s="24">
        <v>5800</v>
      </c>
      <c r="C5" s="4"/>
      <c r="D5" s="4"/>
    </row>
    <row r="6" spans="1:4" x14ac:dyDescent="0.2">
      <c r="A6" s="3" t="s">
        <v>49</v>
      </c>
      <c r="B6" s="24">
        <v>6400</v>
      </c>
      <c r="C6" s="4"/>
      <c r="D6" s="4"/>
    </row>
    <row r="7" spans="1:4" x14ac:dyDescent="0.2">
      <c r="A7" s="3" t="s">
        <v>50</v>
      </c>
      <c r="B7" s="24">
        <v>6400</v>
      </c>
      <c r="C7" s="4"/>
      <c r="D7" s="4"/>
    </row>
    <row r="8" spans="1:4" x14ac:dyDescent="0.2">
      <c r="A8" s="3" t="s">
        <v>56</v>
      </c>
      <c r="B8" s="24">
        <v>7800</v>
      </c>
      <c r="C8" s="4"/>
      <c r="D8" s="4"/>
    </row>
    <row r="9" spans="1:4" x14ac:dyDescent="0.2">
      <c r="A9" s="3">
        <v>2</v>
      </c>
      <c r="B9" s="24">
        <v>6800</v>
      </c>
      <c r="C9" s="4"/>
      <c r="D9" s="4"/>
    </row>
    <row r="10" spans="1:4" x14ac:dyDescent="0.2">
      <c r="A10" s="3" t="s">
        <v>54</v>
      </c>
      <c r="B10" s="24">
        <v>6800</v>
      </c>
      <c r="C10" s="4"/>
      <c r="D10" s="4"/>
    </row>
    <row r="11" spans="1:4" x14ac:dyDescent="0.2">
      <c r="A11" s="3" t="s">
        <v>51</v>
      </c>
      <c r="B11" s="24">
        <v>6800</v>
      </c>
      <c r="C11" s="4"/>
      <c r="D11" s="4"/>
    </row>
    <row r="12" spans="1:4" x14ac:dyDescent="0.2">
      <c r="A12" s="3" t="s">
        <v>57</v>
      </c>
      <c r="B12" s="24">
        <v>8200</v>
      </c>
      <c r="C12" s="4"/>
      <c r="D12" s="4"/>
    </row>
    <row r="13" spans="1:4" x14ac:dyDescent="0.2">
      <c r="A13" s="3" t="s">
        <v>52</v>
      </c>
      <c r="B13" s="24">
        <v>8200</v>
      </c>
      <c r="C13" s="4"/>
      <c r="D13" s="4"/>
    </row>
    <row r="14" spans="1:4" x14ac:dyDescent="0.2">
      <c r="C14" s="4"/>
      <c r="D14" s="4"/>
    </row>
    <row r="15" spans="1:4" x14ac:dyDescent="0.2">
      <c r="C15" s="4"/>
      <c r="D15" s="4"/>
    </row>
    <row r="16" spans="1:4" x14ac:dyDescent="0.2">
      <c r="A16" s="20" t="s">
        <v>35</v>
      </c>
      <c r="B16" s="2"/>
      <c r="C16" s="4"/>
      <c r="D16" s="4"/>
    </row>
    <row r="17" spans="1:4" x14ac:dyDescent="0.2">
      <c r="A17" s="3" t="s">
        <v>53</v>
      </c>
      <c r="B17" s="23" t="s">
        <v>23</v>
      </c>
      <c r="C17" s="4"/>
      <c r="D17" s="4"/>
    </row>
    <row r="18" spans="1:4" x14ac:dyDescent="0.2">
      <c r="A18" s="12" t="s">
        <v>28</v>
      </c>
      <c r="B18" s="3"/>
      <c r="C18" s="4"/>
      <c r="D18" s="4"/>
    </row>
    <row r="19" spans="1:4" x14ac:dyDescent="0.2">
      <c r="A19" s="3">
        <v>1</v>
      </c>
      <c r="B19" s="24">
        <v>5800</v>
      </c>
      <c r="C19" s="4"/>
      <c r="D19" s="4"/>
    </row>
    <row r="20" spans="1:4" x14ac:dyDescent="0.2">
      <c r="A20" s="3" t="s">
        <v>48</v>
      </c>
      <c r="B20" s="24">
        <v>5800</v>
      </c>
      <c r="C20" s="4"/>
      <c r="D20" s="4"/>
    </row>
    <row r="21" spans="1:4" x14ac:dyDescent="0.2">
      <c r="A21" s="3" t="s">
        <v>49</v>
      </c>
      <c r="B21" s="24">
        <v>6400</v>
      </c>
      <c r="C21" s="4"/>
      <c r="D21" s="4"/>
    </row>
    <row r="22" spans="1:4" x14ac:dyDescent="0.2">
      <c r="A22" s="3" t="s">
        <v>50</v>
      </c>
      <c r="B22" s="24">
        <v>6400</v>
      </c>
      <c r="C22" s="4"/>
      <c r="D22" s="4"/>
    </row>
    <row r="23" spans="1:4" x14ac:dyDescent="0.2">
      <c r="A23" s="3" t="s">
        <v>56</v>
      </c>
      <c r="B23" s="24">
        <v>7800</v>
      </c>
      <c r="C23" s="4"/>
      <c r="D23" s="4"/>
    </row>
    <row r="24" spans="1:4" x14ac:dyDescent="0.2">
      <c r="A24" s="3">
        <v>2</v>
      </c>
      <c r="B24" s="24">
        <v>6800</v>
      </c>
      <c r="C24" s="4"/>
      <c r="D24" s="4"/>
    </row>
    <row r="25" spans="1:4" x14ac:dyDescent="0.2">
      <c r="A25" s="3" t="s">
        <v>54</v>
      </c>
      <c r="B25" s="24">
        <v>6800</v>
      </c>
      <c r="C25" s="4"/>
      <c r="D25" s="4"/>
    </row>
    <row r="26" spans="1:4" x14ac:dyDescent="0.2">
      <c r="A26" s="3" t="s">
        <v>51</v>
      </c>
      <c r="B26" s="24">
        <v>6800</v>
      </c>
      <c r="C26" s="4"/>
      <c r="D26" s="4"/>
    </row>
    <row r="27" spans="1:4" x14ac:dyDescent="0.2">
      <c r="A27" s="3" t="s">
        <v>57</v>
      </c>
      <c r="B27" s="24">
        <v>8200</v>
      </c>
      <c r="C27" s="4"/>
      <c r="D27" s="4"/>
    </row>
    <row r="28" spans="1:4" x14ac:dyDescent="0.2">
      <c r="A28" s="3" t="s">
        <v>52</v>
      </c>
      <c r="B28" s="24">
        <v>8200</v>
      </c>
      <c r="C28" s="4"/>
      <c r="D28" s="4"/>
    </row>
    <row r="29" spans="1:4" ht="15" customHeight="1" x14ac:dyDescent="0.2">
      <c r="A29" s="20"/>
      <c r="C29" s="5"/>
      <c r="D29" s="5"/>
    </row>
    <row r="30" spans="1:4" x14ac:dyDescent="0.2">
      <c r="A30" s="20"/>
      <c r="C30" s="4"/>
      <c r="D30" s="4"/>
    </row>
    <row r="31" spans="1:4" x14ac:dyDescent="0.2">
      <c r="A31" s="20" t="s">
        <v>35</v>
      </c>
      <c r="B31" s="2"/>
      <c r="C31" s="4"/>
      <c r="D31" s="4"/>
    </row>
    <row r="32" spans="1:4" x14ac:dyDescent="0.2">
      <c r="A32" s="3" t="s">
        <v>53</v>
      </c>
      <c r="B32" s="23" t="s">
        <v>23</v>
      </c>
      <c r="C32" s="4"/>
      <c r="D32" s="4"/>
    </row>
    <row r="33" spans="1:4" x14ac:dyDescent="0.2">
      <c r="A33" s="12" t="s">
        <v>29</v>
      </c>
      <c r="B33" s="3"/>
      <c r="C33" s="4"/>
      <c r="D33" s="4"/>
    </row>
    <row r="34" spans="1:4" x14ac:dyDescent="0.2">
      <c r="A34" s="3">
        <v>1</v>
      </c>
      <c r="B34" s="24">
        <v>9600</v>
      </c>
      <c r="C34" s="4"/>
      <c r="D34" s="4"/>
    </row>
    <row r="35" spans="1:4" x14ac:dyDescent="0.2">
      <c r="A35" s="3" t="s">
        <v>48</v>
      </c>
      <c r="B35" s="24">
        <v>9600</v>
      </c>
      <c r="C35" s="4"/>
      <c r="D35" s="4"/>
    </row>
    <row r="36" spans="1:4" x14ac:dyDescent="0.2">
      <c r="A36" s="3" t="s">
        <v>49</v>
      </c>
      <c r="B36" s="24">
        <v>10200</v>
      </c>
      <c r="C36" s="4"/>
      <c r="D36" s="4"/>
    </row>
    <row r="37" spans="1:4" x14ac:dyDescent="0.2">
      <c r="A37" s="3" t="s">
        <v>50</v>
      </c>
      <c r="B37" s="24">
        <v>10200</v>
      </c>
      <c r="C37" s="4"/>
      <c r="D37" s="4"/>
    </row>
    <row r="38" spans="1:4" x14ac:dyDescent="0.2">
      <c r="A38" s="3" t="s">
        <v>56</v>
      </c>
      <c r="B38" s="24">
        <v>16600</v>
      </c>
      <c r="C38" s="4"/>
      <c r="D38" s="4"/>
    </row>
    <row r="39" spans="1:4" x14ac:dyDescent="0.2">
      <c r="A39" s="3">
        <v>2</v>
      </c>
      <c r="B39" s="24">
        <v>10500</v>
      </c>
      <c r="C39" s="4"/>
      <c r="D39" s="4"/>
    </row>
    <row r="40" spans="1:4" x14ac:dyDescent="0.2">
      <c r="A40" s="3" t="s">
        <v>54</v>
      </c>
      <c r="B40" s="24">
        <v>10500</v>
      </c>
      <c r="C40" s="4"/>
      <c r="D40" s="4"/>
    </row>
    <row r="41" spans="1:4" x14ac:dyDescent="0.2">
      <c r="A41" s="3" t="s">
        <v>51</v>
      </c>
      <c r="B41" s="24">
        <v>10500</v>
      </c>
      <c r="C41" s="4"/>
      <c r="D41" s="4"/>
    </row>
    <row r="42" spans="1:4" x14ac:dyDescent="0.2">
      <c r="A42" s="3" t="s">
        <v>57</v>
      </c>
      <c r="B42" s="24">
        <v>11900</v>
      </c>
      <c r="C42" s="4"/>
      <c r="D42" s="4"/>
    </row>
    <row r="43" spans="1:4" x14ac:dyDescent="0.2">
      <c r="A43" s="3" t="s">
        <v>52</v>
      </c>
      <c r="B43" s="24">
        <v>11900</v>
      </c>
      <c r="C43" s="4"/>
      <c r="D43" s="4"/>
    </row>
    <row r="46" spans="1:4" x14ac:dyDescent="0.2">
      <c r="A46" s="20" t="s">
        <v>35</v>
      </c>
      <c r="B46" s="2"/>
      <c r="C46" s="4"/>
      <c r="D46" s="4"/>
    </row>
    <row r="47" spans="1:4" x14ac:dyDescent="0.2">
      <c r="A47" s="3" t="s">
        <v>53</v>
      </c>
      <c r="B47" s="23" t="s">
        <v>23</v>
      </c>
      <c r="C47" s="4"/>
      <c r="D47" s="4"/>
    </row>
    <row r="48" spans="1:4" x14ac:dyDescent="0.2">
      <c r="A48" s="12" t="s">
        <v>30</v>
      </c>
      <c r="B48" s="3"/>
      <c r="C48" s="4"/>
      <c r="D48" s="4"/>
    </row>
    <row r="49" spans="1:4" x14ac:dyDescent="0.2">
      <c r="A49" s="3">
        <v>1</v>
      </c>
      <c r="B49" s="24">
        <v>12500</v>
      </c>
      <c r="C49" s="4"/>
      <c r="D49" s="4"/>
    </row>
    <row r="50" spans="1:4" x14ac:dyDescent="0.2">
      <c r="A50" s="3" t="s">
        <v>48</v>
      </c>
      <c r="B50" s="24">
        <v>12500</v>
      </c>
      <c r="C50" s="4"/>
      <c r="D50" s="4"/>
    </row>
    <row r="51" spans="1:4" x14ac:dyDescent="0.2">
      <c r="A51" s="3" t="s">
        <v>49</v>
      </c>
      <c r="B51" s="24">
        <v>12900</v>
      </c>
      <c r="C51" s="4"/>
      <c r="D51" s="4"/>
    </row>
    <row r="52" spans="1:4" x14ac:dyDescent="0.2">
      <c r="A52" s="3" t="s">
        <v>50</v>
      </c>
      <c r="B52" s="24">
        <v>12900</v>
      </c>
      <c r="C52" s="4"/>
      <c r="D52" s="4"/>
    </row>
    <row r="53" spans="1:4" x14ac:dyDescent="0.2">
      <c r="A53" s="3" t="s">
        <v>56</v>
      </c>
      <c r="B53" s="24">
        <v>14300</v>
      </c>
      <c r="C53" s="4"/>
      <c r="D53" s="4"/>
    </row>
    <row r="54" spans="1:4" x14ac:dyDescent="0.2">
      <c r="A54" s="3">
        <v>2</v>
      </c>
      <c r="B54" s="24">
        <v>13500</v>
      </c>
      <c r="C54" s="4"/>
      <c r="D54" s="4"/>
    </row>
    <row r="55" spans="1:4" x14ac:dyDescent="0.2">
      <c r="A55" s="3" t="s">
        <v>54</v>
      </c>
      <c r="B55" s="24">
        <v>13500</v>
      </c>
      <c r="C55" s="4"/>
      <c r="D55" s="4"/>
    </row>
    <row r="56" spans="1:4" x14ac:dyDescent="0.2">
      <c r="A56" s="3" t="s">
        <v>51</v>
      </c>
      <c r="B56" s="24">
        <v>13500</v>
      </c>
      <c r="C56" s="4"/>
      <c r="D56" s="4"/>
    </row>
    <row r="57" spans="1:4" x14ac:dyDescent="0.2">
      <c r="A57" s="3" t="s">
        <v>57</v>
      </c>
      <c r="B57" s="24">
        <v>14900</v>
      </c>
      <c r="C57" s="4"/>
      <c r="D57" s="4"/>
    </row>
    <row r="58" spans="1:4" x14ac:dyDescent="0.2">
      <c r="A58" s="3" t="s">
        <v>52</v>
      </c>
      <c r="B58" s="24">
        <v>14900</v>
      </c>
      <c r="C58" s="4"/>
      <c r="D58" s="4"/>
    </row>
    <row r="61" spans="1:4" x14ac:dyDescent="0.2">
      <c r="A61" s="20" t="s">
        <v>35</v>
      </c>
      <c r="B61" s="2"/>
      <c r="C61" s="4"/>
      <c r="D61" s="4"/>
    </row>
    <row r="62" spans="1:4" x14ac:dyDescent="0.2">
      <c r="A62" s="3" t="s">
        <v>53</v>
      </c>
      <c r="B62" s="23" t="s">
        <v>23</v>
      </c>
      <c r="C62" s="4"/>
      <c r="D62" s="4"/>
    </row>
    <row r="63" spans="1:4" x14ac:dyDescent="0.2">
      <c r="A63" s="12" t="s">
        <v>36</v>
      </c>
      <c r="B63" s="3"/>
      <c r="C63" s="4"/>
      <c r="D63" s="4"/>
    </row>
    <row r="64" spans="1:4" x14ac:dyDescent="0.2">
      <c r="A64" s="3">
        <v>1</v>
      </c>
      <c r="B64" s="24">
        <v>390000</v>
      </c>
      <c r="C64" s="4"/>
      <c r="D64" s="4"/>
    </row>
    <row r="65" spans="1:4" x14ac:dyDescent="0.2">
      <c r="A65" s="3">
        <v>2</v>
      </c>
      <c r="B65" s="24">
        <v>390000</v>
      </c>
      <c r="C65" s="4"/>
      <c r="D65" s="4"/>
    </row>
    <row r="66" spans="1:4" x14ac:dyDescent="0.2">
      <c r="A66" s="3">
        <v>3</v>
      </c>
      <c r="B66" s="24">
        <v>390000</v>
      </c>
    </row>
    <row r="67" spans="1:4" x14ac:dyDescent="0.2">
      <c r="A67" s="3">
        <v>4</v>
      </c>
      <c r="B67" s="24">
        <v>390000</v>
      </c>
    </row>
    <row r="68" spans="1:4" x14ac:dyDescent="0.2">
      <c r="A68" s="3">
        <v>5</v>
      </c>
      <c r="B68" s="24">
        <v>390000</v>
      </c>
    </row>
    <row r="69" spans="1:4" x14ac:dyDescent="0.2">
      <c r="A69" s="3">
        <v>6</v>
      </c>
      <c r="B69" s="24">
        <v>390000</v>
      </c>
    </row>
  </sheetData>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Normal="100" workbookViewId="0"/>
  </sheetViews>
  <sheetFormatPr defaultColWidth="9" defaultRowHeight="12.75" x14ac:dyDescent="0.2"/>
  <cols>
    <col min="1" max="1" width="31.85546875" style="1" customWidth="1"/>
    <col min="2" max="2" width="27.140625" style="1" customWidth="1"/>
    <col min="3" max="3" width="24.140625" style="1" customWidth="1"/>
    <col min="4" max="4" width="22.140625" style="1" customWidth="1"/>
    <col min="5" max="16384" width="9" style="1"/>
  </cols>
  <sheetData>
    <row r="1" spans="1:4" x14ac:dyDescent="0.2">
      <c r="A1" s="20" t="s">
        <v>31</v>
      </c>
      <c r="B1" s="8"/>
      <c r="C1" s="8"/>
      <c r="D1" s="8"/>
    </row>
    <row r="2" spans="1:4" ht="90" customHeight="1" x14ac:dyDescent="0.2">
      <c r="A2" s="3" t="s">
        <v>22</v>
      </c>
      <c r="B2" s="23" t="s">
        <v>61</v>
      </c>
      <c r="C2" s="27" t="s">
        <v>60</v>
      </c>
      <c r="D2" s="27" t="s">
        <v>59</v>
      </c>
    </row>
    <row r="3" spans="1:4" x14ac:dyDescent="0.2">
      <c r="A3" s="12" t="s">
        <v>32</v>
      </c>
      <c r="B3" s="3"/>
      <c r="C3" s="28"/>
      <c r="D3" s="28"/>
    </row>
    <row r="4" spans="1:4" x14ac:dyDescent="0.2">
      <c r="A4" s="3">
        <v>1</v>
      </c>
      <c r="B4" s="24">
        <v>3400</v>
      </c>
      <c r="C4" s="28">
        <v>3900</v>
      </c>
      <c r="D4" s="28">
        <v>4400</v>
      </c>
    </row>
    <row r="5" spans="1:4" x14ac:dyDescent="0.2">
      <c r="A5" s="3" t="s">
        <v>24</v>
      </c>
      <c r="B5" s="24">
        <v>3400</v>
      </c>
      <c r="C5" s="3">
        <v>3900</v>
      </c>
      <c r="D5" s="3">
        <v>4400</v>
      </c>
    </row>
    <row r="6" spans="1:4" x14ac:dyDescent="0.2">
      <c r="A6" s="3">
        <v>2</v>
      </c>
      <c r="B6" s="24">
        <v>3400</v>
      </c>
      <c r="C6" s="3">
        <v>3900</v>
      </c>
      <c r="D6" s="3">
        <v>4400</v>
      </c>
    </row>
    <row r="7" spans="1:4" x14ac:dyDescent="0.2">
      <c r="A7" s="3" t="s">
        <v>54</v>
      </c>
      <c r="B7" s="24">
        <v>3400</v>
      </c>
      <c r="C7" s="3">
        <v>3900</v>
      </c>
      <c r="D7" s="3">
        <v>4400</v>
      </c>
    </row>
    <row r="8" spans="1:4" x14ac:dyDescent="0.2">
      <c r="A8" s="3" t="s">
        <v>55</v>
      </c>
      <c r="B8" s="24">
        <v>4200</v>
      </c>
      <c r="C8" s="3">
        <v>4700</v>
      </c>
      <c r="D8" s="3">
        <v>5200</v>
      </c>
    </row>
    <row r="9" spans="1:4" x14ac:dyDescent="0.2">
      <c r="C9" s="4"/>
      <c r="D9" s="4"/>
    </row>
    <row r="10" spans="1:4" x14ac:dyDescent="0.2">
      <c r="C10" s="4"/>
      <c r="D10" s="4"/>
    </row>
    <row r="11" spans="1:4" x14ac:dyDescent="0.2">
      <c r="A11" s="20" t="s">
        <v>31</v>
      </c>
      <c r="B11" s="2"/>
      <c r="C11" s="4"/>
      <c r="D11" s="4"/>
    </row>
    <row r="12" spans="1:4" ht="76.5" x14ac:dyDescent="0.2">
      <c r="A12" s="3" t="s">
        <v>22</v>
      </c>
      <c r="B12" s="23" t="s">
        <v>61</v>
      </c>
      <c r="C12" s="27" t="s">
        <v>60</v>
      </c>
      <c r="D12" s="27" t="s">
        <v>59</v>
      </c>
    </row>
    <row r="13" spans="1:4" x14ac:dyDescent="0.2">
      <c r="A13" s="12" t="s">
        <v>33</v>
      </c>
      <c r="B13" s="3"/>
      <c r="C13" s="28"/>
      <c r="D13" s="28"/>
    </row>
    <row r="14" spans="1:4" x14ac:dyDescent="0.2">
      <c r="A14" s="3">
        <v>1</v>
      </c>
      <c r="B14" s="24">
        <v>3400</v>
      </c>
      <c r="C14" s="28">
        <v>3900</v>
      </c>
      <c r="D14" s="28">
        <v>4400</v>
      </c>
    </row>
    <row r="15" spans="1:4" x14ac:dyDescent="0.2">
      <c r="A15" s="3" t="s">
        <v>24</v>
      </c>
      <c r="B15" s="24">
        <v>3400</v>
      </c>
      <c r="C15" s="3">
        <v>3900</v>
      </c>
      <c r="D15" s="3">
        <v>4400</v>
      </c>
    </row>
    <row r="16" spans="1:4" x14ac:dyDescent="0.2">
      <c r="A16" s="3">
        <v>2</v>
      </c>
      <c r="B16" s="24">
        <v>3400</v>
      </c>
      <c r="C16" s="3">
        <v>3900</v>
      </c>
      <c r="D16" s="3">
        <v>4400</v>
      </c>
    </row>
    <row r="17" spans="1:4" x14ac:dyDescent="0.2">
      <c r="A17" s="3" t="s">
        <v>54</v>
      </c>
      <c r="B17" s="24">
        <v>3400</v>
      </c>
      <c r="C17" s="3">
        <v>3900</v>
      </c>
      <c r="D17" s="3">
        <v>4400</v>
      </c>
    </row>
    <row r="18" spans="1:4" x14ac:dyDescent="0.2">
      <c r="A18" s="3" t="s">
        <v>55</v>
      </c>
      <c r="B18" s="24">
        <v>4200</v>
      </c>
      <c r="C18" s="3">
        <v>4700</v>
      </c>
      <c r="D18" s="3">
        <v>5200</v>
      </c>
    </row>
    <row r="19" spans="1:4" ht="18" customHeight="1" x14ac:dyDescent="0.2">
      <c r="A19" s="20"/>
      <c r="C19" s="5"/>
      <c r="D19" s="5"/>
    </row>
  </sheetData>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Normal="100" workbookViewId="0"/>
  </sheetViews>
  <sheetFormatPr defaultColWidth="9" defaultRowHeight="12.75" x14ac:dyDescent="0.2"/>
  <cols>
    <col min="1" max="1" width="31.85546875" style="1" customWidth="1"/>
    <col min="2" max="4" width="27.140625" style="1" customWidth="1"/>
    <col min="5" max="5" width="10.85546875" style="1" bestFit="1" customWidth="1"/>
    <col min="6" max="6" width="11.85546875" style="1" customWidth="1"/>
    <col min="7" max="16384" width="9" style="1"/>
  </cols>
  <sheetData>
    <row r="1" spans="1:6" x14ac:dyDescent="0.2">
      <c r="A1" s="20" t="s">
        <v>31</v>
      </c>
      <c r="B1" s="8"/>
      <c r="C1" s="8"/>
      <c r="D1" s="8"/>
      <c r="E1" s="8"/>
      <c r="F1" s="8"/>
    </row>
    <row r="2" spans="1:6" x14ac:dyDescent="0.2">
      <c r="A2" s="3" t="s">
        <v>22</v>
      </c>
      <c r="B2" s="23" t="s">
        <v>45</v>
      </c>
      <c r="C2" s="23" t="s">
        <v>46</v>
      </c>
      <c r="D2" s="23" t="s">
        <v>47</v>
      </c>
      <c r="E2" s="5"/>
      <c r="F2" s="5"/>
    </row>
    <row r="3" spans="1:6" x14ac:dyDescent="0.2">
      <c r="A3" s="12" t="s">
        <v>27</v>
      </c>
      <c r="B3" s="3"/>
      <c r="C3" s="3"/>
      <c r="D3" s="3"/>
      <c r="E3" s="4"/>
      <c r="F3" s="4"/>
    </row>
    <row r="4" spans="1:6" x14ac:dyDescent="0.2">
      <c r="A4" s="3">
        <v>1</v>
      </c>
      <c r="B4" s="24">
        <v>3900</v>
      </c>
      <c r="C4" s="24">
        <v>3900</v>
      </c>
      <c r="D4" s="24">
        <v>3900</v>
      </c>
      <c r="E4" s="4"/>
      <c r="F4" s="4"/>
    </row>
    <row r="5" spans="1:6" x14ac:dyDescent="0.2">
      <c r="A5" s="3" t="s">
        <v>24</v>
      </c>
      <c r="B5" s="24">
        <v>3900</v>
      </c>
      <c r="C5" s="24">
        <v>3900</v>
      </c>
      <c r="D5" s="24">
        <v>3900</v>
      </c>
      <c r="E5" s="4"/>
      <c r="F5" s="4"/>
    </row>
    <row r="6" spans="1:6" x14ac:dyDescent="0.2">
      <c r="A6" s="3">
        <v>2</v>
      </c>
      <c r="B6" s="24">
        <v>3900</v>
      </c>
      <c r="C6" s="24">
        <v>3900</v>
      </c>
      <c r="D6" s="24">
        <v>3900</v>
      </c>
      <c r="E6" s="4"/>
      <c r="F6" s="4"/>
    </row>
    <row r="7" spans="1:6" x14ac:dyDescent="0.2">
      <c r="A7" s="3" t="s">
        <v>25</v>
      </c>
      <c r="B7" s="24">
        <v>3900</v>
      </c>
      <c r="C7" s="24">
        <v>3900</v>
      </c>
      <c r="D7" s="24">
        <v>3900</v>
      </c>
      <c r="E7" s="4"/>
      <c r="F7" s="4"/>
    </row>
    <row r="8" spans="1:6" x14ac:dyDescent="0.2">
      <c r="E8" s="4"/>
      <c r="F8" s="4"/>
    </row>
    <row r="9" spans="1:6" x14ac:dyDescent="0.2">
      <c r="E9" s="4"/>
      <c r="F9" s="4"/>
    </row>
    <row r="10" spans="1:6" x14ac:dyDescent="0.2">
      <c r="A10" s="20" t="s">
        <v>31</v>
      </c>
      <c r="B10" s="2"/>
      <c r="C10" s="2"/>
      <c r="D10" s="2"/>
      <c r="E10" s="4"/>
      <c r="F10" s="4"/>
    </row>
    <row r="11" spans="1:6" x14ac:dyDescent="0.2">
      <c r="A11" s="3" t="s">
        <v>22</v>
      </c>
      <c r="B11" s="23" t="s">
        <v>45</v>
      </c>
      <c r="C11" s="23" t="s">
        <v>46</v>
      </c>
      <c r="D11" s="23" t="s">
        <v>47</v>
      </c>
      <c r="E11" s="4"/>
      <c r="F11" s="4"/>
    </row>
    <row r="12" spans="1:6" x14ac:dyDescent="0.2">
      <c r="A12" s="12" t="s">
        <v>28</v>
      </c>
      <c r="B12" s="3"/>
      <c r="C12" s="3"/>
      <c r="D12" s="3"/>
      <c r="E12" s="4"/>
      <c r="F12" s="4"/>
    </row>
    <row r="13" spans="1:6" x14ac:dyDescent="0.2">
      <c r="A13" s="3">
        <v>1</v>
      </c>
      <c r="B13" s="24">
        <v>3900</v>
      </c>
      <c r="C13" s="24">
        <v>3900</v>
      </c>
      <c r="D13" s="24">
        <v>3900</v>
      </c>
      <c r="E13" s="4"/>
      <c r="F13" s="4"/>
    </row>
    <row r="14" spans="1:6" x14ac:dyDescent="0.2">
      <c r="A14" s="3" t="s">
        <v>24</v>
      </c>
      <c r="B14" s="24">
        <v>3900</v>
      </c>
      <c r="C14" s="24">
        <v>3900</v>
      </c>
      <c r="D14" s="24">
        <v>3900</v>
      </c>
      <c r="E14" s="4"/>
      <c r="F14" s="4"/>
    </row>
    <row r="15" spans="1:6" x14ac:dyDescent="0.2">
      <c r="A15" s="3">
        <v>2</v>
      </c>
      <c r="B15" s="24">
        <v>3900</v>
      </c>
      <c r="C15" s="24">
        <v>3900</v>
      </c>
      <c r="D15" s="24">
        <v>3900</v>
      </c>
      <c r="E15" s="4"/>
      <c r="F15" s="4"/>
    </row>
    <row r="16" spans="1:6" x14ac:dyDescent="0.2">
      <c r="A16" s="3" t="s">
        <v>25</v>
      </c>
      <c r="B16" s="24">
        <v>3900</v>
      </c>
      <c r="C16" s="24">
        <v>3900</v>
      </c>
      <c r="D16" s="24">
        <v>3900</v>
      </c>
      <c r="E16" s="4"/>
      <c r="F16" s="4"/>
    </row>
    <row r="17" spans="1:6" ht="18" customHeight="1" x14ac:dyDescent="0.2">
      <c r="A17" s="20"/>
      <c r="E17" s="5"/>
      <c r="F17" s="5"/>
    </row>
  </sheetData>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zoomScaleNormal="100" workbookViewId="0"/>
  </sheetViews>
  <sheetFormatPr defaultColWidth="9" defaultRowHeight="12.75" x14ac:dyDescent="0.2"/>
  <cols>
    <col min="1" max="1" width="31.85546875" style="1" customWidth="1"/>
    <col min="2" max="2" width="27.140625" style="1" customWidth="1"/>
    <col min="3" max="3" width="25" style="1" customWidth="1"/>
    <col min="4" max="4" width="22.5703125" style="1" customWidth="1"/>
    <col min="5" max="16384" width="9" style="1"/>
  </cols>
  <sheetData>
    <row r="1" spans="1:4" x14ac:dyDescent="0.2">
      <c r="A1" s="20" t="s">
        <v>31</v>
      </c>
      <c r="B1" s="8"/>
      <c r="C1" s="8"/>
      <c r="D1" s="8"/>
    </row>
    <row r="2" spans="1:4" ht="89.25" customHeight="1" x14ac:dyDescent="0.2">
      <c r="A2" s="3" t="s">
        <v>16</v>
      </c>
      <c r="B2" s="23" t="s">
        <v>61</v>
      </c>
      <c r="C2" s="27" t="s">
        <v>60</v>
      </c>
      <c r="D2" s="27" t="s">
        <v>59</v>
      </c>
    </row>
    <row r="3" spans="1:4" x14ac:dyDescent="0.2">
      <c r="A3" s="12" t="s">
        <v>32</v>
      </c>
      <c r="B3" s="3"/>
      <c r="C3" s="28"/>
      <c r="D3" s="28"/>
    </row>
    <row r="4" spans="1:4" x14ac:dyDescent="0.2">
      <c r="A4" s="3">
        <v>1</v>
      </c>
      <c r="B4" s="24">
        <v>3900</v>
      </c>
      <c r="C4" s="28">
        <v>4400</v>
      </c>
      <c r="D4" s="28">
        <v>4900</v>
      </c>
    </row>
    <row r="5" spans="1:4" x14ac:dyDescent="0.2">
      <c r="A5" s="3" t="s">
        <v>48</v>
      </c>
      <c r="B5" s="24">
        <v>3900</v>
      </c>
      <c r="C5" s="3">
        <v>4400</v>
      </c>
      <c r="D5" s="3">
        <v>4900</v>
      </c>
    </row>
    <row r="6" spans="1:4" x14ac:dyDescent="0.2">
      <c r="A6" s="3" t="s">
        <v>49</v>
      </c>
      <c r="B6" s="24">
        <v>4500</v>
      </c>
      <c r="C6" s="3">
        <v>5000</v>
      </c>
      <c r="D6" s="3">
        <v>5500</v>
      </c>
    </row>
    <row r="7" spans="1:4" x14ac:dyDescent="0.2">
      <c r="A7" s="3" t="s">
        <v>50</v>
      </c>
      <c r="B7" s="24">
        <v>4500</v>
      </c>
      <c r="C7" s="3">
        <v>5000</v>
      </c>
      <c r="D7" s="3">
        <v>5500</v>
      </c>
    </row>
    <row r="8" spans="1:4" x14ac:dyDescent="0.2">
      <c r="A8" s="3" t="s">
        <v>56</v>
      </c>
      <c r="B8" s="24">
        <v>5900</v>
      </c>
      <c r="C8" s="3">
        <v>6400</v>
      </c>
      <c r="D8" s="3">
        <v>6900</v>
      </c>
    </row>
    <row r="9" spans="1:4" x14ac:dyDescent="0.2">
      <c r="A9" s="3">
        <v>2</v>
      </c>
      <c r="B9" s="24">
        <v>4400</v>
      </c>
      <c r="C9" s="3">
        <v>4900</v>
      </c>
      <c r="D9" s="3">
        <v>5400</v>
      </c>
    </row>
    <row r="10" spans="1:4" x14ac:dyDescent="0.2">
      <c r="A10" s="3" t="s">
        <v>54</v>
      </c>
      <c r="B10" s="24">
        <v>4400</v>
      </c>
      <c r="C10" s="3">
        <v>4900</v>
      </c>
      <c r="D10" s="3">
        <v>5400</v>
      </c>
    </row>
    <row r="11" spans="1:4" x14ac:dyDescent="0.2">
      <c r="A11" s="3" t="s">
        <v>51</v>
      </c>
      <c r="B11" s="24">
        <v>4400</v>
      </c>
      <c r="C11" s="3">
        <v>4900</v>
      </c>
      <c r="D11" s="3">
        <v>5400</v>
      </c>
    </row>
    <row r="12" spans="1:4" x14ac:dyDescent="0.2">
      <c r="A12" s="3" t="s">
        <v>57</v>
      </c>
      <c r="B12" s="24">
        <v>5800</v>
      </c>
      <c r="C12" s="3">
        <v>6300</v>
      </c>
      <c r="D12" s="3">
        <v>6800</v>
      </c>
    </row>
    <row r="13" spans="1:4" x14ac:dyDescent="0.2">
      <c r="A13" s="3" t="s">
        <v>52</v>
      </c>
      <c r="B13" s="24">
        <v>5800</v>
      </c>
      <c r="C13" s="3">
        <v>6300</v>
      </c>
      <c r="D13" s="3">
        <v>6800</v>
      </c>
    </row>
    <row r="14" spans="1:4" x14ac:dyDescent="0.2">
      <c r="C14" s="4"/>
      <c r="D14" s="4"/>
    </row>
    <row r="15" spans="1:4" x14ac:dyDescent="0.2">
      <c r="C15" s="4"/>
      <c r="D15" s="4"/>
    </row>
    <row r="16" spans="1:4" x14ac:dyDescent="0.2">
      <c r="A16" s="20" t="s">
        <v>31</v>
      </c>
      <c r="B16" s="2"/>
      <c r="C16" s="4"/>
      <c r="D16" s="4"/>
    </row>
    <row r="17" spans="1:4" ht="76.5" x14ac:dyDescent="0.2">
      <c r="A17" s="3" t="s">
        <v>16</v>
      </c>
      <c r="B17" s="23" t="s">
        <v>61</v>
      </c>
      <c r="C17" s="27" t="s">
        <v>60</v>
      </c>
      <c r="D17" s="27" t="s">
        <v>59</v>
      </c>
    </row>
    <row r="18" spans="1:4" x14ac:dyDescent="0.2">
      <c r="A18" s="12" t="s">
        <v>33</v>
      </c>
      <c r="B18" s="3"/>
      <c r="C18" s="28"/>
      <c r="D18" s="28"/>
    </row>
    <row r="19" spans="1:4" x14ac:dyDescent="0.2">
      <c r="A19" s="3">
        <v>1</v>
      </c>
      <c r="B19" s="24">
        <v>3900</v>
      </c>
      <c r="C19" s="28">
        <v>4400</v>
      </c>
      <c r="D19" s="28">
        <v>4900</v>
      </c>
    </row>
    <row r="20" spans="1:4" x14ac:dyDescent="0.2">
      <c r="A20" s="3" t="s">
        <v>48</v>
      </c>
      <c r="B20" s="24">
        <v>3900</v>
      </c>
      <c r="C20" s="3">
        <v>4400</v>
      </c>
      <c r="D20" s="3">
        <v>4900</v>
      </c>
    </row>
    <row r="21" spans="1:4" x14ac:dyDescent="0.2">
      <c r="A21" s="3" t="s">
        <v>49</v>
      </c>
      <c r="B21" s="24">
        <v>4500</v>
      </c>
      <c r="C21" s="3">
        <v>5000</v>
      </c>
      <c r="D21" s="3">
        <v>5500</v>
      </c>
    </row>
    <row r="22" spans="1:4" x14ac:dyDescent="0.2">
      <c r="A22" s="3" t="s">
        <v>50</v>
      </c>
      <c r="B22" s="24">
        <v>4500</v>
      </c>
      <c r="C22" s="3">
        <v>5000</v>
      </c>
      <c r="D22" s="3">
        <v>5500</v>
      </c>
    </row>
    <row r="23" spans="1:4" x14ac:dyDescent="0.2">
      <c r="A23" s="3" t="s">
        <v>56</v>
      </c>
      <c r="B23" s="24">
        <v>5900</v>
      </c>
      <c r="C23" s="3">
        <v>6400</v>
      </c>
      <c r="D23" s="3">
        <v>6900</v>
      </c>
    </row>
    <row r="24" spans="1:4" x14ac:dyDescent="0.2">
      <c r="A24" s="3">
        <v>2</v>
      </c>
      <c r="B24" s="24">
        <v>4400</v>
      </c>
      <c r="C24" s="3">
        <v>4900</v>
      </c>
      <c r="D24" s="3">
        <v>5400</v>
      </c>
    </row>
    <row r="25" spans="1:4" x14ac:dyDescent="0.2">
      <c r="A25" s="3" t="s">
        <v>54</v>
      </c>
      <c r="B25" s="24">
        <v>4400</v>
      </c>
      <c r="C25" s="3">
        <v>4900</v>
      </c>
      <c r="D25" s="3">
        <v>5400</v>
      </c>
    </row>
    <row r="26" spans="1:4" x14ac:dyDescent="0.2">
      <c r="A26" s="3" t="s">
        <v>51</v>
      </c>
      <c r="B26" s="24">
        <v>4400</v>
      </c>
      <c r="C26" s="3">
        <v>4900</v>
      </c>
      <c r="D26" s="3">
        <v>5400</v>
      </c>
    </row>
    <row r="27" spans="1:4" x14ac:dyDescent="0.2">
      <c r="A27" s="3" t="s">
        <v>57</v>
      </c>
      <c r="B27" s="24">
        <v>5800</v>
      </c>
      <c r="C27" s="3">
        <v>6300</v>
      </c>
      <c r="D27" s="3">
        <v>6800</v>
      </c>
    </row>
    <row r="28" spans="1:4" x14ac:dyDescent="0.2">
      <c r="A28" s="3" t="s">
        <v>52</v>
      </c>
      <c r="B28" s="24">
        <v>5800</v>
      </c>
      <c r="C28" s="3">
        <v>6300</v>
      </c>
      <c r="D28" s="3">
        <v>6800</v>
      </c>
    </row>
    <row r="29" spans="1:4" ht="15" customHeight="1" x14ac:dyDescent="0.2">
      <c r="A29" s="20"/>
      <c r="C29" s="5"/>
      <c r="D29" s="5"/>
    </row>
    <row r="30" spans="1:4" x14ac:dyDescent="0.2">
      <c r="A30" s="20"/>
      <c r="C30" s="4"/>
      <c r="D30" s="4"/>
    </row>
    <row r="31" spans="1:4" x14ac:dyDescent="0.2">
      <c r="A31" s="20" t="s">
        <v>31</v>
      </c>
      <c r="B31" s="2"/>
      <c r="C31" s="4"/>
      <c r="D31" s="4"/>
    </row>
    <row r="32" spans="1:4" ht="76.5" x14ac:dyDescent="0.2">
      <c r="A32" s="3" t="s">
        <v>16</v>
      </c>
      <c r="B32" s="23" t="s">
        <v>61</v>
      </c>
      <c r="C32" s="27" t="s">
        <v>60</v>
      </c>
      <c r="D32" s="27" t="s">
        <v>59</v>
      </c>
    </row>
    <row r="33" spans="1:4" x14ac:dyDescent="0.2">
      <c r="A33" s="12" t="s">
        <v>34</v>
      </c>
      <c r="B33" s="3"/>
      <c r="C33" s="28"/>
      <c r="D33" s="28"/>
    </row>
    <row r="34" spans="1:4" x14ac:dyDescent="0.2">
      <c r="A34" s="3">
        <v>1</v>
      </c>
      <c r="B34" s="24">
        <v>4800</v>
      </c>
      <c r="C34" s="28">
        <v>5300</v>
      </c>
      <c r="D34" s="28">
        <v>5800</v>
      </c>
    </row>
    <row r="35" spans="1:4" x14ac:dyDescent="0.2">
      <c r="A35" s="3" t="s">
        <v>48</v>
      </c>
      <c r="B35" s="24">
        <v>4800</v>
      </c>
      <c r="C35" s="3">
        <v>5300</v>
      </c>
      <c r="D35" s="3">
        <v>5800</v>
      </c>
    </row>
    <row r="36" spans="1:4" x14ac:dyDescent="0.2">
      <c r="A36" s="3" t="s">
        <v>49</v>
      </c>
      <c r="B36" s="24">
        <v>5400</v>
      </c>
      <c r="C36" s="3">
        <v>5900</v>
      </c>
      <c r="D36" s="3">
        <v>6400</v>
      </c>
    </row>
    <row r="37" spans="1:4" x14ac:dyDescent="0.2">
      <c r="A37" s="3" t="s">
        <v>50</v>
      </c>
      <c r="B37" s="24">
        <v>5400</v>
      </c>
      <c r="C37" s="3">
        <v>5900</v>
      </c>
      <c r="D37" s="3">
        <v>6400</v>
      </c>
    </row>
    <row r="38" spans="1:4" x14ac:dyDescent="0.2">
      <c r="A38" s="3" t="s">
        <v>56</v>
      </c>
      <c r="B38" s="24">
        <v>6800</v>
      </c>
      <c r="C38" s="3">
        <v>7300</v>
      </c>
      <c r="D38" s="3">
        <v>7800</v>
      </c>
    </row>
    <row r="39" spans="1:4" x14ac:dyDescent="0.2">
      <c r="A39" s="3">
        <v>2</v>
      </c>
      <c r="B39" s="24">
        <v>5800</v>
      </c>
      <c r="C39" s="3">
        <v>6300</v>
      </c>
      <c r="D39" s="3">
        <v>6800</v>
      </c>
    </row>
    <row r="40" spans="1:4" x14ac:dyDescent="0.2">
      <c r="A40" s="3" t="s">
        <v>54</v>
      </c>
      <c r="B40" s="24">
        <v>6800</v>
      </c>
      <c r="C40" s="3">
        <v>6300</v>
      </c>
      <c r="D40" s="3">
        <v>6800</v>
      </c>
    </row>
    <row r="41" spans="1:4" x14ac:dyDescent="0.2">
      <c r="A41" s="3" t="s">
        <v>51</v>
      </c>
      <c r="B41" s="24">
        <v>6800</v>
      </c>
      <c r="C41" s="3">
        <v>6300</v>
      </c>
      <c r="D41" s="3">
        <v>6800</v>
      </c>
    </row>
    <row r="42" spans="1:4" x14ac:dyDescent="0.2">
      <c r="A42" s="3" t="s">
        <v>57</v>
      </c>
      <c r="B42" s="24">
        <v>8200</v>
      </c>
      <c r="C42" s="3">
        <v>7700</v>
      </c>
      <c r="D42" s="3">
        <v>8200</v>
      </c>
    </row>
    <row r="43" spans="1:4" x14ac:dyDescent="0.2">
      <c r="A43" s="3" t="s">
        <v>52</v>
      </c>
      <c r="B43" s="24">
        <v>8200</v>
      </c>
      <c r="C43" s="3">
        <v>7700</v>
      </c>
      <c r="D43" s="3">
        <v>8200</v>
      </c>
    </row>
    <row r="46" spans="1:4" x14ac:dyDescent="0.2">
      <c r="A46" s="20" t="s">
        <v>31</v>
      </c>
      <c r="B46" s="2"/>
      <c r="C46" s="4"/>
      <c r="D46" s="4"/>
    </row>
    <row r="47" spans="1:4" ht="76.5" x14ac:dyDescent="0.2">
      <c r="A47" s="3" t="s">
        <v>16</v>
      </c>
      <c r="B47" s="23" t="s">
        <v>61</v>
      </c>
      <c r="C47" s="27" t="s">
        <v>60</v>
      </c>
      <c r="D47" s="27" t="s">
        <v>59</v>
      </c>
    </row>
    <row r="48" spans="1:4" x14ac:dyDescent="0.2">
      <c r="A48" s="12" t="s">
        <v>37</v>
      </c>
      <c r="B48" s="3"/>
      <c r="C48" s="28"/>
      <c r="D48" s="28"/>
    </row>
    <row r="49" spans="1:4" x14ac:dyDescent="0.2">
      <c r="A49" s="3">
        <v>1</v>
      </c>
      <c r="B49" s="24">
        <v>6800</v>
      </c>
      <c r="C49" s="28">
        <v>7300</v>
      </c>
      <c r="D49" s="28">
        <v>7800</v>
      </c>
    </row>
    <row r="50" spans="1:4" x14ac:dyDescent="0.2">
      <c r="A50" s="3" t="s">
        <v>48</v>
      </c>
      <c r="B50" s="24">
        <v>6800</v>
      </c>
      <c r="C50" s="3">
        <v>7300</v>
      </c>
      <c r="D50" s="3">
        <v>7800</v>
      </c>
    </row>
    <row r="51" spans="1:4" x14ac:dyDescent="0.2">
      <c r="A51" s="3" t="s">
        <v>49</v>
      </c>
      <c r="B51" s="24">
        <v>7400</v>
      </c>
      <c r="C51" s="3">
        <v>7900</v>
      </c>
      <c r="D51" s="3">
        <v>8400</v>
      </c>
    </row>
    <row r="52" spans="1:4" x14ac:dyDescent="0.2">
      <c r="A52" s="3" t="s">
        <v>50</v>
      </c>
      <c r="B52" s="24">
        <v>7400</v>
      </c>
      <c r="C52" s="3">
        <v>7900</v>
      </c>
      <c r="D52" s="3">
        <v>8400</v>
      </c>
    </row>
    <row r="53" spans="1:4" x14ac:dyDescent="0.2">
      <c r="A53" s="3" t="s">
        <v>56</v>
      </c>
      <c r="B53" s="24">
        <v>8800</v>
      </c>
      <c r="C53" s="3">
        <v>9300</v>
      </c>
      <c r="D53" s="3">
        <v>9800</v>
      </c>
    </row>
    <row r="54" spans="1:4" x14ac:dyDescent="0.2">
      <c r="A54" s="3">
        <v>2</v>
      </c>
      <c r="B54" s="24">
        <v>7800</v>
      </c>
      <c r="C54" s="3">
        <v>8300</v>
      </c>
      <c r="D54" s="3">
        <v>8800</v>
      </c>
    </row>
    <row r="55" spans="1:4" x14ac:dyDescent="0.2">
      <c r="A55" s="3" t="s">
        <v>54</v>
      </c>
      <c r="B55" s="24">
        <v>7800</v>
      </c>
      <c r="C55" s="3">
        <v>8300</v>
      </c>
      <c r="D55" s="3">
        <v>8800</v>
      </c>
    </row>
    <row r="56" spans="1:4" x14ac:dyDescent="0.2">
      <c r="A56" s="3" t="s">
        <v>51</v>
      </c>
      <c r="B56" s="24">
        <v>7800</v>
      </c>
      <c r="C56" s="3">
        <v>8300</v>
      </c>
      <c r="D56" s="3">
        <v>8800</v>
      </c>
    </row>
    <row r="57" spans="1:4" x14ac:dyDescent="0.2">
      <c r="A57" s="3" t="s">
        <v>57</v>
      </c>
      <c r="B57" s="24">
        <v>9200</v>
      </c>
      <c r="C57" s="3">
        <v>9700</v>
      </c>
      <c r="D57" s="3">
        <v>10200</v>
      </c>
    </row>
    <row r="58" spans="1:4" x14ac:dyDescent="0.2">
      <c r="A58" s="3" t="s">
        <v>52</v>
      </c>
      <c r="B58" s="24">
        <v>9200</v>
      </c>
      <c r="C58" s="3">
        <v>9700</v>
      </c>
      <c r="D58" s="3">
        <v>10200</v>
      </c>
    </row>
    <row r="61" spans="1:4" x14ac:dyDescent="0.2">
      <c r="A61" s="20" t="s">
        <v>31</v>
      </c>
      <c r="B61" s="2"/>
      <c r="C61" s="4"/>
      <c r="D61" s="4"/>
    </row>
    <row r="62" spans="1:4" ht="76.5" x14ac:dyDescent="0.2">
      <c r="A62" s="3" t="s">
        <v>16</v>
      </c>
      <c r="B62" s="23" t="s">
        <v>61</v>
      </c>
      <c r="C62" s="27" t="s">
        <v>60</v>
      </c>
      <c r="D62" s="27" t="s">
        <v>59</v>
      </c>
    </row>
    <row r="63" spans="1:4" x14ac:dyDescent="0.2">
      <c r="A63" s="12" t="s">
        <v>38</v>
      </c>
      <c r="B63" s="3"/>
      <c r="C63" s="28"/>
      <c r="D63" s="28"/>
    </row>
    <row r="64" spans="1:4" x14ac:dyDescent="0.2">
      <c r="A64" s="3">
        <v>1</v>
      </c>
      <c r="B64" s="24">
        <v>11900</v>
      </c>
      <c r="C64" s="28">
        <v>12400</v>
      </c>
      <c r="D64" s="28">
        <v>12900</v>
      </c>
    </row>
    <row r="65" spans="1:4" x14ac:dyDescent="0.2">
      <c r="A65" s="3" t="s">
        <v>48</v>
      </c>
      <c r="B65" s="24">
        <v>11900</v>
      </c>
      <c r="C65" s="3">
        <v>12400</v>
      </c>
      <c r="D65" s="3">
        <v>12900</v>
      </c>
    </row>
    <row r="66" spans="1:4" x14ac:dyDescent="0.2">
      <c r="A66" s="3" t="s">
        <v>49</v>
      </c>
      <c r="B66" s="24">
        <v>12500</v>
      </c>
      <c r="C66" s="3">
        <v>13000</v>
      </c>
      <c r="D66" s="3">
        <v>13500</v>
      </c>
    </row>
    <row r="67" spans="1:4" x14ac:dyDescent="0.2">
      <c r="A67" s="3" t="s">
        <v>50</v>
      </c>
      <c r="B67" s="24">
        <v>12500</v>
      </c>
      <c r="C67" s="3">
        <v>13000</v>
      </c>
      <c r="D67" s="3">
        <v>13500</v>
      </c>
    </row>
    <row r="68" spans="1:4" x14ac:dyDescent="0.2">
      <c r="A68" s="3" t="s">
        <v>56</v>
      </c>
      <c r="B68" s="24">
        <v>13900</v>
      </c>
      <c r="C68" s="3">
        <v>14400</v>
      </c>
      <c r="D68" s="3">
        <v>14900</v>
      </c>
    </row>
    <row r="69" spans="1:4" x14ac:dyDescent="0.2">
      <c r="A69" s="3">
        <v>2</v>
      </c>
      <c r="B69" s="24">
        <v>12900</v>
      </c>
      <c r="C69" s="3">
        <v>13400</v>
      </c>
      <c r="D69" s="3">
        <v>13900</v>
      </c>
    </row>
    <row r="70" spans="1:4" x14ac:dyDescent="0.2">
      <c r="A70" s="3" t="s">
        <v>54</v>
      </c>
      <c r="B70" s="24">
        <v>12900</v>
      </c>
      <c r="C70" s="3">
        <v>13400</v>
      </c>
      <c r="D70" s="3">
        <v>13900</v>
      </c>
    </row>
    <row r="71" spans="1:4" x14ac:dyDescent="0.2">
      <c r="A71" s="3" t="s">
        <v>51</v>
      </c>
      <c r="B71" s="24">
        <v>12900</v>
      </c>
      <c r="C71" s="3">
        <v>13400</v>
      </c>
      <c r="D71" s="3">
        <v>13900</v>
      </c>
    </row>
    <row r="72" spans="1:4" x14ac:dyDescent="0.2">
      <c r="A72" s="3" t="s">
        <v>57</v>
      </c>
      <c r="B72" s="24">
        <v>14300</v>
      </c>
      <c r="C72" s="3">
        <v>14800</v>
      </c>
      <c r="D72" s="3">
        <v>15300</v>
      </c>
    </row>
    <row r="73" spans="1:4" x14ac:dyDescent="0.2">
      <c r="A73" s="3" t="s">
        <v>52</v>
      </c>
      <c r="B73" s="24">
        <v>14300</v>
      </c>
      <c r="C73" s="3">
        <v>14800</v>
      </c>
      <c r="D73" s="3">
        <v>15300</v>
      </c>
    </row>
    <row r="74" spans="1:4" x14ac:dyDescent="0.2">
      <c r="A74" s="4"/>
      <c r="B74" s="25"/>
      <c r="C74" s="4"/>
      <c r="D74" s="4"/>
    </row>
    <row r="75" spans="1:4" x14ac:dyDescent="0.2">
      <c r="A75" s="4"/>
      <c r="B75" s="25"/>
      <c r="C75" s="4"/>
      <c r="D75" s="4"/>
    </row>
    <row r="76" spans="1:4" x14ac:dyDescent="0.2">
      <c r="A76" s="20" t="s">
        <v>31</v>
      </c>
      <c r="B76" s="2"/>
      <c r="C76" s="4"/>
      <c r="D76" s="4"/>
    </row>
    <row r="77" spans="1:4" x14ac:dyDescent="0.2">
      <c r="A77" s="3" t="s">
        <v>16</v>
      </c>
      <c r="B77" s="23" t="s">
        <v>23</v>
      </c>
      <c r="C77" s="4"/>
      <c r="D77" s="4"/>
    </row>
    <row r="78" spans="1:4" x14ac:dyDescent="0.2">
      <c r="A78" s="12" t="s">
        <v>39</v>
      </c>
      <c r="B78" s="3"/>
      <c r="C78" s="4"/>
      <c r="D78" s="4"/>
    </row>
    <row r="79" spans="1:4" x14ac:dyDescent="0.2">
      <c r="A79" s="3">
        <v>1</v>
      </c>
      <c r="B79" s="24">
        <v>29000</v>
      </c>
      <c r="C79" s="4"/>
      <c r="D79" s="4"/>
    </row>
    <row r="80" spans="1:4" x14ac:dyDescent="0.2">
      <c r="A80" s="3">
        <v>2</v>
      </c>
      <c r="B80" s="24">
        <v>29000</v>
      </c>
      <c r="C80" s="4"/>
      <c r="D80" s="4"/>
    </row>
    <row r="81" spans="1:4" x14ac:dyDescent="0.2">
      <c r="A81" s="3" t="s">
        <v>55</v>
      </c>
      <c r="B81" s="24">
        <v>29000</v>
      </c>
      <c r="C81" s="4"/>
      <c r="D81" s="4"/>
    </row>
    <row r="82" spans="1:4" x14ac:dyDescent="0.2">
      <c r="A82" s="3" t="s">
        <v>58</v>
      </c>
      <c r="B82" s="24">
        <v>29000</v>
      </c>
      <c r="C82" s="4"/>
      <c r="D82" s="4"/>
    </row>
    <row r="83" spans="1:4" x14ac:dyDescent="0.2">
      <c r="A83" s="3">
        <v>3</v>
      </c>
      <c r="B83" s="24">
        <v>29000</v>
      </c>
    </row>
    <row r="84" spans="1:4" x14ac:dyDescent="0.2">
      <c r="A84" s="3">
        <v>4</v>
      </c>
      <c r="B84" s="24">
        <v>29000</v>
      </c>
    </row>
  </sheetData>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zoomScaleNormal="100" workbookViewId="0"/>
  </sheetViews>
  <sheetFormatPr defaultColWidth="9" defaultRowHeight="12.75" x14ac:dyDescent="0.2"/>
  <cols>
    <col min="1" max="1" width="31.85546875" style="1" customWidth="1"/>
    <col min="2" max="4" width="27.140625" style="1" customWidth="1"/>
    <col min="5" max="5" width="10.85546875" style="1" bestFit="1" customWidth="1"/>
    <col min="6" max="6" width="11.85546875" style="1" customWidth="1"/>
    <col min="7" max="16384" width="9" style="1"/>
  </cols>
  <sheetData>
    <row r="1" spans="1:6" x14ac:dyDescent="0.2">
      <c r="A1" s="20" t="s">
        <v>31</v>
      </c>
      <c r="B1" s="8"/>
      <c r="C1" s="8"/>
      <c r="D1" s="8"/>
      <c r="E1" s="8"/>
      <c r="F1" s="8"/>
    </row>
    <row r="2" spans="1:6" x14ac:dyDescent="0.2">
      <c r="A2" s="3" t="s">
        <v>16</v>
      </c>
      <c r="B2" s="23" t="s">
        <v>45</v>
      </c>
      <c r="C2" s="23" t="s">
        <v>46</v>
      </c>
      <c r="D2" s="23" t="s">
        <v>47</v>
      </c>
      <c r="E2" s="5"/>
      <c r="F2" s="5"/>
    </row>
    <row r="3" spans="1:6" x14ac:dyDescent="0.2">
      <c r="A3" s="12" t="s">
        <v>32</v>
      </c>
      <c r="B3" s="3"/>
      <c r="C3" s="3"/>
      <c r="D3" s="3"/>
      <c r="E3" s="4"/>
      <c r="F3" s="4"/>
    </row>
    <row r="4" spans="1:6" x14ac:dyDescent="0.2">
      <c r="A4" s="3">
        <v>1</v>
      </c>
      <c r="B4" s="24">
        <v>4400</v>
      </c>
      <c r="C4" s="24">
        <v>4400</v>
      </c>
      <c r="D4" s="24">
        <v>4400</v>
      </c>
      <c r="E4" s="4"/>
      <c r="F4" s="4"/>
    </row>
    <row r="5" spans="1:6" x14ac:dyDescent="0.2">
      <c r="A5" s="3">
        <v>2</v>
      </c>
      <c r="B5" s="24">
        <v>4900</v>
      </c>
      <c r="C5" s="24">
        <v>4900</v>
      </c>
      <c r="D5" s="24">
        <v>4900</v>
      </c>
      <c r="E5" s="4"/>
      <c r="F5" s="4"/>
    </row>
    <row r="6" spans="1:6" x14ac:dyDescent="0.2">
      <c r="E6" s="4"/>
      <c r="F6" s="4"/>
    </row>
    <row r="7" spans="1:6" x14ac:dyDescent="0.2">
      <c r="E7" s="4"/>
      <c r="F7" s="4"/>
    </row>
    <row r="8" spans="1:6" x14ac:dyDescent="0.2">
      <c r="A8" s="20" t="s">
        <v>31</v>
      </c>
      <c r="B8" s="2"/>
      <c r="C8" s="2"/>
      <c r="D8" s="2"/>
      <c r="E8" s="4"/>
      <c r="F8" s="4"/>
    </row>
    <row r="9" spans="1:6" x14ac:dyDescent="0.2">
      <c r="A9" s="3" t="s">
        <v>16</v>
      </c>
      <c r="B9" s="23" t="s">
        <v>45</v>
      </c>
      <c r="C9" s="23" t="s">
        <v>46</v>
      </c>
      <c r="D9" s="23" t="s">
        <v>47</v>
      </c>
      <c r="E9" s="4"/>
      <c r="F9" s="4"/>
    </row>
    <row r="10" spans="1:6" x14ac:dyDescent="0.2">
      <c r="A10" s="12" t="s">
        <v>33</v>
      </c>
      <c r="B10" s="3"/>
      <c r="C10" s="3"/>
      <c r="D10" s="3"/>
      <c r="E10" s="4"/>
      <c r="F10" s="4"/>
    </row>
    <row r="11" spans="1:6" x14ac:dyDescent="0.2">
      <c r="A11" s="3">
        <v>1</v>
      </c>
      <c r="B11" s="24">
        <v>4400</v>
      </c>
      <c r="C11" s="24">
        <v>4400</v>
      </c>
      <c r="D11" s="24">
        <v>4400</v>
      </c>
      <c r="E11" s="4"/>
      <c r="F11" s="4"/>
    </row>
    <row r="12" spans="1:6" x14ac:dyDescent="0.2">
      <c r="A12" s="3">
        <v>2</v>
      </c>
      <c r="B12" s="24">
        <v>4900</v>
      </c>
      <c r="C12" s="24">
        <v>4900</v>
      </c>
      <c r="D12" s="24">
        <v>4900</v>
      </c>
      <c r="E12" s="4"/>
      <c r="F12" s="4"/>
    </row>
    <row r="13" spans="1:6" ht="15" customHeight="1" x14ac:dyDescent="0.2">
      <c r="A13" s="20"/>
      <c r="E13" s="5"/>
      <c r="F13" s="5"/>
    </row>
    <row r="14" spans="1:6" x14ac:dyDescent="0.2">
      <c r="A14" s="20"/>
      <c r="E14" s="4"/>
      <c r="F14" s="4"/>
    </row>
    <row r="15" spans="1:6" x14ac:dyDescent="0.2">
      <c r="A15" s="20" t="s">
        <v>31</v>
      </c>
      <c r="B15" s="2"/>
      <c r="C15" s="2"/>
      <c r="D15" s="2"/>
      <c r="E15" s="4"/>
      <c r="F15" s="4"/>
    </row>
    <row r="16" spans="1:6" x14ac:dyDescent="0.2">
      <c r="A16" s="3" t="s">
        <v>16</v>
      </c>
      <c r="B16" s="23" t="s">
        <v>45</v>
      </c>
      <c r="C16" s="23" t="s">
        <v>46</v>
      </c>
      <c r="D16" s="23" t="s">
        <v>47</v>
      </c>
      <c r="E16" s="4"/>
      <c r="F16" s="4"/>
    </row>
    <row r="17" spans="1:6" x14ac:dyDescent="0.2">
      <c r="A17" s="12" t="s">
        <v>34</v>
      </c>
      <c r="B17" s="3"/>
      <c r="C17" s="3"/>
      <c r="D17" s="3"/>
      <c r="E17" s="4"/>
      <c r="F17" s="4"/>
    </row>
    <row r="18" spans="1:6" x14ac:dyDescent="0.2">
      <c r="A18" s="3">
        <v>1</v>
      </c>
      <c r="B18" s="24">
        <v>5300</v>
      </c>
      <c r="C18" s="24">
        <v>5300</v>
      </c>
      <c r="D18" s="24">
        <v>5300</v>
      </c>
      <c r="E18" s="4"/>
      <c r="F18" s="4"/>
    </row>
    <row r="19" spans="1:6" x14ac:dyDescent="0.2">
      <c r="A19" s="3">
        <v>2</v>
      </c>
      <c r="B19" s="24">
        <v>6300</v>
      </c>
      <c r="C19" s="24">
        <v>6300</v>
      </c>
      <c r="D19" s="24">
        <v>6300</v>
      </c>
      <c r="E19" s="4"/>
      <c r="F19" s="4"/>
    </row>
    <row r="22" spans="1:6" x14ac:dyDescent="0.2">
      <c r="A22" s="20" t="s">
        <v>31</v>
      </c>
      <c r="B22" s="2"/>
      <c r="C22" s="2"/>
      <c r="D22" s="2"/>
      <c r="E22" s="4"/>
      <c r="F22" s="4"/>
    </row>
    <row r="23" spans="1:6" x14ac:dyDescent="0.2">
      <c r="A23" s="3" t="s">
        <v>16</v>
      </c>
      <c r="B23" s="23" t="s">
        <v>45</v>
      </c>
      <c r="C23" s="23" t="s">
        <v>46</v>
      </c>
      <c r="D23" s="23" t="s">
        <v>47</v>
      </c>
      <c r="E23" s="4"/>
      <c r="F23" s="4"/>
    </row>
    <row r="24" spans="1:6" x14ac:dyDescent="0.2">
      <c r="A24" s="12" t="s">
        <v>37</v>
      </c>
      <c r="B24" s="3"/>
      <c r="C24" s="3"/>
      <c r="D24" s="3"/>
      <c r="E24" s="4"/>
      <c r="F24" s="4"/>
    </row>
    <row r="25" spans="1:6" x14ac:dyDescent="0.2">
      <c r="A25" s="3">
        <v>1</v>
      </c>
      <c r="B25" s="24">
        <v>7300</v>
      </c>
      <c r="C25" s="24">
        <v>7300</v>
      </c>
      <c r="D25" s="24">
        <v>7300</v>
      </c>
      <c r="E25" s="4"/>
      <c r="F25" s="4"/>
    </row>
    <row r="26" spans="1:6" x14ac:dyDescent="0.2">
      <c r="A26" s="3">
        <v>2</v>
      </c>
      <c r="B26" s="24">
        <v>8300</v>
      </c>
      <c r="C26" s="24">
        <v>8300</v>
      </c>
      <c r="D26" s="24">
        <v>8300</v>
      </c>
      <c r="E26" s="4"/>
      <c r="F26" s="4"/>
    </row>
    <row r="29" spans="1:6" x14ac:dyDescent="0.2">
      <c r="A29" s="20" t="s">
        <v>31</v>
      </c>
      <c r="B29" s="2"/>
      <c r="C29" s="2"/>
      <c r="D29" s="2"/>
      <c r="E29" s="4"/>
      <c r="F29" s="4"/>
    </row>
    <row r="30" spans="1:6" x14ac:dyDescent="0.2">
      <c r="A30" s="3" t="s">
        <v>16</v>
      </c>
      <c r="B30" s="23" t="s">
        <v>45</v>
      </c>
      <c r="C30" s="23" t="s">
        <v>46</v>
      </c>
      <c r="D30" s="23" t="s">
        <v>47</v>
      </c>
      <c r="E30" s="4"/>
      <c r="F30" s="4"/>
    </row>
    <row r="31" spans="1:6" x14ac:dyDescent="0.2">
      <c r="A31" s="12" t="s">
        <v>38</v>
      </c>
      <c r="B31" s="3"/>
      <c r="C31" s="3"/>
      <c r="D31" s="3"/>
      <c r="E31" s="4"/>
      <c r="F31" s="4"/>
    </row>
    <row r="32" spans="1:6" x14ac:dyDescent="0.2">
      <c r="A32" s="3">
        <v>1</v>
      </c>
      <c r="B32" s="24">
        <v>12400</v>
      </c>
      <c r="C32" s="24">
        <v>12400</v>
      </c>
      <c r="D32" s="24">
        <v>12400</v>
      </c>
      <c r="E32" s="4"/>
      <c r="F32" s="4"/>
    </row>
    <row r="33" spans="1:6" x14ac:dyDescent="0.2">
      <c r="A33" s="3">
        <v>2</v>
      </c>
      <c r="B33" s="24">
        <v>13400</v>
      </c>
      <c r="C33" s="24">
        <v>13400</v>
      </c>
      <c r="D33" s="24">
        <v>13400</v>
      </c>
      <c r="E33" s="4"/>
      <c r="F33" s="4"/>
    </row>
    <row r="34" spans="1:6" x14ac:dyDescent="0.2">
      <c r="A34" s="4"/>
      <c r="B34" s="25"/>
      <c r="C34" s="25"/>
      <c r="D34" s="25"/>
      <c r="E34" s="4"/>
      <c r="F34" s="4"/>
    </row>
    <row r="35" spans="1:6" x14ac:dyDescent="0.2">
      <c r="A35" s="4"/>
      <c r="B35" s="25"/>
      <c r="C35" s="25"/>
      <c r="D35" s="25"/>
      <c r="E35" s="4"/>
      <c r="F35" s="4"/>
    </row>
    <row r="36" spans="1:6" x14ac:dyDescent="0.2">
      <c r="A36" s="20" t="s">
        <v>31</v>
      </c>
      <c r="B36" s="2"/>
      <c r="C36" s="2"/>
      <c r="D36" s="2"/>
      <c r="E36" s="4"/>
      <c r="F36" s="4"/>
    </row>
    <row r="37" spans="1:6" x14ac:dyDescent="0.2">
      <c r="A37" s="3" t="s">
        <v>16</v>
      </c>
      <c r="B37" s="23" t="s">
        <v>23</v>
      </c>
      <c r="C37" s="23" t="s">
        <v>23</v>
      </c>
      <c r="D37" s="23" t="s">
        <v>23</v>
      </c>
      <c r="E37" s="4"/>
      <c r="F37" s="4"/>
    </row>
    <row r="38" spans="1:6" x14ac:dyDescent="0.2">
      <c r="A38" s="12" t="s">
        <v>39</v>
      </c>
      <c r="B38" s="3"/>
      <c r="C38" s="3"/>
      <c r="D38" s="3"/>
      <c r="E38" s="4"/>
      <c r="F38" s="4"/>
    </row>
    <row r="39" spans="1:6" x14ac:dyDescent="0.2">
      <c r="A39" s="3">
        <v>1</v>
      </c>
      <c r="B39" s="24">
        <v>29000</v>
      </c>
      <c r="C39" s="24">
        <v>29000</v>
      </c>
      <c r="D39" s="24">
        <v>29000</v>
      </c>
      <c r="E39" s="4"/>
      <c r="F39" s="4"/>
    </row>
    <row r="40" spans="1:6" x14ac:dyDescent="0.2">
      <c r="A40" s="3">
        <v>2</v>
      </c>
      <c r="B40" s="24">
        <v>29000</v>
      </c>
      <c r="C40" s="24">
        <v>29000</v>
      </c>
      <c r="D40" s="24">
        <v>29000</v>
      </c>
      <c r="E40" s="4"/>
      <c r="F40" s="4"/>
    </row>
    <row r="41" spans="1:6" x14ac:dyDescent="0.2">
      <c r="A41" s="3">
        <v>3</v>
      </c>
      <c r="B41" s="24">
        <v>29000</v>
      </c>
      <c r="C41" s="24">
        <v>29000</v>
      </c>
      <c r="D41" s="24">
        <v>29000</v>
      </c>
    </row>
    <row r="42" spans="1:6" x14ac:dyDescent="0.2">
      <c r="A42" s="3">
        <v>4</v>
      </c>
      <c r="B42" s="24">
        <v>29000</v>
      </c>
      <c r="C42" s="24">
        <v>29000</v>
      </c>
      <c r="D42" s="24">
        <v>29000</v>
      </c>
    </row>
  </sheetData>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zoomScaleNormal="100" workbookViewId="0">
      <selection activeCell="B41" sqref="B41"/>
    </sheetView>
  </sheetViews>
  <sheetFormatPr defaultRowHeight="12.75" x14ac:dyDescent="0.2"/>
  <cols>
    <col min="1" max="1" width="21.5703125" customWidth="1"/>
    <col min="2" max="2" width="23.42578125" customWidth="1"/>
    <col min="3" max="3" width="23" customWidth="1"/>
    <col min="4" max="4" width="23.5703125" customWidth="1"/>
  </cols>
  <sheetData>
    <row r="1" spans="1:4" x14ac:dyDescent="0.2">
      <c r="A1" s="20" t="s">
        <v>1</v>
      </c>
      <c r="B1" s="2"/>
      <c r="C1" s="15"/>
      <c r="D1" s="15"/>
    </row>
    <row r="2" spans="1:4" ht="21" customHeight="1" x14ac:dyDescent="0.2">
      <c r="A2" s="3" t="s">
        <v>3</v>
      </c>
      <c r="B2" s="13" t="s">
        <v>4</v>
      </c>
      <c r="C2" s="16"/>
      <c r="D2" s="16"/>
    </row>
    <row r="3" spans="1:4" x14ac:dyDescent="0.2">
      <c r="A3" s="12" t="s">
        <v>0</v>
      </c>
      <c r="B3" s="3"/>
      <c r="C3" s="14"/>
      <c r="D3" s="14"/>
    </row>
    <row r="4" spans="1:4" x14ac:dyDescent="0.2">
      <c r="A4" s="3">
        <v>1</v>
      </c>
      <c r="B4" s="6">
        <v>8625</v>
      </c>
      <c r="C4" s="17"/>
      <c r="D4" s="17"/>
    </row>
    <row r="5" spans="1:4" x14ac:dyDescent="0.2">
      <c r="A5" s="3" t="s">
        <v>5</v>
      </c>
      <c r="B5" s="6">
        <v>8625</v>
      </c>
      <c r="C5" s="17"/>
      <c r="D5" s="17"/>
    </row>
    <row r="6" spans="1:4" x14ac:dyDescent="0.2">
      <c r="A6" s="3" t="s">
        <v>6</v>
      </c>
      <c r="B6" s="6">
        <v>8625</v>
      </c>
      <c r="C6" s="17"/>
      <c r="D6" s="17"/>
    </row>
    <row r="7" spans="1:4" x14ac:dyDescent="0.2">
      <c r="A7" s="3" t="s">
        <v>8</v>
      </c>
      <c r="B7" s="6">
        <v>8625</v>
      </c>
      <c r="C7" s="17"/>
      <c r="D7" s="17"/>
    </row>
    <row r="8" spans="1:4" x14ac:dyDescent="0.2">
      <c r="A8" s="3" t="s">
        <v>7</v>
      </c>
      <c r="B8" s="6">
        <v>8625</v>
      </c>
      <c r="C8" s="17"/>
      <c r="D8" s="17"/>
    </row>
    <row r="9" spans="1:4" x14ac:dyDescent="0.2">
      <c r="A9" s="3" t="s">
        <v>9</v>
      </c>
      <c r="B9" s="6">
        <v>8625</v>
      </c>
      <c r="C9" s="17"/>
      <c r="D9" s="17"/>
    </row>
    <row r="10" spans="1:4" x14ac:dyDescent="0.2">
      <c r="A10" s="22">
        <v>2</v>
      </c>
      <c r="B10" s="6">
        <v>8625</v>
      </c>
      <c r="C10" s="17"/>
      <c r="D10" s="17"/>
    </row>
    <row r="11" spans="1:4" x14ac:dyDescent="0.2">
      <c r="A11" s="22" t="s">
        <v>10</v>
      </c>
      <c r="B11" s="6">
        <v>8625</v>
      </c>
      <c r="C11" s="17"/>
      <c r="D11" s="17"/>
    </row>
    <row r="12" spans="1:4" x14ac:dyDescent="0.2">
      <c r="A12" s="22" t="s">
        <v>11</v>
      </c>
      <c r="B12" s="6">
        <v>8625</v>
      </c>
      <c r="C12" s="17"/>
      <c r="D12" s="17"/>
    </row>
    <row r="13" spans="1:4" x14ac:dyDescent="0.2">
      <c r="A13" s="22" t="s">
        <v>12</v>
      </c>
      <c r="B13" s="6">
        <v>8625</v>
      </c>
      <c r="C13" s="17"/>
      <c r="D13" s="17"/>
    </row>
    <row r="14" spans="1:4" x14ac:dyDescent="0.2">
      <c r="A14" s="22" t="s">
        <v>13</v>
      </c>
      <c r="B14" s="6">
        <v>8625</v>
      </c>
      <c r="C14" s="17"/>
      <c r="D14" s="17"/>
    </row>
    <row r="15" spans="1:4" x14ac:dyDescent="0.2">
      <c r="A15" s="22" t="s">
        <v>14</v>
      </c>
      <c r="B15" s="6">
        <v>8625</v>
      </c>
      <c r="C15" s="17"/>
      <c r="D15" s="17"/>
    </row>
    <row r="16" spans="1:4" x14ac:dyDescent="0.2">
      <c r="A16" s="22">
        <v>3</v>
      </c>
      <c r="B16" s="19">
        <v>12125</v>
      </c>
      <c r="C16" s="18"/>
      <c r="D16" s="18"/>
    </row>
    <row r="17" spans="1:4" x14ac:dyDescent="0.2">
      <c r="A17" s="21"/>
      <c r="B17" s="10"/>
      <c r="C17" s="16"/>
      <c r="D17" s="16"/>
    </row>
    <row r="18" spans="1:4" x14ac:dyDescent="0.2">
      <c r="A18" s="20"/>
      <c r="B18" s="4"/>
      <c r="C18" s="14"/>
      <c r="D18" s="14"/>
    </row>
    <row r="19" spans="1:4" x14ac:dyDescent="0.2">
      <c r="A19" s="20" t="s">
        <v>1</v>
      </c>
      <c r="B19" s="9"/>
      <c r="C19" s="17"/>
      <c r="D19" s="17"/>
    </row>
    <row r="20" spans="1:4" x14ac:dyDescent="0.2">
      <c r="A20" s="7" t="s">
        <v>3</v>
      </c>
      <c r="B20" s="13" t="s">
        <v>4</v>
      </c>
      <c r="C20" s="17"/>
      <c r="D20" s="17"/>
    </row>
    <row r="21" spans="1:4" x14ac:dyDescent="0.2">
      <c r="A21" s="12" t="s">
        <v>2</v>
      </c>
      <c r="B21" s="3"/>
      <c r="C21" s="18"/>
      <c r="D21" s="18"/>
    </row>
    <row r="22" spans="1:4" ht="13.5" customHeight="1" x14ac:dyDescent="0.2">
      <c r="A22" s="3">
        <v>1</v>
      </c>
      <c r="B22" s="6">
        <v>8625</v>
      </c>
      <c r="C22" s="18"/>
      <c r="D22" s="18"/>
    </row>
    <row r="23" spans="1:4" ht="13.5" customHeight="1" x14ac:dyDescent="0.2">
      <c r="A23" s="3" t="s">
        <v>5</v>
      </c>
      <c r="B23" s="6">
        <v>8625</v>
      </c>
      <c r="C23" s="18"/>
      <c r="D23" s="18"/>
    </row>
    <row r="24" spans="1:4" ht="13.5" customHeight="1" x14ac:dyDescent="0.2">
      <c r="A24" s="3" t="s">
        <v>6</v>
      </c>
      <c r="B24" s="6">
        <v>8625</v>
      </c>
      <c r="C24" s="18"/>
      <c r="D24" s="18"/>
    </row>
    <row r="25" spans="1:4" ht="13.5" customHeight="1" x14ac:dyDescent="0.2">
      <c r="A25" s="3" t="s">
        <v>8</v>
      </c>
      <c r="B25" s="6">
        <v>8625</v>
      </c>
      <c r="C25" s="18"/>
      <c r="D25" s="18"/>
    </row>
    <row r="26" spans="1:4" ht="13.5" customHeight="1" x14ac:dyDescent="0.2">
      <c r="A26" s="3" t="s">
        <v>7</v>
      </c>
      <c r="B26" s="6">
        <v>8625</v>
      </c>
      <c r="C26" s="18"/>
      <c r="D26" s="18"/>
    </row>
    <row r="27" spans="1:4" ht="13.5" customHeight="1" x14ac:dyDescent="0.2">
      <c r="A27" s="3" t="s">
        <v>9</v>
      </c>
      <c r="B27" s="6">
        <v>8625</v>
      </c>
      <c r="C27" s="18"/>
      <c r="D27" s="18"/>
    </row>
    <row r="28" spans="1:4" ht="13.5" customHeight="1" x14ac:dyDescent="0.2">
      <c r="A28" s="22">
        <v>2</v>
      </c>
      <c r="B28" s="6">
        <v>8625</v>
      </c>
      <c r="C28" s="18"/>
      <c r="D28" s="18"/>
    </row>
    <row r="29" spans="1:4" ht="13.5" customHeight="1" x14ac:dyDescent="0.2">
      <c r="A29" s="22" t="s">
        <v>10</v>
      </c>
      <c r="B29" s="6">
        <v>8625</v>
      </c>
      <c r="C29" s="18"/>
      <c r="D29" s="18"/>
    </row>
    <row r="30" spans="1:4" ht="13.5" customHeight="1" x14ac:dyDescent="0.2">
      <c r="A30" s="22" t="s">
        <v>11</v>
      </c>
      <c r="B30" s="6">
        <v>8625</v>
      </c>
      <c r="C30" s="18"/>
      <c r="D30" s="18"/>
    </row>
    <row r="31" spans="1:4" ht="13.5" customHeight="1" x14ac:dyDescent="0.2">
      <c r="A31" s="22" t="s">
        <v>12</v>
      </c>
      <c r="B31" s="6">
        <v>8625</v>
      </c>
      <c r="C31" s="18"/>
      <c r="D31" s="18"/>
    </row>
    <row r="32" spans="1:4" ht="13.5" customHeight="1" x14ac:dyDescent="0.2">
      <c r="A32" s="22" t="s">
        <v>13</v>
      </c>
      <c r="B32" s="6">
        <v>8625</v>
      </c>
      <c r="C32" s="18"/>
      <c r="D32" s="18"/>
    </row>
    <row r="33" spans="1:4" ht="13.5" customHeight="1" x14ac:dyDescent="0.2">
      <c r="A33" s="22" t="s">
        <v>14</v>
      </c>
      <c r="B33" s="6">
        <v>8625</v>
      </c>
      <c r="C33" s="18"/>
      <c r="D33" s="18"/>
    </row>
    <row r="34" spans="1:4" ht="12" customHeight="1" x14ac:dyDescent="0.2">
      <c r="A34" s="22">
        <v>3</v>
      </c>
      <c r="B34" s="19">
        <v>12125</v>
      </c>
      <c r="C34" s="16"/>
      <c r="D34" s="16"/>
    </row>
    <row r="35" spans="1:4" x14ac:dyDescent="0.2">
      <c r="A35" s="20"/>
      <c r="C35" s="17"/>
      <c r="D35" s="17"/>
    </row>
    <row r="36" spans="1:4" x14ac:dyDescent="0.2">
      <c r="A36" s="20"/>
      <c r="B36" s="11"/>
      <c r="C36" s="18"/>
      <c r="D36" s="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heetViews>
  <sheetFormatPr defaultRowHeight="12.75" x14ac:dyDescent="0.2"/>
  <cols>
    <col min="1" max="1" width="31.85546875" style="1" customWidth="1"/>
    <col min="2" max="2" width="27.140625" style="1" customWidth="1"/>
  </cols>
  <sheetData>
    <row r="1" spans="1:2" x14ac:dyDescent="0.2">
      <c r="A1" s="20" t="s">
        <v>15</v>
      </c>
      <c r="B1" s="8"/>
    </row>
    <row r="2" spans="1:2" x14ac:dyDescent="0.2">
      <c r="A2" s="3" t="s">
        <v>22</v>
      </c>
      <c r="B2" s="23" t="s">
        <v>62</v>
      </c>
    </row>
    <row r="3" spans="1:2" x14ac:dyDescent="0.2">
      <c r="A3" s="12" t="s">
        <v>17</v>
      </c>
      <c r="B3" s="3"/>
    </row>
    <row r="4" spans="1:2" x14ac:dyDescent="0.2">
      <c r="A4" s="3">
        <v>1</v>
      </c>
      <c r="B4" s="24">
        <v>3250</v>
      </c>
    </row>
    <row r="5" spans="1:2" x14ac:dyDescent="0.2">
      <c r="A5" s="3">
        <v>2</v>
      </c>
      <c r="B5" s="24">
        <v>3400</v>
      </c>
    </row>
    <row r="8" spans="1:2" x14ac:dyDescent="0.2">
      <c r="A8" s="20" t="s">
        <v>15</v>
      </c>
      <c r="B8" s="2"/>
    </row>
    <row r="9" spans="1:2" x14ac:dyDescent="0.2">
      <c r="A9" s="3" t="s">
        <v>22</v>
      </c>
      <c r="B9" s="23" t="s">
        <v>62</v>
      </c>
    </row>
    <row r="10" spans="1:2" x14ac:dyDescent="0.2">
      <c r="A10" s="12" t="s">
        <v>18</v>
      </c>
      <c r="B10" s="3"/>
    </row>
    <row r="11" spans="1:2" x14ac:dyDescent="0.2">
      <c r="A11" s="3">
        <v>1</v>
      </c>
      <c r="B11" s="24">
        <v>3250</v>
      </c>
    </row>
    <row r="12" spans="1:2" x14ac:dyDescent="0.2">
      <c r="A12" s="3">
        <v>2</v>
      </c>
      <c r="B12" s="24">
        <v>3400</v>
      </c>
    </row>
    <row r="13" spans="1:2" x14ac:dyDescent="0.2">
      <c r="A13" s="20"/>
    </row>
    <row r="14" spans="1:2" x14ac:dyDescent="0.2">
      <c r="A14" s="20"/>
    </row>
    <row r="15" spans="1:2" x14ac:dyDescent="0.2">
      <c r="A15" s="20" t="s">
        <v>15</v>
      </c>
      <c r="B15" s="2"/>
    </row>
    <row r="16" spans="1:2" x14ac:dyDescent="0.2">
      <c r="A16" s="3" t="s">
        <v>22</v>
      </c>
      <c r="B16" s="23" t="s">
        <v>62</v>
      </c>
    </row>
    <row r="17" spans="1:2" x14ac:dyDescent="0.2">
      <c r="A17" s="12" t="s">
        <v>19</v>
      </c>
      <c r="B17" s="3"/>
    </row>
    <row r="18" spans="1:2" x14ac:dyDescent="0.2">
      <c r="A18" s="3">
        <v>1</v>
      </c>
      <c r="B18" s="24">
        <v>3250</v>
      </c>
    </row>
    <row r="19" spans="1:2" x14ac:dyDescent="0.2">
      <c r="A19" s="3">
        <v>2</v>
      </c>
      <c r="B19" s="24">
        <v>3400</v>
      </c>
    </row>
    <row r="20" spans="1:2" x14ac:dyDescent="0.2">
      <c r="A20" s="4"/>
      <c r="B20" s="25"/>
    </row>
    <row r="22" spans="1:2" x14ac:dyDescent="0.2">
      <c r="A22" s="20" t="s">
        <v>15</v>
      </c>
      <c r="B22" s="2"/>
    </row>
    <row r="23" spans="1:2" x14ac:dyDescent="0.2">
      <c r="A23" s="3" t="s">
        <v>22</v>
      </c>
      <c r="B23" s="23" t="s">
        <v>62</v>
      </c>
    </row>
    <row r="24" spans="1:2" x14ac:dyDescent="0.2">
      <c r="A24" s="12" t="s">
        <v>20</v>
      </c>
      <c r="B24" s="3"/>
    </row>
    <row r="25" spans="1:2" x14ac:dyDescent="0.2">
      <c r="A25" s="3">
        <v>1</v>
      </c>
      <c r="B25" s="24">
        <v>3250</v>
      </c>
    </row>
    <row r="26" spans="1:2" x14ac:dyDescent="0.2">
      <c r="A26" s="3">
        <v>2</v>
      </c>
      <c r="B26" s="24">
        <v>3400</v>
      </c>
    </row>
    <row r="27" spans="1:2" x14ac:dyDescent="0.2">
      <c r="A27" s="4"/>
      <c r="B27" s="25"/>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heetViews>
  <sheetFormatPr defaultRowHeight="12.75" x14ac:dyDescent="0.2"/>
  <cols>
    <col min="1" max="1" width="31.85546875" style="1" customWidth="1"/>
    <col min="2" max="2" width="27.140625" style="1" customWidth="1"/>
  </cols>
  <sheetData>
    <row r="1" spans="1:2" x14ac:dyDescent="0.2">
      <c r="A1" s="20" t="s">
        <v>15</v>
      </c>
      <c r="B1" s="8"/>
    </row>
    <row r="2" spans="1:2" x14ac:dyDescent="0.2">
      <c r="A2" s="3" t="s">
        <v>53</v>
      </c>
      <c r="B2" s="23" t="s">
        <v>62</v>
      </c>
    </row>
    <row r="3" spans="1:2" x14ac:dyDescent="0.2">
      <c r="A3" s="12" t="s">
        <v>17</v>
      </c>
      <c r="B3" s="3"/>
    </row>
    <row r="4" spans="1:2" x14ac:dyDescent="0.2">
      <c r="A4" s="3">
        <v>1</v>
      </c>
      <c r="B4" s="24">
        <v>4250</v>
      </c>
    </row>
    <row r="5" spans="1:2" x14ac:dyDescent="0.2">
      <c r="A5" s="3">
        <v>2</v>
      </c>
      <c r="B5" s="24">
        <v>5400</v>
      </c>
    </row>
    <row r="8" spans="1:2" x14ac:dyDescent="0.2">
      <c r="A8" s="20" t="s">
        <v>15</v>
      </c>
      <c r="B8" s="2"/>
    </row>
    <row r="9" spans="1:2" x14ac:dyDescent="0.2">
      <c r="A9" s="3" t="s">
        <v>53</v>
      </c>
      <c r="B9" s="23" t="s">
        <v>62</v>
      </c>
    </row>
    <row r="10" spans="1:2" x14ac:dyDescent="0.2">
      <c r="A10" s="12" t="s">
        <v>18</v>
      </c>
      <c r="B10" s="3"/>
    </row>
    <row r="11" spans="1:2" x14ac:dyDescent="0.2">
      <c r="A11" s="3">
        <v>1</v>
      </c>
      <c r="B11" s="24">
        <v>4250</v>
      </c>
    </row>
    <row r="12" spans="1:2" x14ac:dyDescent="0.2">
      <c r="A12" s="3">
        <v>2</v>
      </c>
      <c r="B12" s="24">
        <v>5400</v>
      </c>
    </row>
    <row r="13" spans="1:2" x14ac:dyDescent="0.2">
      <c r="A13" s="20"/>
    </row>
    <row r="14" spans="1:2" x14ac:dyDescent="0.2">
      <c r="A14" s="20"/>
    </row>
    <row r="15" spans="1:2" x14ac:dyDescent="0.2">
      <c r="A15" s="20" t="s">
        <v>15</v>
      </c>
      <c r="B15" s="2"/>
    </row>
    <row r="16" spans="1:2" x14ac:dyDescent="0.2">
      <c r="A16" s="3" t="s">
        <v>53</v>
      </c>
      <c r="B16" s="23" t="s">
        <v>62</v>
      </c>
    </row>
    <row r="17" spans="1:2" x14ac:dyDescent="0.2">
      <c r="A17" s="12" t="s">
        <v>19</v>
      </c>
      <c r="B17" s="3"/>
    </row>
    <row r="18" spans="1:2" x14ac:dyDescent="0.2">
      <c r="A18" s="3">
        <v>1</v>
      </c>
      <c r="B18" s="24">
        <v>4250</v>
      </c>
    </row>
    <row r="19" spans="1:2" x14ac:dyDescent="0.2">
      <c r="A19" s="3">
        <v>2</v>
      </c>
      <c r="B19" s="24">
        <v>5400</v>
      </c>
    </row>
    <row r="20" spans="1:2" x14ac:dyDescent="0.2">
      <c r="A20" s="4"/>
      <c r="B20" s="25"/>
    </row>
    <row r="22" spans="1:2" x14ac:dyDescent="0.2">
      <c r="A22" s="20" t="s">
        <v>15</v>
      </c>
      <c r="B22" s="2"/>
    </row>
    <row r="23" spans="1:2" x14ac:dyDescent="0.2">
      <c r="A23" s="3" t="s">
        <v>53</v>
      </c>
      <c r="B23" s="23" t="s">
        <v>62</v>
      </c>
    </row>
    <row r="24" spans="1:2" x14ac:dyDescent="0.2">
      <c r="A24" s="12" t="s">
        <v>20</v>
      </c>
      <c r="B24" s="3"/>
    </row>
    <row r="25" spans="1:2" x14ac:dyDescent="0.2">
      <c r="A25" s="3">
        <v>1</v>
      </c>
      <c r="B25" s="24">
        <v>4250</v>
      </c>
    </row>
    <row r="26" spans="1:2" x14ac:dyDescent="0.2">
      <c r="A26" s="3">
        <v>2</v>
      </c>
      <c r="B26" s="24">
        <v>5400</v>
      </c>
    </row>
    <row r="27" spans="1:2" x14ac:dyDescent="0.2">
      <c r="A27" s="4"/>
      <c r="B27" s="25"/>
    </row>
    <row r="29" spans="1:2" x14ac:dyDescent="0.2">
      <c r="A29" s="20" t="s">
        <v>15</v>
      </c>
      <c r="B29" s="2"/>
    </row>
    <row r="30" spans="1:2" x14ac:dyDescent="0.2">
      <c r="A30" s="3" t="s">
        <v>53</v>
      </c>
      <c r="B30" s="23" t="s">
        <v>62</v>
      </c>
    </row>
    <row r="31" spans="1:2" x14ac:dyDescent="0.2">
      <c r="A31" s="12" t="s">
        <v>21</v>
      </c>
      <c r="B31" s="3"/>
    </row>
    <row r="32" spans="1:2" x14ac:dyDescent="0.2">
      <c r="A32" s="3">
        <v>1</v>
      </c>
      <c r="B32" s="24">
        <v>7150</v>
      </c>
    </row>
    <row r="33" spans="1:2" x14ac:dyDescent="0.2">
      <c r="A33" s="3">
        <v>2</v>
      </c>
      <c r="B33" s="24">
        <v>8300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heetViews>
  <sheetFormatPr defaultRowHeight="12.75" x14ac:dyDescent="0.2"/>
  <cols>
    <col min="1" max="1" width="31.85546875" style="1" customWidth="1"/>
    <col min="2" max="2" width="27.140625" style="1" customWidth="1"/>
  </cols>
  <sheetData>
    <row r="1" spans="1:2" x14ac:dyDescent="0.2">
      <c r="A1" s="20" t="s">
        <v>15</v>
      </c>
      <c r="B1" s="8"/>
    </row>
    <row r="2" spans="1:2" x14ac:dyDescent="0.2">
      <c r="A2" s="3" t="s">
        <v>22</v>
      </c>
      <c r="B2" s="23" t="s">
        <v>62</v>
      </c>
    </row>
    <row r="3" spans="1:2" x14ac:dyDescent="0.2">
      <c r="A3" s="12" t="s">
        <v>17</v>
      </c>
      <c r="B3" s="3"/>
    </row>
    <row r="4" spans="1:2" x14ac:dyDescent="0.2">
      <c r="A4" s="3">
        <v>1</v>
      </c>
      <c r="B4" s="24">
        <v>3600</v>
      </c>
    </row>
    <row r="5" spans="1:2" x14ac:dyDescent="0.2">
      <c r="A5" s="3">
        <v>2</v>
      </c>
      <c r="B5" s="24">
        <v>3750</v>
      </c>
    </row>
    <row r="8" spans="1:2" x14ac:dyDescent="0.2">
      <c r="A8" s="20" t="s">
        <v>15</v>
      </c>
      <c r="B8" s="2"/>
    </row>
    <row r="9" spans="1:2" x14ac:dyDescent="0.2">
      <c r="A9" s="3" t="s">
        <v>22</v>
      </c>
      <c r="B9" s="23" t="s">
        <v>62</v>
      </c>
    </row>
    <row r="10" spans="1:2" x14ac:dyDescent="0.2">
      <c r="A10" s="12" t="s">
        <v>18</v>
      </c>
      <c r="B10" s="3"/>
    </row>
    <row r="11" spans="1:2" x14ac:dyDescent="0.2">
      <c r="A11" s="3">
        <v>1</v>
      </c>
      <c r="B11" s="24">
        <v>3600</v>
      </c>
    </row>
    <row r="12" spans="1:2" x14ac:dyDescent="0.2">
      <c r="A12" s="3">
        <v>2</v>
      </c>
      <c r="B12" s="24">
        <v>3750</v>
      </c>
    </row>
    <row r="13" spans="1:2" x14ac:dyDescent="0.2">
      <c r="A13" s="20"/>
    </row>
    <row r="14" spans="1:2" x14ac:dyDescent="0.2">
      <c r="A14" s="20"/>
    </row>
    <row r="15" spans="1:2" x14ac:dyDescent="0.2">
      <c r="A15" s="20" t="s">
        <v>15</v>
      </c>
      <c r="B15" s="2"/>
    </row>
    <row r="16" spans="1:2" x14ac:dyDescent="0.2">
      <c r="A16" s="3" t="s">
        <v>22</v>
      </c>
      <c r="B16" s="23" t="s">
        <v>62</v>
      </c>
    </row>
    <row r="17" spans="1:2" x14ac:dyDescent="0.2">
      <c r="A17" s="12" t="s">
        <v>19</v>
      </c>
      <c r="B17" s="3"/>
    </row>
    <row r="18" spans="1:2" x14ac:dyDescent="0.2">
      <c r="A18" s="3">
        <v>1</v>
      </c>
      <c r="B18" s="24">
        <v>3600</v>
      </c>
    </row>
    <row r="19" spans="1:2" x14ac:dyDescent="0.2">
      <c r="A19" s="3">
        <v>2</v>
      </c>
      <c r="B19" s="24">
        <v>3750</v>
      </c>
    </row>
    <row r="20" spans="1:2" x14ac:dyDescent="0.2">
      <c r="A20" s="4"/>
      <c r="B20" s="25"/>
    </row>
    <row r="22" spans="1:2" x14ac:dyDescent="0.2">
      <c r="A22" s="20" t="s">
        <v>15</v>
      </c>
      <c r="B22" s="2"/>
    </row>
    <row r="23" spans="1:2" x14ac:dyDescent="0.2">
      <c r="A23" s="3" t="s">
        <v>22</v>
      </c>
      <c r="B23" s="23" t="s">
        <v>62</v>
      </c>
    </row>
    <row r="24" spans="1:2" x14ac:dyDescent="0.2">
      <c r="A24" s="12" t="s">
        <v>20</v>
      </c>
      <c r="B24" s="3"/>
    </row>
    <row r="25" spans="1:2" x14ac:dyDescent="0.2">
      <c r="A25" s="3">
        <v>1</v>
      </c>
      <c r="B25" s="24">
        <v>3600</v>
      </c>
    </row>
    <row r="26" spans="1:2" x14ac:dyDescent="0.2">
      <c r="A26" s="3">
        <v>2</v>
      </c>
      <c r="B26" s="24">
        <v>3750</v>
      </c>
    </row>
    <row r="27" spans="1:2" x14ac:dyDescent="0.2">
      <c r="A27" s="4"/>
      <c r="B27" s="25"/>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heetViews>
  <sheetFormatPr defaultRowHeight="12.75" x14ac:dyDescent="0.2"/>
  <cols>
    <col min="1" max="1" width="31.85546875" style="1" customWidth="1"/>
    <col min="2" max="2" width="27.140625" style="1" customWidth="1"/>
  </cols>
  <sheetData>
    <row r="1" spans="1:2" x14ac:dyDescent="0.2">
      <c r="A1" s="20" t="s">
        <v>15</v>
      </c>
      <c r="B1" s="8"/>
    </row>
    <row r="2" spans="1:2" x14ac:dyDescent="0.2">
      <c r="A2" s="3" t="s">
        <v>53</v>
      </c>
      <c r="B2" s="23" t="s">
        <v>62</v>
      </c>
    </row>
    <row r="3" spans="1:2" x14ac:dyDescent="0.2">
      <c r="A3" s="12" t="s">
        <v>17</v>
      </c>
      <c r="B3" s="3"/>
    </row>
    <row r="4" spans="1:2" x14ac:dyDescent="0.2">
      <c r="A4" s="3">
        <v>1</v>
      </c>
      <c r="B4" s="24">
        <v>4720</v>
      </c>
    </row>
    <row r="5" spans="1:2" x14ac:dyDescent="0.2">
      <c r="A5" s="3">
        <v>2</v>
      </c>
      <c r="B5" s="24">
        <v>6000</v>
      </c>
    </row>
    <row r="8" spans="1:2" x14ac:dyDescent="0.2">
      <c r="A8" s="20" t="s">
        <v>15</v>
      </c>
      <c r="B8" s="2"/>
    </row>
    <row r="9" spans="1:2" x14ac:dyDescent="0.2">
      <c r="A9" s="3" t="s">
        <v>53</v>
      </c>
      <c r="B9" s="23" t="s">
        <v>62</v>
      </c>
    </row>
    <row r="10" spans="1:2" x14ac:dyDescent="0.2">
      <c r="A10" s="12" t="s">
        <v>18</v>
      </c>
      <c r="B10" s="3"/>
    </row>
    <row r="11" spans="1:2" x14ac:dyDescent="0.2">
      <c r="A11" s="3">
        <v>1</v>
      </c>
      <c r="B11" s="24">
        <v>4720</v>
      </c>
    </row>
    <row r="12" spans="1:2" x14ac:dyDescent="0.2">
      <c r="A12" s="3">
        <v>2</v>
      </c>
      <c r="B12" s="24">
        <v>6000</v>
      </c>
    </row>
    <row r="13" spans="1:2" x14ac:dyDescent="0.2">
      <c r="A13" s="20"/>
    </row>
    <row r="14" spans="1:2" x14ac:dyDescent="0.2">
      <c r="A14" s="20"/>
    </row>
    <row r="15" spans="1:2" x14ac:dyDescent="0.2">
      <c r="A15" s="20" t="s">
        <v>15</v>
      </c>
      <c r="B15" s="2"/>
    </row>
    <row r="16" spans="1:2" x14ac:dyDescent="0.2">
      <c r="A16" s="3" t="s">
        <v>53</v>
      </c>
      <c r="B16" s="23" t="s">
        <v>62</v>
      </c>
    </row>
    <row r="17" spans="1:2" x14ac:dyDescent="0.2">
      <c r="A17" s="12" t="s">
        <v>19</v>
      </c>
      <c r="B17" s="3"/>
    </row>
    <row r="18" spans="1:2" x14ac:dyDescent="0.2">
      <c r="A18" s="3">
        <v>1</v>
      </c>
      <c r="B18" s="24">
        <v>4720</v>
      </c>
    </row>
    <row r="19" spans="1:2" x14ac:dyDescent="0.2">
      <c r="A19" s="3">
        <v>2</v>
      </c>
      <c r="B19" s="24">
        <v>6000</v>
      </c>
    </row>
    <row r="20" spans="1:2" x14ac:dyDescent="0.2">
      <c r="A20" s="4"/>
      <c r="B20" s="25"/>
    </row>
    <row r="22" spans="1:2" x14ac:dyDescent="0.2">
      <c r="A22" s="20" t="s">
        <v>15</v>
      </c>
      <c r="B22" s="2"/>
    </row>
    <row r="23" spans="1:2" x14ac:dyDescent="0.2">
      <c r="A23" s="3" t="s">
        <v>53</v>
      </c>
      <c r="B23" s="23" t="s">
        <v>62</v>
      </c>
    </row>
    <row r="24" spans="1:2" x14ac:dyDescent="0.2">
      <c r="A24" s="12" t="s">
        <v>20</v>
      </c>
      <c r="B24" s="3"/>
    </row>
    <row r="25" spans="1:2" x14ac:dyDescent="0.2">
      <c r="A25" s="3">
        <v>1</v>
      </c>
      <c r="B25" s="24">
        <v>4720</v>
      </c>
    </row>
    <row r="26" spans="1:2" x14ac:dyDescent="0.2">
      <c r="A26" s="3">
        <v>2</v>
      </c>
      <c r="B26" s="24">
        <v>6000</v>
      </c>
    </row>
    <row r="27" spans="1:2" x14ac:dyDescent="0.2">
      <c r="A27" s="4"/>
      <c r="B27" s="25"/>
    </row>
    <row r="29" spans="1:2" x14ac:dyDescent="0.2">
      <c r="A29" s="20" t="s">
        <v>15</v>
      </c>
      <c r="B29" s="2"/>
    </row>
    <row r="30" spans="1:2" x14ac:dyDescent="0.2">
      <c r="A30" s="3" t="s">
        <v>53</v>
      </c>
      <c r="B30" s="23" t="s">
        <v>62</v>
      </c>
    </row>
    <row r="31" spans="1:2" x14ac:dyDescent="0.2">
      <c r="A31" s="12" t="s">
        <v>21</v>
      </c>
      <c r="B31" s="3"/>
    </row>
    <row r="32" spans="1:2" x14ac:dyDescent="0.2">
      <c r="A32" s="3">
        <v>1</v>
      </c>
      <c r="B32" s="24">
        <v>7900</v>
      </c>
    </row>
    <row r="33" spans="1:2" x14ac:dyDescent="0.2">
      <c r="A33" s="3">
        <v>2</v>
      </c>
      <c r="B33" s="24">
        <v>9200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Normal="100" workbookViewId="0"/>
  </sheetViews>
  <sheetFormatPr defaultColWidth="9" defaultRowHeight="12.75" x14ac:dyDescent="0.2"/>
  <cols>
    <col min="1" max="1" width="31.85546875" style="1" customWidth="1"/>
    <col min="2" max="2" width="27.140625" style="1" customWidth="1"/>
    <col min="3" max="3" width="10.85546875" style="1" bestFit="1" customWidth="1"/>
    <col min="4" max="4" width="11.85546875" style="1" customWidth="1"/>
    <col min="5" max="16384" width="9" style="1"/>
  </cols>
  <sheetData>
    <row r="1" spans="1:4" x14ac:dyDescent="0.2">
      <c r="A1" s="20" t="s">
        <v>26</v>
      </c>
      <c r="B1" s="8"/>
      <c r="C1" s="8"/>
      <c r="D1" s="8"/>
    </row>
    <row r="2" spans="1:4" x14ac:dyDescent="0.2">
      <c r="A2" s="3" t="s">
        <v>16</v>
      </c>
      <c r="B2" s="23" t="s">
        <v>43</v>
      </c>
      <c r="C2" s="5"/>
      <c r="D2" s="5"/>
    </row>
    <row r="3" spans="1:4" x14ac:dyDescent="0.2">
      <c r="A3" s="12" t="s">
        <v>27</v>
      </c>
      <c r="B3" s="3"/>
      <c r="C3" s="4"/>
      <c r="D3" s="4"/>
    </row>
    <row r="4" spans="1:4" x14ac:dyDescent="0.2">
      <c r="A4" s="22" t="s">
        <v>42</v>
      </c>
      <c r="B4" s="3">
        <v>7000</v>
      </c>
      <c r="C4" s="4"/>
      <c r="D4" s="4"/>
    </row>
    <row r="5" spans="1:4" x14ac:dyDescent="0.2">
      <c r="A5" s="3" t="s">
        <v>40</v>
      </c>
      <c r="B5" s="24">
        <v>7000</v>
      </c>
      <c r="C5" s="4"/>
      <c r="D5" s="4"/>
    </row>
    <row r="6" spans="1:4" x14ac:dyDescent="0.2">
      <c r="A6" s="3" t="s">
        <v>44</v>
      </c>
      <c r="B6" s="24">
        <v>7000</v>
      </c>
      <c r="C6" s="4"/>
      <c r="D6" s="4"/>
    </row>
    <row r="7" spans="1:4" x14ac:dyDescent="0.2">
      <c r="A7" s="4"/>
      <c r="B7" s="25"/>
      <c r="C7" s="4"/>
      <c r="D7" s="4"/>
    </row>
    <row r="8" spans="1:4" x14ac:dyDescent="0.2">
      <c r="C8" s="4"/>
      <c r="D8" s="4"/>
    </row>
    <row r="9" spans="1:4" x14ac:dyDescent="0.2">
      <c r="A9" s="20" t="s">
        <v>26</v>
      </c>
      <c r="B9" s="2"/>
      <c r="C9" s="4"/>
      <c r="D9" s="4"/>
    </row>
    <row r="10" spans="1:4" x14ac:dyDescent="0.2">
      <c r="A10" s="3" t="s">
        <v>16</v>
      </c>
      <c r="B10" s="23" t="s">
        <v>43</v>
      </c>
      <c r="C10" s="4"/>
      <c r="D10" s="4"/>
    </row>
    <row r="11" spans="1:4" x14ac:dyDescent="0.2">
      <c r="A11" s="12" t="s">
        <v>28</v>
      </c>
      <c r="B11" s="3"/>
      <c r="C11" s="4"/>
      <c r="D11" s="4"/>
    </row>
    <row r="12" spans="1:4" x14ac:dyDescent="0.2">
      <c r="A12" s="22" t="s">
        <v>42</v>
      </c>
      <c r="B12" s="3">
        <v>7000</v>
      </c>
      <c r="C12" s="4"/>
      <c r="D12" s="4"/>
    </row>
    <row r="13" spans="1:4" x14ac:dyDescent="0.2">
      <c r="A13" s="3" t="s">
        <v>40</v>
      </c>
      <c r="B13" s="24">
        <v>7000</v>
      </c>
      <c r="C13" s="4"/>
      <c r="D13" s="4"/>
    </row>
    <row r="14" spans="1:4" x14ac:dyDescent="0.2">
      <c r="A14" s="3" t="s">
        <v>44</v>
      </c>
      <c r="B14" s="24">
        <v>7000</v>
      </c>
      <c r="C14" s="4"/>
      <c r="D14" s="4"/>
    </row>
    <row r="15" spans="1:4" ht="13.5" customHeight="1" x14ac:dyDescent="0.2">
      <c r="A15" s="20"/>
      <c r="C15" s="5"/>
      <c r="D15" s="5"/>
    </row>
    <row r="16" spans="1:4" x14ac:dyDescent="0.2">
      <c r="A16" s="20"/>
      <c r="C16" s="4"/>
      <c r="D16" s="4"/>
    </row>
    <row r="17" spans="1:4" x14ac:dyDescent="0.2">
      <c r="A17" s="20" t="s">
        <v>26</v>
      </c>
      <c r="B17" s="2"/>
      <c r="C17" s="4"/>
      <c r="D17" s="4"/>
    </row>
    <row r="18" spans="1:4" x14ac:dyDescent="0.2">
      <c r="A18" s="3" t="s">
        <v>16</v>
      </c>
      <c r="B18" s="23" t="s">
        <v>43</v>
      </c>
      <c r="C18" s="4"/>
      <c r="D18" s="4"/>
    </row>
    <row r="19" spans="1:4" x14ac:dyDescent="0.2">
      <c r="A19" s="12" t="s">
        <v>29</v>
      </c>
      <c r="B19" s="3"/>
      <c r="C19" s="4"/>
      <c r="D19" s="4"/>
    </row>
    <row r="20" spans="1:4" x14ac:dyDescent="0.2">
      <c r="A20" s="22" t="s">
        <v>42</v>
      </c>
      <c r="B20" s="3">
        <v>11000</v>
      </c>
      <c r="C20" s="4"/>
      <c r="D20" s="4"/>
    </row>
    <row r="21" spans="1:4" x14ac:dyDescent="0.2">
      <c r="A21" s="3" t="s">
        <v>40</v>
      </c>
      <c r="B21" s="24">
        <v>11000</v>
      </c>
      <c r="C21" s="4"/>
      <c r="D21" s="4"/>
    </row>
    <row r="22" spans="1:4" x14ac:dyDescent="0.2">
      <c r="A22" s="3" t="s">
        <v>44</v>
      </c>
      <c r="B22" s="24">
        <v>11000</v>
      </c>
    </row>
  </sheetData>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1"/>
  <sheetViews>
    <sheetView tabSelected="1" zoomScaleNormal="100" workbookViewId="0">
      <pane xSplit="1" topLeftCell="B1" activePane="topRight" state="frozen"/>
      <selection pane="topRight" activeCell="A40" sqref="A40"/>
    </sheetView>
  </sheetViews>
  <sheetFormatPr defaultColWidth="9" defaultRowHeight="12" x14ac:dyDescent="0.2"/>
  <cols>
    <col min="1" max="1" width="75.85546875" style="78" bestFit="1" customWidth="1"/>
    <col min="2" max="2" width="9" style="213"/>
    <col min="3" max="4" width="9" style="78"/>
    <col min="5" max="5" width="9" style="213"/>
    <col min="6" max="7" width="9" style="78"/>
    <col min="8" max="8" width="9" style="213"/>
    <col min="9" max="9" width="9" style="78"/>
    <col min="10" max="10" width="9" style="213"/>
    <col min="11" max="12" width="9" style="78"/>
    <col min="13" max="13" width="9" style="213"/>
    <col min="14" max="14" width="9" style="78"/>
    <col min="15" max="15" width="9" style="213"/>
    <col min="16" max="19" width="9" style="78"/>
    <col min="20" max="20" width="9" style="213"/>
    <col min="21" max="25" width="9" style="78"/>
    <col min="26" max="26" width="9" style="213"/>
    <col min="27" max="27" width="9" style="78"/>
    <col min="28" max="28" width="9" style="213"/>
    <col min="29" max="33" width="9" style="78"/>
    <col min="34" max="37" width="9" style="213"/>
    <col min="38" max="41" width="9" style="78"/>
    <col min="42" max="42" width="9" style="213"/>
    <col min="43" max="16384" width="9" style="78"/>
  </cols>
  <sheetData>
    <row r="1" spans="1:61" s="21" customFormat="1" ht="12" customHeight="1" x14ac:dyDescent="0.2">
      <c r="A1" s="114" t="s">
        <v>141</v>
      </c>
    </row>
    <row r="2" spans="1:61" s="21" customFormat="1" ht="12" customHeight="1" x14ac:dyDescent="0.2">
      <c r="A2" s="151" t="s">
        <v>142</v>
      </c>
    </row>
    <row r="3" spans="1:61" ht="8.4499999999999993" customHeight="1" x14ac:dyDescent="0.2">
      <c r="A3" s="152"/>
    </row>
    <row r="4" spans="1:61" s="270" customFormat="1" ht="32.450000000000003" customHeight="1" x14ac:dyDescent="0.2">
      <c r="A4" s="269" t="s">
        <v>146</v>
      </c>
      <c r="B4" s="309">
        <v>45399</v>
      </c>
      <c r="C4" s="309">
        <v>45401</v>
      </c>
      <c r="D4" s="309">
        <v>45403</v>
      </c>
      <c r="E4" s="309">
        <v>45407</v>
      </c>
      <c r="F4" s="309">
        <v>45408</v>
      </c>
      <c r="G4" s="324">
        <v>45410</v>
      </c>
      <c r="H4" s="324">
        <v>45412</v>
      </c>
      <c r="I4" s="324">
        <v>45414</v>
      </c>
      <c r="J4" s="324">
        <v>45415</v>
      </c>
      <c r="K4" s="324">
        <v>45417</v>
      </c>
      <c r="L4" s="309">
        <v>45420</v>
      </c>
      <c r="M4" s="324">
        <v>45421</v>
      </c>
      <c r="N4" s="309">
        <v>45424</v>
      </c>
      <c r="O4" s="324">
        <v>45427</v>
      </c>
      <c r="P4" s="309">
        <v>45429</v>
      </c>
      <c r="Q4" s="309">
        <v>45431</v>
      </c>
      <c r="R4" s="309">
        <v>45436</v>
      </c>
      <c r="S4" s="309">
        <v>45438</v>
      </c>
      <c r="T4" s="309">
        <v>45440</v>
      </c>
      <c r="U4" s="309">
        <v>45443</v>
      </c>
      <c r="V4" s="309">
        <v>45444</v>
      </c>
      <c r="W4" s="309">
        <v>45445</v>
      </c>
      <c r="X4" s="309">
        <v>45453</v>
      </c>
      <c r="Y4" s="309">
        <v>45454</v>
      </c>
      <c r="Z4" s="309">
        <v>45457</v>
      </c>
      <c r="AA4" s="309">
        <v>45459</v>
      </c>
      <c r="AB4" s="324">
        <v>45461</v>
      </c>
      <c r="AC4" s="309">
        <v>45464</v>
      </c>
      <c r="AD4" s="309">
        <v>45466</v>
      </c>
      <c r="AE4" s="309">
        <v>45471</v>
      </c>
      <c r="AF4" s="309">
        <v>45473</v>
      </c>
      <c r="AG4" s="309">
        <v>45474</v>
      </c>
      <c r="AH4" s="309">
        <v>45478</v>
      </c>
      <c r="AI4" s="309">
        <v>45480</v>
      </c>
      <c r="AJ4" s="309">
        <v>45484</v>
      </c>
      <c r="AK4" s="309">
        <v>45485</v>
      </c>
      <c r="AL4" s="309">
        <v>45492</v>
      </c>
      <c r="AM4" s="309">
        <v>45494</v>
      </c>
      <c r="AN4" s="309">
        <v>45499</v>
      </c>
      <c r="AO4" s="309">
        <v>45501</v>
      </c>
      <c r="AP4" s="309">
        <v>45504</v>
      </c>
      <c r="AQ4" s="309">
        <v>45505</v>
      </c>
      <c r="AR4" s="309">
        <v>45506</v>
      </c>
      <c r="AS4" s="309">
        <v>45508</v>
      </c>
      <c r="AT4" s="309">
        <v>45513</v>
      </c>
      <c r="AU4" s="309">
        <v>45515</v>
      </c>
      <c r="AV4" s="309">
        <v>45520</v>
      </c>
      <c r="AW4" s="309">
        <v>45522</v>
      </c>
      <c r="AX4" s="309">
        <v>45526</v>
      </c>
      <c r="AY4" s="309">
        <v>45532</v>
      </c>
      <c r="AZ4" s="309">
        <v>45534</v>
      </c>
      <c r="BA4" s="309">
        <v>45536</v>
      </c>
      <c r="BB4" s="309">
        <v>45541</v>
      </c>
      <c r="BC4" s="309">
        <v>45543</v>
      </c>
      <c r="BD4" s="309">
        <v>45548</v>
      </c>
      <c r="BE4" s="309">
        <v>45550</v>
      </c>
      <c r="BF4" s="309">
        <v>45555</v>
      </c>
      <c r="BG4" s="309">
        <v>45557</v>
      </c>
      <c r="BH4" s="309">
        <v>45562</v>
      </c>
      <c r="BI4" s="309">
        <v>45564</v>
      </c>
    </row>
    <row r="5" spans="1:61" s="272" customFormat="1" ht="23.1" customHeight="1" x14ac:dyDescent="0.2">
      <c r="A5" s="271" t="s">
        <v>143</v>
      </c>
      <c r="B5" s="309">
        <v>45400</v>
      </c>
      <c r="C5" s="309">
        <v>45402</v>
      </c>
      <c r="D5" s="309">
        <v>45406</v>
      </c>
      <c r="E5" s="309">
        <v>45407</v>
      </c>
      <c r="F5" s="309">
        <v>45409</v>
      </c>
      <c r="G5" s="324">
        <v>45411</v>
      </c>
      <c r="H5" s="324">
        <v>45413</v>
      </c>
      <c r="I5" s="324">
        <v>45414</v>
      </c>
      <c r="J5" s="324">
        <v>45416</v>
      </c>
      <c r="K5" s="324">
        <v>45419</v>
      </c>
      <c r="L5" s="309">
        <v>45420</v>
      </c>
      <c r="M5" s="324">
        <v>45423</v>
      </c>
      <c r="N5" s="309">
        <v>45426</v>
      </c>
      <c r="O5" s="324">
        <v>45428</v>
      </c>
      <c r="P5" s="309">
        <v>45430</v>
      </c>
      <c r="Q5" s="309">
        <v>45435</v>
      </c>
      <c r="R5" s="309">
        <v>45437</v>
      </c>
      <c r="S5" s="309">
        <v>45439</v>
      </c>
      <c r="T5" s="309">
        <v>45442</v>
      </c>
      <c r="U5" s="309">
        <v>45443</v>
      </c>
      <c r="V5" s="309">
        <v>45444</v>
      </c>
      <c r="W5" s="309">
        <v>45452</v>
      </c>
      <c r="X5" s="309">
        <v>45453</v>
      </c>
      <c r="Y5" s="309">
        <v>45456</v>
      </c>
      <c r="Z5" s="309">
        <v>45458</v>
      </c>
      <c r="AA5" s="309">
        <v>45460</v>
      </c>
      <c r="AB5" s="324">
        <v>45463</v>
      </c>
      <c r="AC5" s="309">
        <v>45465</v>
      </c>
      <c r="AD5" s="309">
        <v>45470</v>
      </c>
      <c r="AE5" s="309">
        <v>45472</v>
      </c>
      <c r="AF5" s="309">
        <v>45473</v>
      </c>
      <c r="AG5" s="309">
        <v>45477</v>
      </c>
      <c r="AH5" s="309">
        <v>45479</v>
      </c>
      <c r="AI5" s="309">
        <v>45483</v>
      </c>
      <c r="AJ5" s="309">
        <v>45484</v>
      </c>
      <c r="AK5" s="309">
        <v>45491</v>
      </c>
      <c r="AL5" s="309">
        <v>45493</v>
      </c>
      <c r="AM5" s="309">
        <v>45498</v>
      </c>
      <c r="AN5" s="309">
        <v>45500</v>
      </c>
      <c r="AO5" s="309">
        <v>45503</v>
      </c>
      <c r="AP5" s="309">
        <v>45504</v>
      </c>
      <c r="AQ5" s="309">
        <v>45505</v>
      </c>
      <c r="AR5" s="309">
        <v>45507</v>
      </c>
      <c r="AS5" s="309">
        <v>45512</v>
      </c>
      <c r="AT5" s="309">
        <v>45514</v>
      </c>
      <c r="AU5" s="309">
        <v>45519</v>
      </c>
      <c r="AV5" s="309">
        <v>45521</v>
      </c>
      <c r="AW5" s="309">
        <v>45525</v>
      </c>
      <c r="AX5" s="309">
        <v>45531</v>
      </c>
      <c r="AY5" s="309">
        <v>45533</v>
      </c>
      <c r="AZ5" s="309">
        <v>45535</v>
      </c>
      <c r="BA5" s="309">
        <v>45540</v>
      </c>
      <c r="BB5" s="309">
        <v>45542</v>
      </c>
      <c r="BC5" s="309">
        <v>45547</v>
      </c>
      <c r="BD5" s="309">
        <v>45549</v>
      </c>
      <c r="BE5" s="309">
        <v>45554</v>
      </c>
      <c r="BF5" s="309">
        <v>45556</v>
      </c>
      <c r="BG5" s="309">
        <v>45561</v>
      </c>
      <c r="BH5" s="309">
        <v>45563</v>
      </c>
      <c r="BI5" s="309">
        <v>45565</v>
      </c>
    </row>
    <row r="6" spans="1:61" s="85" customFormat="1" x14ac:dyDescent="0.2">
      <c r="A6" s="83" t="s">
        <v>153</v>
      </c>
    </row>
    <row r="7" spans="1:61" s="85" customFormat="1" x14ac:dyDescent="0.2">
      <c r="A7" s="86">
        <v>1</v>
      </c>
      <c r="B7" s="261">
        <v>18500</v>
      </c>
      <c r="C7" s="261">
        <v>17000</v>
      </c>
      <c r="D7" s="261">
        <v>14700</v>
      </c>
      <c r="E7" s="261">
        <v>14700</v>
      </c>
      <c r="F7" s="261">
        <v>18500</v>
      </c>
      <c r="G7" s="261">
        <v>32000</v>
      </c>
      <c r="H7" s="261">
        <v>27500</v>
      </c>
      <c r="I7" s="261">
        <v>24500</v>
      </c>
      <c r="J7" s="261">
        <v>24500</v>
      </c>
      <c r="K7" s="261">
        <v>21500</v>
      </c>
      <c r="L7" s="261">
        <v>27500</v>
      </c>
      <c r="M7" s="261">
        <v>32000</v>
      </c>
      <c r="N7" s="261">
        <v>14000</v>
      </c>
      <c r="O7" s="261">
        <v>15500</v>
      </c>
      <c r="P7" s="261">
        <v>14000</v>
      </c>
      <c r="Q7" s="261">
        <v>14700</v>
      </c>
      <c r="R7" s="261">
        <v>15500</v>
      </c>
      <c r="S7" s="261">
        <v>12500</v>
      </c>
      <c r="T7" s="261">
        <v>15500</v>
      </c>
      <c r="U7" s="261">
        <v>18500</v>
      </c>
      <c r="V7" s="261">
        <v>18500</v>
      </c>
      <c r="W7" s="261">
        <v>18500</v>
      </c>
      <c r="X7" s="261">
        <v>18500</v>
      </c>
      <c r="Y7" s="261">
        <v>17000</v>
      </c>
      <c r="Z7" s="261">
        <v>21500</v>
      </c>
      <c r="AA7" s="261">
        <v>17000</v>
      </c>
      <c r="AB7" s="261">
        <v>24500</v>
      </c>
      <c r="AC7" s="261">
        <v>21500</v>
      </c>
      <c r="AD7" s="261">
        <v>17000</v>
      </c>
      <c r="AE7" s="261">
        <v>21500</v>
      </c>
      <c r="AF7" s="261">
        <v>18500</v>
      </c>
      <c r="AG7" s="261">
        <v>25200</v>
      </c>
      <c r="AH7" s="261">
        <v>28200</v>
      </c>
      <c r="AI7" s="261">
        <v>25200</v>
      </c>
      <c r="AJ7" s="261">
        <v>23500</v>
      </c>
      <c r="AK7" s="261">
        <v>23500</v>
      </c>
      <c r="AL7" s="261">
        <v>25200</v>
      </c>
      <c r="AM7" s="261">
        <v>23500</v>
      </c>
      <c r="AN7" s="261">
        <v>28200</v>
      </c>
      <c r="AO7" s="261">
        <v>25200</v>
      </c>
      <c r="AP7" s="261">
        <v>28200</v>
      </c>
      <c r="AQ7" s="261">
        <v>28200</v>
      </c>
      <c r="AR7" s="261">
        <v>36200</v>
      </c>
      <c r="AS7" s="261">
        <v>28200</v>
      </c>
      <c r="AT7" s="261">
        <v>33200</v>
      </c>
      <c r="AU7" s="261">
        <v>28200</v>
      </c>
      <c r="AV7" s="261">
        <v>33200</v>
      </c>
      <c r="AW7" s="261">
        <v>28200</v>
      </c>
      <c r="AX7" s="261">
        <v>36200</v>
      </c>
      <c r="AY7" s="261">
        <v>23500</v>
      </c>
      <c r="AZ7" s="261">
        <v>30200</v>
      </c>
      <c r="BA7" s="261">
        <v>20500</v>
      </c>
      <c r="BB7" s="261">
        <v>22000</v>
      </c>
      <c r="BC7" s="261">
        <v>20500</v>
      </c>
      <c r="BD7" s="261">
        <v>22000</v>
      </c>
      <c r="BE7" s="261">
        <v>20500</v>
      </c>
      <c r="BF7" s="261">
        <v>22000</v>
      </c>
      <c r="BG7" s="261">
        <v>20500</v>
      </c>
      <c r="BH7" s="261">
        <v>22000</v>
      </c>
      <c r="BI7" s="261">
        <v>20500</v>
      </c>
    </row>
    <row r="8" spans="1:61" s="85" customFormat="1" x14ac:dyDescent="0.2">
      <c r="A8" s="86">
        <v>2</v>
      </c>
      <c r="B8" s="295">
        <f t="shared" ref="B8" si="0">B7+2000</f>
        <v>20500</v>
      </c>
      <c r="C8" s="295">
        <f t="shared" ref="C8:D8" si="1">C7+2000</f>
        <v>19000</v>
      </c>
      <c r="D8" s="295">
        <f t="shared" si="1"/>
        <v>16700</v>
      </c>
      <c r="E8" s="295">
        <f t="shared" ref="E8" si="2">E7+2000</f>
        <v>16700</v>
      </c>
      <c r="F8" s="295">
        <f t="shared" ref="F8:G8" si="3">F7+2000</f>
        <v>20500</v>
      </c>
      <c r="G8" s="295">
        <f t="shared" si="3"/>
        <v>34000</v>
      </c>
      <c r="H8" s="295">
        <f t="shared" ref="H8" si="4">H7+2000</f>
        <v>29500</v>
      </c>
      <c r="I8" s="295">
        <f t="shared" ref="I8:AF8" si="5">I7+2000</f>
        <v>26500</v>
      </c>
      <c r="J8" s="295">
        <f t="shared" ref="J8" si="6">J7+2000</f>
        <v>26500</v>
      </c>
      <c r="K8" s="295">
        <f t="shared" si="5"/>
        <v>23500</v>
      </c>
      <c r="L8" s="295">
        <f t="shared" si="5"/>
        <v>29500</v>
      </c>
      <c r="M8" s="295">
        <f t="shared" ref="M8" si="7">M7+2000</f>
        <v>34000</v>
      </c>
      <c r="N8" s="295">
        <f t="shared" si="5"/>
        <v>16000</v>
      </c>
      <c r="O8" s="295">
        <f t="shared" ref="O8" si="8">O7+2000</f>
        <v>17500</v>
      </c>
      <c r="P8" s="295">
        <f t="shared" si="5"/>
        <v>16000</v>
      </c>
      <c r="Q8" s="295">
        <f t="shared" si="5"/>
        <v>16700</v>
      </c>
      <c r="R8" s="295">
        <f t="shared" si="5"/>
        <v>17500</v>
      </c>
      <c r="S8" s="295">
        <f t="shared" si="5"/>
        <v>14500</v>
      </c>
      <c r="T8" s="295">
        <f t="shared" ref="T8" si="9">T7+2000</f>
        <v>17500</v>
      </c>
      <c r="U8" s="295">
        <f t="shared" si="5"/>
        <v>20500</v>
      </c>
      <c r="V8" s="295">
        <f t="shared" si="5"/>
        <v>20500</v>
      </c>
      <c r="W8" s="295">
        <f t="shared" si="5"/>
        <v>20500</v>
      </c>
      <c r="X8" s="295">
        <f t="shared" si="5"/>
        <v>20500</v>
      </c>
      <c r="Y8" s="295">
        <f t="shared" si="5"/>
        <v>19000</v>
      </c>
      <c r="Z8" s="295">
        <f t="shared" ref="Z8" si="10">Z7+2000</f>
        <v>23500</v>
      </c>
      <c r="AA8" s="295">
        <f t="shared" si="5"/>
        <v>19000</v>
      </c>
      <c r="AB8" s="295">
        <f t="shared" ref="AB8" si="11">AB7+2000</f>
        <v>26500</v>
      </c>
      <c r="AC8" s="295">
        <f t="shared" si="5"/>
        <v>23500</v>
      </c>
      <c r="AD8" s="295">
        <f t="shared" si="5"/>
        <v>19000</v>
      </c>
      <c r="AE8" s="295">
        <f t="shared" si="5"/>
        <v>23500</v>
      </c>
      <c r="AF8" s="295">
        <f t="shared" si="5"/>
        <v>20500</v>
      </c>
      <c r="AG8" s="295">
        <f t="shared" ref="AG8:AL8" si="12">AG7+2000</f>
        <v>27200</v>
      </c>
      <c r="AH8" s="295">
        <f t="shared" ref="AH8:AI8" si="13">AH7+2000</f>
        <v>30200</v>
      </c>
      <c r="AI8" s="295">
        <f t="shared" si="13"/>
        <v>27200</v>
      </c>
      <c r="AJ8" s="295">
        <f t="shared" ref="AJ8:AK8" si="14">AJ7+2000</f>
        <v>25500</v>
      </c>
      <c r="AK8" s="295">
        <f t="shared" si="14"/>
        <v>25500</v>
      </c>
      <c r="AL8" s="295">
        <f t="shared" si="12"/>
        <v>27200</v>
      </c>
      <c r="AM8" s="295">
        <f t="shared" ref="AM8:AN8" si="15">AM7+2000</f>
        <v>25500</v>
      </c>
      <c r="AN8" s="295">
        <f t="shared" si="15"/>
        <v>30200</v>
      </c>
      <c r="AO8" s="295">
        <f t="shared" ref="AO8:AQ8" si="16">AO7+2000</f>
        <v>27200</v>
      </c>
      <c r="AP8" s="295">
        <f t="shared" ref="AP8" si="17">AP7+2000</f>
        <v>30200</v>
      </c>
      <c r="AQ8" s="295">
        <f t="shared" si="16"/>
        <v>30200</v>
      </c>
      <c r="AR8" s="295">
        <f t="shared" ref="AR8:AS8" si="18">AR7+2000</f>
        <v>38200</v>
      </c>
      <c r="AS8" s="295">
        <f t="shared" si="18"/>
        <v>30200</v>
      </c>
      <c r="AT8" s="295">
        <f t="shared" ref="AT8:AU8" si="19">AT7+2000</f>
        <v>35200</v>
      </c>
      <c r="AU8" s="295">
        <f t="shared" si="19"/>
        <v>30200</v>
      </c>
      <c r="AV8" s="295">
        <f t="shared" ref="AV8:BI8" si="20">AV7+2000</f>
        <v>35200</v>
      </c>
      <c r="AW8" s="295">
        <f t="shared" si="20"/>
        <v>30200</v>
      </c>
      <c r="AX8" s="295">
        <f t="shared" si="20"/>
        <v>38200</v>
      </c>
      <c r="AY8" s="295">
        <f t="shared" si="20"/>
        <v>25500</v>
      </c>
      <c r="AZ8" s="295">
        <f t="shared" si="20"/>
        <v>32200</v>
      </c>
      <c r="BA8" s="295">
        <f t="shared" si="20"/>
        <v>22500</v>
      </c>
      <c r="BB8" s="295">
        <f t="shared" si="20"/>
        <v>24000</v>
      </c>
      <c r="BC8" s="295">
        <f t="shared" si="20"/>
        <v>22500</v>
      </c>
      <c r="BD8" s="295">
        <f t="shared" si="20"/>
        <v>24000</v>
      </c>
      <c r="BE8" s="295">
        <f t="shared" si="20"/>
        <v>22500</v>
      </c>
      <c r="BF8" s="295">
        <f t="shared" si="20"/>
        <v>24000</v>
      </c>
      <c r="BG8" s="295">
        <f t="shared" si="20"/>
        <v>22500</v>
      </c>
      <c r="BH8" s="295">
        <f t="shared" si="20"/>
        <v>24000</v>
      </c>
      <c r="BI8" s="295">
        <f t="shared" si="20"/>
        <v>22500</v>
      </c>
    </row>
    <row r="9" spans="1:61" s="85" customFormat="1" x14ac:dyDescent="0.2">
      <c r="A9" s="83" t="s">
        <v>155</v>
      </c>
      <c r="B9" s="217"/>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row>
    <row r="10" spans="1:61" s="85" customFormat="1" x14ac:dyDescent="0.2">
      <c r="A10" s="86">
        <v>1</v>
      </c>
      <c r="B10" s="295">
        <f t="shared" ref="B10" si="21">B7+2500</f>
        <v>21000</v>
      </c>
      <c r="C10" s="295">
        <f t="shared" ref="C10:D10" si="22">C7+2500</f>
        <v>19500</v>
      </c>
      <c r="D10" s="295">
        <f t="shared" si="22"/>
        <v>17200</v>
      </c>
      <c r="E10" s="295">
        <f t="shared" ref="E10" si="23">E7+2500</f>
        <v>17200</v>
      </c>
      <c r="F10" s="295">
        <f t="shared" ref="F10:G10" si="24">F7+2500</f>
        <v>21000</v>
      </c>
      <c r="G10" s="295">
        <f t="shared" si="24"/>
        <v>34500</v>
      </c>
      <c r="H10" s="295">
        <f t="shared" ref="H10" si="25">H7+2500</f>
        <v>30000</v>
      </c>
      <c r="I10" s="295">
        <f t="shared" ref="I10:AF10" si="26">I7+2500</f>
        <v>27000</v>
      </c>
      <c r="J10" s="295">
        <f t="shared" ref="J10" si="27">J7+2500</f>
        <v>27000</v>
      </c>
      <c r="K10" s="295">
        <f t="shared" si="26"/>
        <v>24000</v>
      </c>
      <c r="L10" s="295">
        <f t="shared" si="26"/>
        <v>30000</v>
      </c>
      <c r="M10" s="295">
        <f t="shared" ref="M10" si="28">M7+2500</f>
        <v>34500</v>
      </c>
      <c r="N10" s="295">
        <f t="shared" si="26"/>
        <v>16500</v>
      </c>
      <c r="O10" s="295">
        <f t="shared" ref="O10" si="29">O7+2500</f>
        <v>18000</v>
      </c>
      <c r="P10" s="295">
        <f t="shared" si="26"/>
        <v>16500</v>
      </c>
      <c r="Q10" s="295">
        <f t="shared" si="26"/>
        <v>17200</v>
      </c>
      <c r="R10" s="295">
        <f t="shared" si="26"/>
        <v>18000</v>
      </c>
      <c r="S10" s="295">
        <f t="shared" si="26"/>
        <v>15000</v>
      </c>
      <c r="T10" s="295">
        <f t="shared" ref="T10" si="30">T7+2500</f>
        <v>18000</v>
      </c>
      <c r="U10" s="295">
        <f t="shared" si="26"/>
        <v>21000</v>
      </c>
      <c r="V10" s="295">
        <f t="shared" si="26"/>
        <v>21000</v>
      </c>
      <c r="W10" s="295">
        <f t="shared" si="26"/>
        <v>21000</v>
      </c>
      <c r="X10" s="295">
        <f t="shared" si="26"/>
        <v>21000</v>
      </c>
      <c r="Y10" s="295">
        <f t="shared" si="26"/>
        <v>19500</v>
      </c>
      <c r="Z10" s="295">
        <f t="shared" ref="Z10" si="31">Z7+2500</f>
        <v>24000</v>
      </c>
      <c r="AA10" s="295">
        <f t="shared" si="26"/>
        <v>19500</v>
      </c>
      <c r="AB10" s="295">
        <f t="shared" ref="AB10" si="32">AB7+2500</f>
        <v>27000</v>
      </c>
      <c r="AC10" s="295">
        <f t="shared" si="26"/>
        <v>24000</v>
      </c>
      <c r="AD10" s="295">
        <f t="shared" si="26"/>
        <v>19500</v>
      </c>
      <c r="AE10" s="295">
        <f t="shared" si="26"/>
        <v>24000</v>
      </c>
      <c r="AF10" s="295">
        <f t="shared" si="26"/>
        <v>21000</v>
      </c>
      <c r="AG10" s="295">
        <f t="shared" ref="AG10:AL10" si="33">AG7+2500</f>
        <v>27700</v>
      </c>
      <c r="AH10" s="295">
        <f t="shared" ref="AH10:AI10" si="34">AH7+2500</f>
        <v>30700</v>
      </c>
      <c r="AI10" s="295">
        <f t="shared" si="34"/>
        <v>27700</v>
      </c>
      <c r="AJ10" s="295">
        <f t="shared" ref="AJ10:AK10" si="35">AJ7+2500</f>
        <v>26000</v>
      </c>
      <c r="AK10" s="295">
        <f t="shared" si="35"/>
        <v>26000</v>
      </c>
      <c r="AL10" s="295">
        <f t="shared" si="33"/>
        <v>27700</v>
      </c>
      <c r="AM10" s="295">
        <f t="shared" ref="AM10:AN10" si="36">AM7+2500</f>
        <v>26000</v>
      </c>
      <c r="AN10" s="295">
        <f t="shared" si="36"/>
        <v>30700</v>
      </c>
      <c r="AO10" s="295">
        <f t="shared" ref="AO10:AQ10" si="37">AO7+2500</f>
        <v>27700</v>
      </c>
      <c r="AP10" s="295">
        <f t="shared" ref="AP10" si="38">AP7+2500</f>
        <v>30700</v>
      </c>
      <c r="AQ10" s="295">
        <f t="shared" si="37"/>
        <v>30700</v>
      </c>
      <c r="AR10" s="295">
        <f t="shared" ref="AR10:AS10" si="39">AR7+2500</f>
        <v>38700</v>
      </c>
      <c r="AS10" s="295">
        <f t="shared" si="39"/>
        <v>30700</v>
      </c>
      <c r="AT10" s="295">
        <f t="shared" ref="AT10:AU10" si="40">AT7+2500</f>
        <v>35700</v>
      </c>
      <c r="AU10" s="295">
        <f t="shared" si="40"/>
        <v>30700</v>
      </c>
      <c r="AV10" s="295">
        <f t="shared" ref="AV10:BI10" si="41">AV7+2500</f>
        <v>35700</v>
      </c>
      <c r="AW10" s="295">
        <f t="shared" si="41"/>
        <v>30700</v>
      </c>
      <c r="AX10" s="295">
        <f t="shared" si="41"/>
        <v>38700</v>
      </c>
      <c r="AY10" s="295">
        <f t="shared" si="41"/>
        <v>26000</v>
      </c>
      <c r="AZ10" s="295">
        <f t="shared" si="41"/>
        <v>32700</v>
      </c>
      <c r="BA10" s="295">
        <f t="shared" si="41"/>
        <v>23000</v>
      </c>
      <c r="BB10" s="295">
        <f t="shared" si="41"/>
        <v>24500</v>
      </c>
      <c r="BC10" s="295">
        <f t="shared" si="41"/>
        <v>23000</v>
      </c>
      <c r="BD10" s="295">
        <f t="shared" si="41"/>
        <v>24500</v>
      </c>
      <c r="BE10" s="295">
        <f t="shared" si="41"/>
        <v>23000</v>
      </c>
      <c r="BF10" s="295">
        <f t="shared" si="41"/>
        <v>24500</v>
      </c>
      <c r="BG10" s="295">
        <f t="shared" si="41"/>
        <v>23000</v>
      </c>
      <c r="BH10" s="295">
        <f t="shared" si="41"/>
        <v>24500</v>
      </c>
      <c r="BI10" s="295">
        <f t="shared" si="41"/>
        <v>23000</v>
      </c>
    </row>
    <row r="11" spans="1:61" s="85" customFormat="1" x14ac:dyDescent="0.2">
      <c r="A11" s="86">
        <v>2</v>
      </c>
      <c r="B11" s="295">
        <f t="shared" ref="B11" si="42">B10+2000</f>
        <v>23000</v>
      </c>
      <c r="C11" s="295">
        <f t="shared" ref="C11:D11" si="43">C10+2000</f>
        <v>21500</v>
      </c>
      <c r="D11" s="295">
        <f t="shared" si="43"/>
        <v>19200</v>
      </c>
      <c r="E11" s="295">
        <f t="shared" ref="E11" si="44">E10+2000</f>
        <v>19200</v>
      </c>
      <c r="F11" s="295">
        <f t="shared" ref="F11:G11" si="45">F10+2000</f>
        <v>23000</v>
      </c>
      <c r="G11" s="295">
        <f t="shared" si="45"/>
        <v>36500</v>
      </c>
      <c r="H11" s="295">
        <f t="shared" ref="H11" si="46">H10+2000</f>
        <v>32000</v>
      </c>
      <c r="I11" s="295">
        <f t="shared" ref="I11:AF11" si="47">I10+2000</f>
        <v>29000</v>
      </c>
      <c r="J11" s="295">
        <f t="shared" ref="J11" si="48">J10+2000</f>
        <v>29000</v>
      </c>
      <c r="K11" s="295">
        <f t="shared" si="47"/>
        <v>26000</v>
      </c>
      <c r="L11" s="295">
        <f t="shared" si="47"/>
        <v>32000</v>
      </c>
      <c r="M11" s="295">
        <f t="shared" ref="M11" si="49">M10+2000</f>
        <v>36500</v>
      </c>
      <c r="N11" s="295">
        <f t="shared" si="47"/>
        <v>18500</v>
      </c>
      <c r="O11" s="295">
        <f t="shared" ref="O11" si="50">O10+2000</f>
        <v>20000</v>
      </c>
      <c r="P11" s="295">
        <f t="shared" si="47"/>
        <v>18500</v>
      </c>
      <c r="Q11" s="295">
        <f t="shared" si="47"/>
        <v>19200</v>
      </c>
      <c r="R11" s="295">
        <f t="shared" si="47"/>
        <v>20000</v>
      </c>
      <c r="S11" s="295">
        <f t="shared" si="47"/>
        <v>17000</v>
      </c>
      <c r="T11" s="295">
        <f t="shared" ref="T11" si="51">T10+2000</f>
        <v>20000</v>
      </c>
      <c r="U11" s="295">
        <f t="shared" si="47"/>
        <v>23000</v>
      </c>
      <c r="V11" s="295">
        <f t="shared" si="47"/>
        <v>23000</v>
      </c>
      <c r="W11" s="295">
        <f t="shared" si="47"/>
        <v>23000</v>
      </c>
      <c r="X11" s="295">
        <f t="shared" si="47"/>
        <v>23000</v>
      </c>
      <c r="Y11" s="295">
        <f t="shared" si="47"/>
        <v>21500</v>
      </c>
      <c r="Z11" s="295">
        <f t="shared" ref="Z11" si="52">Z10+2000</f>
        <v>26000</v>
      </c>
      <c r="AA11" s="295">
        <f t="shared" si="47"/>
        <v>21500</v>
      </c>
      <c r="AB11" s="295">
        <f t="shared" ref="AB11" si="53">AB10+2000</f>
        <v>29000</v>
      </c>
      <c r="AC11" s="295">
        <f t="shared" si="47"/>
        <v>26000</v>
      </c>
      <c r="AD11" s="295">
        <f t="shared" si="47"/>
        <v>21500</v>
      </c>
      <c r="AE11" s="295">
        <f t="shared" si="47"/>
        <v>26000</v>
      </c>
      <c r="AF11" s="295">
        <f t="shared" si="47"/>
        <v>23000</v>
      </c>
      <c r="AG11" s="295">
        <f t="shared" ref="AG11:AL11" si="54">AG10+2000</f>
        <v>29700</v>
      </c>
      <c r="AH11" s="295">
        <f t="shared" ref="AH11:AI11" si="55">AH10+2000</f>
        <v>32700</v>
      </c>
      <c r="AI11" s="295">
        <f t="shared" si="55"/>
        <v>29700</v>
      </c>
      <c r="AJ11" s="295">
        <f t="shared" ref="AJ11:AK11" si="56">AJ10+2000</f>
        <v>28000</v>
      </c>
      <c r="AK11" s="295">
        <f t="shared" si="56"/>
        <v>28000</v>
      </c>
      <c r="AL11" s="295">
        <f t="shared" si="54"/>
        <v>29700</v>
      </c>
      <c r="AM11" s="295">
        <f t="shared" ref="AM11:AN11" si="57">AM10+2000</f>
        <v>28000</v>
      </c>
      <c r="AN11" s="295">
        <f t="shared" si="57"/>
        <v>32700</v>
      </c>
      <c r="AO11" s="295">
        <f t="shared" ref="AO11:AQ11" si="58">AO10+2000</f>
        <v>29700</v>
      </c>
      <c r="AP11" s="295">
        <f t="shared" ref="AP11" si="59">AP10+2000</f>
        <v>32700</v>
      </c>
      <c r="AQ11" s="295">
        <f t="shared" si="58"/>
        <v>32700</v>
      </c>
      <c r="AR11" s="295">
        <f t="shared" ref="AR11:AS11" si="60">AR10+2000</f>
        <v>40700</v>
      </c>
      <c r="AS11" s="295">
        <f t="shared" si="60"/>
        <v>32700</v>
      </c>
      <c r="AT11" s="295">
        <f t="shared" ref="AT11:AU11" si="61">AT10+2000</f>
        <v>37700</v>
      </c>
      <c r="AU11" s="295">
        <f t="shared" si="61"/>
        <v>32700</v>
      </c>
      <c r="AV11" s="295">
        <f t="shared" ref="AV11:BI11" si="62">AV10+2000</f>
        <v>37700</v>
      </c>
      <c r="AW11" s="295">
        <f t="shared" si="62"/>
        <v>32700</v>
      </c>
      <c r="AX11" s="295">
        <f t="shared" si="62"/>
        <v>40700</v>
      </c>
      <c r="AY11" s="295">
        <f t="shared" si="62"/>
        <v>28000</v>
      </c>
      <c r="AZ11" s="295">
        <f t="shared" si="62"/>
        <v>34700</v>
      </c>
      <c r="BA11" s="295">
        <f t="shared" si="62"/>
        <v>25000</v>
      </c>
      <c r="BB11" s="295">
        <f t="shared" si="62"/>
        <v>26500</v>
      </c>
      <c r="BC11" s="295">
        <f t="shared" si="62"/>
        <v>25000</v>
      </c>
      <c r="BD11" s="295">
        <f t="shared" si="62"/>
        <v>26500</v>
      </c>
      <c r="BE11" s="295">
        <f t="shared" si="62"/>
        <v>25000</v>
      </c>
      <c r="BF11" s="295">
        <f t="shared" si="62"/>
        <v>26500</v>
      </c>
      <c r="BG11" s="295">
        <f t="shared" si="62"/>
        <v>25000</v>
      </c>
      <c r="BH11" s="295">
        <f t="shared" si="62"/>
        <v>26500</v>
      </c>
      <c r="BI11" s="295">
        <f t="shared" si="62"/>
        <v>25000</v>
      </c>
    </row>
    <row r="12" spans="1:61" s="85" customFormat="1" x14ac:dyDescent="0.2">
      <c r="A12" s="83" t="s">
        <v>154</v>
      </c>
      <c r="B12" s="217"/>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row>
    <row r="13" spans="1:61" s="85" customFormat="1" x14ac:dyDescent="0.2">
      <c r="A13" s="86">
        <v>1</v>
      </c>
      <c r="B13" s="295">
        <f t="shared" ref="B13" si="63">B7+3500</f>
        <v>22000</v>
      </c>
      <c r="C13" s="295">
        <f t="shared" ref="C13:D13" si="64">C7+3500</f>
        <v>20500</v>
      </c>
      <c r="D13" s="295">
        <f t="shared" si="64"/>
        <v>18200</v>
      </c>
      <c r="E13" s="295">
        <f t="shared" ref="E13" si="65">E7+3500</f>
        <v>18200</v>
      </c>
      <c r="F13" s="295">
        <f t="shared" ref="F13:G13" si="66">F7+3500</f>
        <v>22000</v>
      </c>
      <c r="G13" s="295">
        <f t="shared" si="66"/>
        <v>35500</v>
      </c>
      <c r="H13" s="295">
        <f t="shared" ref="H13" si="67">H7+3500</f>
        <v>31000</v>
      </c>
      <c r="I13" s="295">
        <f t="shared" ref="I13:AF13" si="68">I7+3500</f>
        <v>28000</v>
      </c>
      <c r="J13" s="295">
        <f t="shared" ref="J13" si="69">J7+3500</f>
        <v>28000</v>
      </c>
      <c r="K13" s="295">
        <f t="shared" si="68"/>
        <v>25000</v>
      </c>
      <c r="L13" s="295">
        <f t="shared" si="68"/>
        <v>31000</v>
      </c>
      <c r="M13" s="295">
        <f t="shared" ref="M13" si="70">M7+3500</f>
        <v>35500</v>
      </c>
      <c r="N13" s="295">
        <f t="shared" si="68"/>
        <v>17500</v>
      </c>
      <c r="O13" s="295">
        <f t="shared" ref="O13" si="71">O7+3500</f>
        <v>19000</v>
      </c>
      <c r="P13" s="295">
        <f t="shared" si="68"/>
        <v>17500</v>
      </c>
      <c r="Q13" s="295">
        <f t="shared" si="68"/>
        <v>18200</v>
      </c>
      <c r="R13" s="295">
        <f t="shared" si="68"/>
        <v>19000</v>
      </c>
      <c r="S13" s="295">
        <f t="shared" si="68"/>
        <v>16000</v>
      </c>
      <c r="T13" s="295">
        <f t="shared" ref="T13" si="72">T7+3500</f>
        <v>19000</v>
      </c>
      <c r="U13" s="295">
        <f t="shared" si="68"/>
        <v>22000</v>
      </c>
      <c r="V13" s="295">
        <f t="shared" si="68"/>
        <v>22000</v>
      </c>
      <c r="W13" s="295">
        <f t="shared" si="68"/>
        <v>22000</v>
      </c>
      <c r="X13" s="295">
        <f t="shared" si="68"/>
        <v>22000</v>
      </c>
      <c r="Y13" s="295">
        <f t="shared" si="68"/>
        <v>20500</v>
      </c>
      <c r="Z13" s="295">
        <f t="shared" ref="Z13" si="73">Z7+3500</f>
        <v>25000</v>
      </c>
      <c r="AA13" s="295">
        <f t="shared" si="68"/>
        <v>20500</v>
      </c>
      <c r="AB13" s="295">
        <f t="shared" ref="AB13" si="74">AB7+3500</f>
        <v>28000</v>
      </c>
      <c r="AC13" s="295">
        <f t="shared" si="68"/>
        <v>25000</v>
      </c>
      <c r="AD13" s="295">
        <f t="shared" si="68"/>
        <v>20500</v>
      </c>
      <c r="AE13" s="295">
        <f t="shared" si="68"/>
        <v>25000</v>
      </c>
      <c r="AF13" s="295">
        <f t="shared" si="68"/>
        <v>22000</v>
      </c>
      <c r="AG13" s="295">
        <f t="shared" ref="AG13:AL13" si="75">AG7+3500</f>
        <v>28700</v>
      </c>
      <c r="AH13" s="295">
        <f t="shared" ref="AH13:AI13" si="76">AH7+3500</f>
        <v>31700</v>
      </c>
      <c r="AI13" s="295">
        <f t="shared" si="76"/>
        <v>28700</v>
      </c>
      <c r="AJ13" s="295">
        <f t="shared" ref="AJ13:AK13" si="77">AJ7+3500</f>
        <v>27000</v>
      </c>
      <c r="AK13" s="295">
        <f t="shared" si="77"/>
        <v>27000</v>
      </c>
      <c r="AL13" s="295">
        <f t="shared" si="75"/>
        <v>28700</v>
      </c>
      <c r="AM13" s="295">
        <f t="shared" ref="AM13:AN13" si="78">AM7+3500</f>
        <v>27000</v>
      </c>
      <c r="AN13" s="295">
        <f t="shared" si="78"/>
        <v>31700</v>
      </c>
      <c r="AO13" s="295">
        <f t="shared" ref="AO13:AQ13" si="79">AO7+3500</f>
        <v>28700</v>
      </c>
      <c r="AP13" s="295">
        <f t="shared" ref="AP13" si="80">AP7+3500</f>
        <v>31700</v>
      </c>
      <c r="AQ13" s="295">
        <f t="shared" si="79"/>
        <v>31700</v>
      </c>
      <c r="AR13" s="295">
        <f t="shared" ref="AR13:AS13" si="81">AR7+3500</f>
        <v>39700</v>
      </c>
      <c r="AS13" s="295">
        <f t="shared" si="81"/>
        <v>31700</v>
      </c>
      <c r="AT13" s="295">
        <f t="shared" ref="AT13:AU13" si="82">AT7+3500</f>
        <v>36700</v>
      </c>
      <c r="AU13" s="295">
        <f t="shared" si="82"/>
        <v>31700</v>
      </c>
      <c r="AV13" s="295">
        <f t="shared" ref="AV13:BI13" si="83">AV7+3500</f>
        <v>36700</v>
      </c>
      <c r="AW13" s="295">
        <f t="shared" si="83"/>
        <v>31700</v>
      </c>
      <c r="AX13" s="295">
        <f t="shared" si="83"/>
        <v>39700</v>
      </c>
      <c r="AY13" s="295">
        <f t="shared" si="83"/>
        <v>27000</v>
      </c>
      <c r="AZ13" s="295">
        <f t="shared" si="83"/>
        <v>33700</v>
      </c>
      <c r="BA13" s="295">
        <f t="shared" si="83"/>
        <v>24000</v>
      </c>
      <c r="BB13" s="295">
        <f t="shared" si="83"/>
        <v>25500</v>
      </c>
      <c r="BC13" s="295">
        <f t="shared" si="83"/>
        <v>24000</v>
      </c>
      <c r="BD13" s="295">
        <f t="shared" si="83"/>
        <v>25500</v>
      </c>
      <c r="BE13" s="295">
        <f t="shared" si="83"/>
        <v>24000</v>
      </c>
      <c r="BF13" s="295">
        <f t="shared" si="83"/>
        <v>25500</v>
      </c>
      <c r="BG13" s="295">
        <f t="shared" si="83"/>
        <v>24000</v>
      </c>
      <c r="BH13" s="295">
        <f t="shared" si="83"/>
        <v>25500</v>
      </c>
      <c r="BI13" s="295">
        <f t="shared" si="83"/>
        <v>24000</v>
      </c>
    </row>
    <row r="14" spans="1:61" s="85" customFormat="1" x14ac:dyDescent="0.2">
      <c r="A14" s="86">
        <v>2</v>
      </c>
      <c r="B14" s="295">
        <f t="shared" ref="B14" si="84">B13+2000</f>
        <v>24000</v>
      </c>
      <c r="C14" s="295">
        <f t="shared" ref="C14:D14" si="85">C13+2000</f>
        <v>22500</v>
      </c>
      <c r="D14" s="295">
        <f t="shared" si="85"/>
        <v>20200</v>
      </c>
      <c r="E14" s="295">
        <f t="shared" ref="E14" si="86">E13+2000</f>
        <v>20200</v>
      </c>
      <c r="F14" s="295">
        <f t="shared" ref="F14:G14" si="87">F13+2000</f>
        <v>24000</v>
      </c>
      <c r="G14" s="295">
        <f t="shared" si="87"/>
        <v>37500</v>
      </c>
      <c r="H14" s="295">
        <f t="shared" ref="H14" si="88">H13+2000</f>
        <v>33000</v>
      </c>
      <c r="I14" s="295">
        <f t="shared" ref="I14:AF14" si="89">I13+2000</f>
        <v>30000</v>
      </c>
      <c r="J14" s="295">
        <f t="shared" ref="J14" si="90">J13+2000</f>
        <v>30000</v>
      </c>
      <c r="K14" s="295">
        <f t="shared" si="89"/>
        <v>27000</v>
      </c>
      <c r="L14" s="295">
        <f t="shared" si="89"/>
        <v>33000</v>
      </c>
      <c r="M14" s="295">
        <f t="shared" ref="M14" si="91">M13+2000</f>
        <v>37500</v>
      </c>
      <c r="N14" s="295">
        <f t="shared" si="89"/>
        <v>19500</v>
      </c>
      <c r="O14" s="295">
        <f t="shared" ref="O14" si="92">O13+2000</f>
        <v>21000</v>
      </c>
      <c r="P14" s="295">
        <f t="shared" si="89"/>
        <v>19500</v>
      </c>
      <c r="Q14" s="295">
        <f t="shared" si="89"/>
        <v>20200</v>
      </c>
      <c r="R14" s="295">
        <f t="shared" si="89"/>
        <v>21000</v>
      </c>
      <c r="S14" s="295">
        <f t="shared" si="89"/>
        <v>18000</v>
      </c>
      <c r="T14" s="295">
        <f t="shared" ref="T14" si="93">T13+2000</f>
        <v>21000</v>
      </c>
      <c r="U14" s="295">
        <f t="shared" si="89"/>
        <v>24000</v>
      </c>
      <c r="V14" s="295">
        <f t="shared" si="89"/>
        <v>24000</v>
      </c>
      <c r="W14" s="295">
        <f t="shared" si="89"/>
        <v>24000</v>
      </c>
      <c r="X14" s="295">
        <f t="shared" si="89"/>
        <v>24000</v>
      </c>
      <c r="Y14" s="295">
        <f t="shared" si="89"/>
        <v>22500</v>
      </c>
      <c r="Z14" s="295">
        <f t="shared" ref="Z14" si="94">Z13+2000</f>
        <v>27000</v>
      </c>
      <c r="AA14" s="295">
        <f t="shared" si="89"/>
        <v>22500</v>
      </c>
      <c r="AB14" s="295">
        <f t="shared" ref="AB14" si="95">AB13+2000</f>
        <v>30000</v>
      </c>
      <c r="AC14" s="295">
        <f t="shared" si="89"/>
        <v>27000</v>
      </c>
      <c r="AD14" s="295">
        <f t="shared" si="89"/>
        <v>22500</v>
      </c>
      <c r="AE14" s="295">
        <f t="shared" si="89"/>
        <v>27000</v>
      </c>
      <c r="AF14" s="295">
        <f t="shared" si="89"/>
        <v>24000</v>
      </c>
      <c r="AG14" s="295">
        <f t="shared" ref="AG14:AL14" si="96">AG13+2000</f>
        <v>30700</v>
      </c>
      <c r="AH14" s="295">
        <f t="shared" ref="AH14:AI14" si="97">AH13+2000</f>
        <v>33700</v>
      </c>
      <c r="AI14" s="295">
        <f t="shared" si="97"/>
        <v>30700</v>
      </c>
      <c r="AJ14" s="295">
        <f t="shared" ref="AJ14:AK14" si="98">AJ13+2000</f>
        <v>29000</v>
      </c>
      <c r="AK14" s="295">
        <f t="shared" si="98"/>
        <v>29000</v>
      </c>
      <c r="AL14" s="295">
        <f t="shared" si="96"/>
        <v>30700</v>
      </c>
      <c r="AM14" s="295">
        <f t="shared" ref="AM14:AN14" si="99">AM13+2000</f>
        <v>29000</v>
      </c>
      <c r="AN14" s="295">
        <f t="shared" si="99"/>
        <v>33700</v>
      </c>
      <c r="AO14" s="295">
        <f t="shared" ref="AO14:AQ14" si="100">AO13+2000</f>
        <v>30700</v>
      </c>
      <c r="AP14" s="295">
        <f t="shared" ref="AP14" si="101">AP13+2000</f>
        <v>33700</v>
      </c>
      <c r="AQ14" s="295">
        <f t="shared" si="100"/>
        <v>33700</v>
      </c>
      <c r="AR14" s="295">
        <f t="shared" ref="AR14:AS14" si="102">AR13+2000</f>
        <v>41700</v>
      </c>
      <c r="AS14" s="295">
        <f t="shared" si="102"/>
        <v>33700</v>
      </c>
      <c r="AT14" s="295">
        <f t="shared" ref="AT14:AU14" si="103">AT13+2000</f>
        <v>38700</v>
      </c>
      <c r="AU14" s="295">
        <f t="shared" si="103"/>
        <v>33700</v>
      </c>
      <c r="AV14" s="295">
        <f t="shared" ref="AV14:BI14" si="104">AV13+2000</f>
        <v>38700</v>
      </c>
      <c r="AW14" s="295">
        <f t="shared" si="104"/>
        <v>33700</v>
      </c>
      <c r="AX14" s="295">
        <f t="shared" si="104"/>
        <v>41700</v>
      </c>
      <c r="AY14" s="295">
        <f t="shared" si="104"/>
        <v>29000</v>
      </c>
      <c r="AZ14" s="295">
        <f t="shared" si="104"/>
        <v>35700</v>
      </c>
      <c r="BA14" s="295">
        <f t="shared" si="104"/>
        <v>26000</v>
      </c>
      <c r="BB14" s="295">
        <f t="shared" si="104"/>
        <v>27500</v>
      </c>
      <c r="BC14" s="295">
        <f t="shared" si="104"/>
        <v>26000</v>
      </c>
      <c r="BD14" s="295">
        <f t="shared" si="104"/>
        <v>27500</v>
      </c>
      <c r="BE14" s="295">
        <f t="shared" si="104"/>
        <v>26000</v>
      </c>
      <c r="BF14" s="295">
        <f t="shared" si="104"/>
        <v>27500</v>
      </c>
      <c r="BG14" s="295">
        <f t="shared" si="104"/>
        <v>26000</v>
      </c>
      <c r="BH14" s="295">
        <f t="shared" si="104"/>
        <v>27500</v>
      </c>
      <c r="BI14" s="295">
        <f t="shared" si="104"/>
        <v>26000</v>
      </c>
    </row>
    <row r="15" spans="1:61" s="85" customFormat="1" x14ac:dyDescent="0.2">
      <c r="A15" s="83" t="s">
        <v>156</v>
      </c>
      <c r="B15" s="217"/>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row>
    <row r="16" spans="1:61" s="85" customFormat="1" x14ac:dyDescent="0.2">
      <c r="A16" s="86">
        <v>1</v>
      </c>
      <c r="B16" s="295">
        <f t="shared" ref="B16" si="105">B13+3000</f>
        <v>25000</v>
      </c>
      <c r="C16" s="295">
        <f t="shared" ref="C16:D16" si="106">C13+3000</f>
        <v>23500</v>
      </c>
      <c r="D16" s="295">
        <f t="shared" si="106"/>
        <v>21200</v>
      </c>
      <c r="E16" s="295">
        <f t="shared" ref="E16" si="107">E13+3000</f>
        <v>21200</v>
      </c>
      <c r="F16" s="295">
        <f t="shared" ref="F16:G16" si="108">F13+3000</f>
        <v>25000</v>
      </c>
      <c r="G16" s="295">
        <f t="shared" si="108"/>
        <v>38500</v>
      </c>
      <c r="H16" s="295">
        <f t="shared" ref="H16" si="109">H13+3000</f>
        <v>34000</v>
      </c>
      <c r="I16" s="295">
        <f t="shared" ref="I16:AF16" si="110">I13+3000</f>
        <v>31000</v>
      </c>
      <c r="J16" s="295">
        <f t="shared" ref="J16" si="111">J13+3000</f>
        <v>31000</v>
      </c>
      <c r="K16" s="295">
        <f t="shared" si="110"/>
        <v>28000</v>
      </c>
      <c r="L16" s="295">
        <f t="shared" si="110"/>
        <v>34000</v>
      </c>
      <c r="M16" s="295">
        <f t="shared" ref="M16" si="112">M13+3000</f>
        <v>38500</v>
      </c>
      <c r="N16" s="295">
        <f t="shared" si="110"/>
        <v>20500</v>
      </c>
      <c r="O16" s="295">
        <f t="shared" ref="O16" si="113">O13+3000</f>
        <v>22000</v>
      </c>
      <c r="P16" s="295">
        <f t="shared" si="110"/>
        <v>20500</v>
      </c>
      <c r="Q16" s="295">
        <f t="shared" si="110"/>
        <v>21200</v>
      </c>
      <c r="R16" s="295">
        <f t="shared" si="110"/>
        <v>22000</v>
      </c>
      <c r="S16" s="295">
        <f t="shared" si="110"/>
        <v>19000</v>
      </c>
      <c r="T16" s="295">
        <f t="shared" ref="T16" si="114">T13+3000</f>
        <v>22000</v>
      </c>
      <c r="U16" s="295">
        <f t="shared" si="110"/>
        <v>25000</v>
      </c>
      <c r="V16" s="295">
        <f t="shared" si="110"/>
        <v>25000</v>
      </c>
      <c r="W16" s="295">
        <f t="shared" si="110"/>
        <v>25000</v>
      </c>
      <c r="X16" s="295">
        <f t="shared" si="110"/>
        <v>25000</v>
      </c>
      <c r="Y16" s="295">
        <f t="shared" si="110"/>
        <v>23500</v>
      </c>
      <c r="Z16" s="295">
        <f t="shared" ref="Z16" si="115">Z13+3000</f>
        <v>28000</v>
      </c>
      <c r="AA16" s="295">
        <f t="shared" si="110"/>
        <v>23500</v>
      </c>
      <c r="AB16" s="295">
        <f t="shared" ref="AB16" si="116">AB13+3000</f>
        <v>31000</v>
      </c>
      <c r="AC16" s="295">
        <f t="shared" si="110"/>
        <v>28000</v>
      </c>
      <c r="AD16" s="295">
        <f t="shared" si="110"/>
        <v>23500</v>
      </c>
      <c r="AE16" s="295">
        <f t="shared" si="110"/>
        <v>28000</v>
      </c>
      <c r="AF16" s="295">
        <f t="shared" si="110"/>
        <v>25000</v>
      </c>
      <c r="AG16" s="295">
        <f t="shared" ref="AG16:AL16" si="117">AG13+3000</f>
        <v>31700</v>
      </c>
      <c r="AH16" s="295">
        <f t="shared" ref="AH16:AI16" si="118">AH13+3000</f>
        <v>34700</v>
      </c>
      <c r="AI16" s="295">
        <f t="shared" si="118"/>
        <v>31700</v>
      </c>
      <c r="AJ16" s="295">
        <f t="shared" ref="AJ16:AK16" si="119">AJ13+3000</f>
        <v>30000</v>
      </c>
      <c r="AK16" s="295">
        <f t="shared" si="119"/>
        <v>30000</v>
      </c>
      <c r="AL16" s="295">
        <f t="shared" si="117"/>
        <v>31700</v>
      </c>
      <c r="AM16" s="295">
        <f t="shared" ref="AM16:AN16" si="120">AM13+3000</f>
        <v>30000</v>
      </c>
      <c r="AN16" s="295">
        <f t="shared" si="120"/>
        <v>34700</v>
      </c>
      <c r="AO16" s="295">
        <f t="shared" ref="AO16:AQ16" si="121">AO13+3000</f>
        <v>31700</v>
      </c>
      <c r="AP16" s="295">
        <f t="shared" ref="AP16" si="122">AP13+3000</f>
        <v>34700</v>
      </c>
      <c r="AQ16" s="295">
        <f t="shared" si="121"/>
        <v>34700</v>
      </c>
      <c r="AR16" s="295">
        <f t="shared" ref="AR16:AS16" si="123">AR13+3000</f>
        <v>42700</v>
      </c>
      <c r="AS16" s="295">
        <f t="shared" si="123"/>
        <v>34700</v>
      </c>
      <c r="AT16" s="295">
        <f t="shared" ref="AT16:AU16" si="124">AT13+3000</f>
        <v>39700</v>
      </c>
      <c r="AU16" s="295">
        <f t="shared" si="124"/>
        <v>34700</v>
      </c>
      <c r="AV16" s="295">
        <f t="shared" ref="AV16:BI16" si="125">AV13+3000</f>
        <v>39700</v>
      </c>
      <c r="AW16" s="295">
        <f t="shared" si="125"/>
        <v>34700</v>
      </c>
      <c r="AX16" s="295">
        <f t="shared" si="125"/>
        <v>42700</v>
      </c>
      <c r="AY16" s="295">
        <f t="shared" si="125"/>
        <v>30000</v>
      </c>
      <c r="AZ16" s="295">
        <f t="shared" si="125"/>
        <v>36700</v>
      </c>
      <c r="BA16" s="295">
        <f t="shared" si="125"/>
        <v>27000</v>
      </c>
      <c r="BB16" s="295">
        <f t="shared" si="125"/>
        <v>28500</v>
      </c>
      <c r="BC16" s="295">
        <f t="shared" si="125"/>
        <v>27000</v>
      </c>
      <c r="BD16" s="295">
        <f t="shared" si="125"/>
        <v>28500</v>
      </c>
      <c r="BE16" s="295">
        <f t="shared" si="125"/>
        <v>27000</v>
      </c>
      <c r="BF16" s="295">
        <f t="shared" si="125"/>
        <v>28500</v>
      </c>
      <c r="BG16" s="295">
        <f t="shared" si="125"/>
        <v>27000</v>
      </c>
      <c r="BH16" s="295">
        <f t="shared" si="125"/>
        <v>28500</v>
      </c>
      <c r="BI16" s="295">
        <f t="shared" si="125"/>
        <v>27000</v>
      </c>
    </row>
    <row r="17" spans="1:61" s="85" customFormat="1" x14ac:dyDescent="0.2">
      <c r="A17" s="86">
        <v>2</v>
      </c>
      <c r="B17" s="295">
        <f t="shared" ref="B17" si="126">B16+2000</f>
        <v>27000</v>
      </c>
      <c r="C17" s="295">
        <f t="shared" ref="C17:D17" si="127">C16+2000</f>
        <v>25500</v>
      </c>
      <c r="D17" s="295">
        <f t="shared" si="127"/>
        <v>23200</v>
      </c>
      <c r="E17" s="295">
        <f t="shared" ref="E17" si="128">E16+2000</f>
        <v>23200</v>
      </c>
      <c r="F17" s="295">
        <f t="shared" ref="F17:G17" si="129">F16+2000</f>
        <v>27000</v>
      </c>
      <c r="G17" s="295">
        <f t="shared" si="129"/>
        <v>40500</v>
      </c>
      <c r="H17" s="295">
        <f t="shared" ref="H17" si="130">H16+2000</f>
        <v>36000</v>
      </c>
      <c r="I17" s="295">
        <f t="shared" ref="I17:AF17" si="131">I16+2000</f>
        <v>33000</v>
      </c>
      <c r="J17" s="295">
        <f t="shared" ref="J17" si="132">J16+2000</f>
        <v>33000</v>
      </c>
      <c r="K17" s="295">
        <f t="shared" si="131"/>
        <v>30000</v>
      </c>
      <c r="L17" s="295">
        <f t="shared" si="131"/>
        <v>36000</v>
      </c>
      <c r="M17" s="295">
        <f t="shared" ref="M17" si="133">M16+2000</f>
        <v>40500</v>
      </c>
      <c r="N17" s="295">
        <f t="shared" si="131"/>
        <v>22500</v>
      </c>
      <c r="O17" s="295">
        <f t="shared" ref="O17" si="134">O16+2000</f>
        <v>24000</v>
      </c>
      <c r="P17" s="295">
        <f t="shared" si="131"/>
        <v>22500</v>
      </c>
      <c r="Q17" s="295">
        <f t="shared" si="131"/>
        <v>23200</v>
      </c>
      <c r="R17" s="295">
        <f t="shared" si="131"/>
        <v>24000</v>
      </c>
      <c r="S17" s="295">
        <f t="shared" si="131"/>
        <v>21000</v>
      </c>
      <c r="T17" s="295">
        <f t="shared" ref="T17" si="135">T16+2000</f>
        <v>24000</v>
      </c>
      <c r="U17" s="295">
        <f t="shared" si="131"/>
        <v>27000</v>
      </c>
      <c r="V17" s="295">
        <f t="shared" si="131"/>
        <v>27000</v>
      </c>
      <c r="W17" s="295">
        <f t="shared" si="131"/>
        <v>27000</v>
      </c>
      <c r="X17" s="295">
        <f t="shared" si="131"/>
        <v>27000</v>
      </c>
      <c r="Y17" s="295">
        <f t="shared" si="131"/>
        <v>25500</v>
      </c>
      <c r="Z17" s="295">
        <f t="shared" ref="Z17" si="136">Z16+2000</f>
        <v>30000</v>
      </c>
      <c r="AA17" s="295">
        <f t="shared" si="131"/>
        <v>25500</v>
      </c>
      <c r="AB17" s="295">
        <f t="shared" ref="AB17" si="137">AB16+2000</f>
        <v>33000</v>
      </c>
      <c r="AC17" s="295">
        <f t="shared" si="131"/>
        <v>30000</v>
      </c>
      <c r="AD17" s="295">
        <f t="shared" si="131"/>
        <v>25500</v>
      </c>
      <c r="AE17" s="295">
        <f t="shared" si="131"/>
        <v>30000</v>
      </c>
      <c r="AF17" s="295">
        <f t="shared" si="131"/>
        <v>27000</v>
      </c>
      <c r="AG17" s="295">
        <f t="shared" ref="AG17:AL17" si="138">AG16+2000</f>
        <v>33700</v>
      </c>
      <c r="AH17" s="295">
        <f t="shared" ref="AH17:AI17" si="139">AH16+2000</f>
        <v>36700</v>
      </c>
      <c r="AI17" s="295">
        <f t="shared" si="139"/>
        <v>33700</v>
      </c>
      <c r="AJ17" s="295">
        <f t="shared" ref="AJ17:AK17" si="140">AJ16+2000</f>
        <v>32000</v>
      </c>
      <c r="AK17" s="295">
        <f t="shared" si="140"/>
        <v>32000</v>
      </c>
      <c r="AL17" s="295">
        <f t="shared" si="138"/>
        <v>33700</v>
      </c>
      <c r="AM17" s="295">
        <f t="shared" ref="AM17:AN17" si="141">AM16+2000</f>
        <v>32000</v>
      </c>
      <c r="AN17" s="295">
        <f t="shared" si="141"/>
        <v>36700</v>
      </c>
      <c r="AO17" s="295">
        <f t="shared" ref="AO17:AQ17" si="142">AO16+2000</f>
        <v>33700</v>
      </c>
      <c r="AP17" s="295">
        <f t="shared" ref="AP17" si="143">AP16+2000</f>
        <v>36700</v>
      </c>
      <c r="AQ17" s="295">
        <f t="shared" si="142"/>
        <v>36700</v>
      </c>
      <c r="AR17" s="295">
        <f t="shared" ref="AR17:AS17" si="144">AR16+2000</f>
        <v>44700</v>
      </c>
      <c r="AS17" s="295">
        <f t="shared" si="144"/>
        <v>36700</v>
      </c>
      <c r="AT17" s="295">
        <f t="shared" ref="AT17:AU17" si="145">AT16+2000</f>
        <v>41700</v>
      </c>
      <c r="AU17" s="295">
        <f t="shared" si="145"/>
        <v>36700</v>
      </c>
      <c r="AV17" s="295">
        <f t="shared" ref="AV17:BI17" si="146">AV16+2000</f>
        <v>41700</v>
      </c>
      <c r="AW17" s="295">
        <f t="shared" si="146"/>
        <v>36700</v>
      </c>
      <c r="AX17" s="295">
        <f t="shared" si="146"/>
        <v>44700</v>
      </c>
      <c r="AY17" s="295">
        <f t="shared" si="146"/>
        <v>32000</v>
      </c>
      <c r="AZ17" s="295">
        <f t="shared" si="146"/>
        <v>38700</v>
      </c>
      <c r="BA17" s="295">
        <f t="shared" si="146"/>
        <v>29000</v>
      </c>
      <c r="BB17" s="295">
        <f t="shared" si="146"/>
        <v>30500</v>
      </c>
      <c r="BC17" s="295">
        <f t="shared" si="146"/>
        <v>29000</v>
      </c>
      <c r="BD17" s="295">
        <f t="shared" si="146"/>
        <v>30500</v>
      </c>
      <c r="BE17" s="295">
        <f t="shared" si="146"/>
        <v>29000</v>
      </c>
      <c r="BF17" s="295">
        <f t="shared" si="146"/>
        <v>30500</v>
      </c>
      <c r="BG17" s="295">
        <f t="shared" si="146"/>
        <v>29000</v>
      </c>
      <c r="BH17" s="295">
        <f t="shared" si="146"/>
        <v>30500</v>
      </c>
      <c r="BI17" s="295">
        <f t="shared" si="146"/>
        <v>29000</v>
      </c>
    </row>
    <row r="18" spans="1:61" s="85" customFormat="1" x14ac:dyDescent="0.2">
      <c r="A18" s="83" t="s">
        <v>136</v>
      </c>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row>
    <row r="19" spans="1:61" s="85" customFormat="1" x14ac:dyDescent="0.2">
      <c r="A19" s="86">
        <v>1</v>
      </c>
      <c r="B19" s="295">
        <f t="shared" ref="B19" si="147">B13+6000</f>
        <v>28000</v>
      </c>
      <c r="C19" s="295">
        <f t="shared" ref="C19:D19" si="148">C13+6000</f>
        <v>26500</v>
      </c>
      <c r="D19" s="295">
        <f t="shared" si="148"/>
        <v>24200</v>
      </c>
      <c r="E19" s="295">
        <f t="shared" ref="E19" si="149">E13+6000</f>
        <v>24200</v>
      </c>
      <c r="F19" s="295">
        <f t="shared" ref="F19:G19" si="150">F13+6000</f>
        <v>28000</v>
      </c>
      <c r="G19" s="295">
        <f t="shared" si="150"/>
        <v>41500</v>
      </c>
      <c r="H19" s="295">
        <f t="shared" ref="H19" si="151">H13+6000</f>
        <v>37000</v>
      </c>
      <c r="I19" s="295">
        <f t="shared" ref="I19:AF19" si="152">I13+6000</f>
        <v>34000</v>
      </c>
      <c r="J19" s="295">
        <f t="shared" ref="J19" si="153">J13+6000</f>
        <v>34000</v>
      </c>
      <c r="K19" s="295">
        <f t="shared" si="152"/>
        <v>31000</v>
      </c>
      <c r="L19" s="295">
        <f t="shared" si="152"/>
        <v>37000</v>
      </c>
      <c r="M19" s="295">
        <f t="shared" ref="M19" si="154">M13+6000</f>
        <v>41500</v>
      </c>
      <c r="N19" s="295">
        <f t="shared" si="152"/>
        <v>23500</v>
      </c>
      <c r="O19" s="295">
        <f t="shared" ref="O19" si="155">O13+6000</f>
        <v>25000</v>
      </c>
      <c r="P19" s="295">
        <f t="shared" si="152"/>
        <v>23500</v>
      </c>
      <c r="Q19" s="295">
        <f t="shared" si="152"/>
        <v>24200</v>
      </c>
      <c r="R19" s="295">
        <f t="shared" si="152"/>
        <v>25000</v>
      </c>
      <c r="S19" s="295">
        <f t="shared" si="152"/>
        <v>22000</v>
      </c>
      <c r="T19" s="295">
        <f t="shared" ref="T19" si="156">T13+6000</f>
        <v>25000</v>
      </c>
      <c r="U19" s="295">
        <f t="shared" si="152"/>
        <v>28000</v>
      </c>
      <c r="V19" s="295">
        <f t="shared" si="152"/>
        <v>28000</v>
      </c>
      <c r="W19" s="295">
        <f t="shared" si="152"/>
        <v>28000</v>
      </c>
      <c r="X19" s="295">
        <f t="shared" si="152"/>
        <v>28000</v>
      </c>
      <c r="Y19" s="295">
        <f t="shared" si="152"/>
        <v>26500</v>
      </c>
      <c r="Z19" s="295">
        <f t="shared" ref="Z19" si="157">Z13+6000</f>
        <v>31000</v>
      </c>
      <c r="AA19" s="295">
        <f t="shared" si="152"/>
        <v>26500</v>
      </c>
      <c r="AB19" s="295">
        <f t="shared" ref="AB19" si="158">AB13+6000</f>
        <v>34000</v>
      </c>
      <c r="AC19" s="295">
        <f t="shared" si="152"/>
        <v>31000</v>
      </c>
      <c r="AD19" s="295">
        <f t="shared" si="152"/>
        <v>26500</v>
      </c>
      <c r="AE19" s="295">
        <f t="shared" si="152"/>
        <v>31000</v>
      </c>
      <c r="AF19" s="295">
        <f t="shared" si="152"/>
        <v>28000</v>
      </c>
      <c r="AG19" s="295">
        <f t="shared" ref="AG19:AL19" si="159">AG13+6000</f>
        <v>34700</v>
      </c>
      <c r="AH19" s="295">
        <f t="shared" ref="AH19:AI19" si="160">AH13+6000</f>
        <v>37700</v>
      </c>
      <c r="AI19" s="295">
        <f t="shared" si="160"/>
        <v>34700</v>
      </c>
      <c r="AJ19" s="295">
        <f t="shared" ref="AJ19:AK19" si="161">AJ13+6000</f>
        <v>33000</v>
      </c>
      <c r="AK19" s="295">
        <f t="shared" si="161"/>
        <v>33000</v>
      </c>
      <c r="AL19" s="295">
        <f t="shared" si="159"/>
        <v>34700</v>
      </c>
      <c r="AM19" s="295">
        <f t="shared" ref="AM19:AN19" si="162">AM13+6000</f>
        <v>33000</v>
      </c>
      <c r="AN19" s="295">
        <f t="shared" si="162"/>
        <v>37700</v>
      </c>
      <c r="AO19" s="295">
        <f t="shared" ref="AO19:AQ19" si="163">AO13+6000</f>
        <v>34700</v>
      </c>
      <c r="AP19" s="295">
        <f t="shared" ref="AP19" si="164">AP13+6000</f>
        <v>37700</v>
      </c>
      <c r="AQ19" s="295">
        <f t="shared" si="163"/>
        <v>37700</v>
      </c>
      <c r="AR19" s="295">
        <f t="shared" ref="AR19:AS19" si="165">AR13+6000</f>
        <v>45700</v>
      </c>
      <c r="AS19" s="295">
        <f t="shared" si="165"/>
        <v>37700</v>
      </c>
      <c r="AT19" s="295">
        <f t="shared" ref="AT19:AU19" si="166">AT13+6000</f>
        <v>42700</v>
      </c>
      <c r="AU19" s="295">
        <f t="shared" si="166"/>
        <v>37700</v>
      </c>
      <c r="AV19" s="295">
        <f t="shared" ref="AV19:BI19" si="167">AV13+6000</f>
        <v>42700</v>
      </c>
      <c r="AW19" s="295">
        <f t="shared" si="167"/>
        <v>37700</v>
      </c>
      <c r="AX19" s="295">
        <f t="shared" si="167"/>
        <v>45700</v>
      </c>
      <c r="AY19" s="295">
        <f t="shared" si="167"/>
        <v>33000</v>
      </c>
      <c r="AZ19" s="295">
        <f t="shared" si="167"/>
        <v>39700</v>
      </c>
      <c r="BA19" s="295">
        <f t="shared" si="167"/>
        <v>30000</v>
      </c>
      <c r="BB19" s="295">
        <f t="shared" si="167"/>
        <v>31500</v>
      </c>
      <c r="BC19" s="295">
        <f t="shared" si="167"/>
        <v>30000</v>
      </c>
      <c r="BD19" s="295">
        <f t="shared" si="167"/>
        <v>31500</v>
      </c>
      <c r="BE19" s="295">
        <f t="shared" si="167"/>
        <v>30000</v>
      </c>
      <c r="BF19" s="295">
        <f t="shared" si="167"/>
        <v>31500</v>
      </c>
      <c r="BG19" s="295">
        <f t="shared" si="167"/>
        <v>30000</v>
      </c>
      <c r="BH19" s="295">
        <f t="shared" si="167"/>
        <v>31500</v>
      </c>
      <c r="BI19" s="295">
        <f t="shared" si="167"/>
        <v>30000</v>
      </c>
    </row>
    <row r="20" spans="1:61" s="85" customFormat="1" x14ac:dyDescent="0.2">
      <c r="A20" s="86">
        <v>2</v>
      </c>
      <c r="B20" s="295">
        <f t="shared" ref="B20" si="168">B19+2000</f>
        <v>30000</v>
      </c>
      <c r="C20" s="295">
        <f t="shared" ref="C20:D20" si="169">C19+2000</f>
        <v>28500</v>
      </c>
      <c r="D20" s="295">
        <f t="shared" si="169"/>
        <v>26200</v>
      </c>
      <c r="E20" s="295">
        <f t="shared" ref="E20" si="170">E19+2000</f>
        <v>26200</v>
      </c>
      <c r="F20" s="295">
        <f t="shared" ref="F20:G20" si="171">F19+2000</f>
        <v>30000</v>
      </c>
      <c r="G20" s="295">
        <f t="shared" si="171"/>
        <v>43500</v>
      </c>
      <c r="H20" s="295">
        <f t="shared" ref="H20" si="172">H19+2000</f>
        <v>39000</v>
      </c>
      <c r="I20" s="295">
        <f t="shared" ref="I20:AF20" si="173">I19+2000</f>
        <v>36000</v>
      </c>
      <c r="J20" s="295">
        <f t="shared" ref="J20" si="174">J19+2000</f>
        <v>36000</v>
      </c>
      <c r="K20" s="295">
        <f t="shared" si="173"/>
        <v>33000</v>
      </c>
      <c r="L20" s="295">
        <f t="shared" si="173"/>
        <v>39000</v>
      </c>
      <c r="M20" s="295">
        <f t="shared" ref="M20" si="175">M19+2000</f>
        <v>43500</v>
      </c>
      <c r="N20" s="295">
        <f t="shared" si="173"/>
        <v>25500</v>
      </c>
      <c r="O20" s="295">
        <f t="shared" ref="O20" si="176">O19+2000</f>
        <v>27000</v>
      </c>
      <c r="P20" s="295">
        <f t="shared" si="173"/>
        <v>25500</v>
      </c>
      <c r="Q20" s="295">
        <f t="shared" si="173"/>
        <v>26200</v>
      </c>
      <c r="R20" s="295">
        <f t="shared" si="173"/>
        <v>27000</v>
      </c>
      <c r="S20" s="295">
        <f t="shared" si="173"/>
        <v>24000</v>
      </c>
      <c r="T20" s="295">
        <f t="shared" ref="T20" si="177">T19+2000</f>
        <v>27000</v>
      </c>
      <c r="U20" s="295">
        <f t="shared" si="173"/>
        <v>30000</v>
      </c>
      <c r="V20" s="295">
        <f t="shared" si="173"/>
        <v>30000</v>
      </c>
      <c r="W20" s="295">
        <f t="shared" si="173"/>
        <v>30000</v>
      </c>
      <c r="X20" s="295">
        <f t="shared" si="173"/>
        <v>30000</v>
      </c>
      <c r="Y20" s="295">
        <f t="shared" si="173"/>
        <v>28500</v>
      </c>
      <c r="Z20" s="295">
        <f t="shared" ref="Z20" si="178">Z19+2000</f>
        <v>33000</v>
      </c>
      <c r="AA20" s="295">
        <f t="shared" si="173"/>
        <v>28500</v>
      </c>
      <c r="AB20" s="295">
        <f t="shared" ref="AB20" si="179">AB19+2000</f>
        <v>36000</v>
      </c>
      <c r="AC20" s="295">
        <f t="shared" si="173"/>
        <v>33000</v>
      </c>
      <c r="AD20" s="295">
        <f t="shared" si="173"/>
        <v>28500</v>
      </c>
      <c r="AE20" s="295">
        <f t="shared" si="173"/>
        <v>33000</v>
      </c>
      <c r="AF20" s="295">
        <f t="shared" si="173"/>
        <v>30000</v>
      </c>
      <c r="AG20" s="295">
        <f t="shared" ref="AG20:AL20" si="180">AG19+2000</f>
        <v>36700</v>
      </c>
      <c r="AH20" s="295">
        <f t="shared" ref="AH20:AI20" si="181">AH19+2000</f>
        <v>39700</v>
      </c>
      <c r="AI20" s="295">
        <f t="shared" si="181"/>
        <v>36700</v>
      </c>
      <c r="AJ20" s="295">
        <f t="shared" ref="AJ20:AK20" si="182">AJ19+2000</f>
        <v>35000</v>
      </c>
      <c r="AK20" s="295">
        <f t="shared" si="182"/>
        <v>35000</v>
      </c>
      <c r="AL20" s="295">
        <f t="shared" si="180"/>
        <v>36700</v>
      </c>
      <c r="AM20" s="295">
        <f t="shared" ref="AM20:AN20" si="183">AM19+2000</f>
        <v>35000</v>
      </c>
      <c r="AN20" s="295">
        <f t="shared" si="183"/>
        <v>39700</v>
      </c>
      <c r="AO20" s="295">
        <f t="shared" ref="AO20:AQ20" si="184">AO19+2000</f>
        <v>36700</v>
      </c>
      <c r="AP20" s="295">
        <f t="shared" ref="AP20" si="185">AP19+2000</f>
        <v>39700</v>
      </c>
      <c r="AQ20" s="295">
        <f t="shared" si="184"/>
        <v>39700</v>
      </c>
      <c r="AR20" s="295">
        <f t="shared" ref="AR20:AS20" si="186">AR19+2000</f>
        <v>47700</v>
      </c>
      <c r="AS20" s="295">
        <f t="shared" si="186"/>
        <v>39700</v>
      </c>
      <c r="AT20" s="295">
        <f t="shared" ref="AT20:AU20" si="187">AT19+2000</f>
        <v>44700</v>
      </c>
      <c r="AU20" s="295">
        <f t="shared" si="187"/>
        <v>39700</v>
      </c>
      <c r="AV20" s="295">
        <f t="shared" ref="AV20:BI20" si="188">AV19+2000</f>
        <v>44700</v>
      </c>
      <c r="AW20" s="295">
        <f t="shared" si="188"/>
        <v>39700</v>
      </c>
      <c r="AX20" s="295">
        <f t="shared" si="188"/>
        <v>47700</v>
      </c>
      <c r="AY20" s="295">
        <f t="shared" si="188"/>
        <v>35000</v>
      </c>
      <c r="AZ20" s="295">
        <f t="shared" si="188"/>
        <v>41700</v>
      </c>
      <c r="BA20" s="295">
        <f t="shared" si="188"/>
        <v>32000</v>
      </c>
      <c r="BB20" s="295">
        <f t="shared" si="188"/>
        <v>33500</v>
      </c>
      <c r="BC20" s="295">
        <f t="shared" si="188"/>
        <v>32000</v>
      </c>
      <c r="BD20" s="295">
        <f t="shared" si="188"/>
        <v>33500</v>
      </c>
      <c r="BE20" s="295">
        <f t="shared" si="188"/>
        <v>32000</v>
      </c>
      <c r="BF20" s="295">
        <f t="shared" si="188"/>
        <v>33500</v>
      </c>
      <c r="BG20" s="295">
        <f t="shared" si="188"/>
        <v>32000</v>
      </c>
      <c r="BH20" s="295">
        <f t="shared" si="188"/>
        <v>33500</v>
      </c>
      <c r="BI20" s="295">
        <f t="shared" si="188"/>
        <v>32000</v>
      </c>
    </row>
    <row r="21" spans="1:61" s="85" customFormat="1" x14ac:dyDescent="0.2">
      <c r="A21" s="83" t="s">
        <v>137</v>
      </c>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row>
    <row r="22" spans="1:61" s="85" customFormat="1" x14ac:dyDescent="0.2">
      <c r="A22" s="86" t="s">
        <v>129</v>
      </c>
      <c r="B22" s="295">
        <f t="shared" ref="B22" si="189">B8+17000</f>
        <v>37500</v>
      </c>
      <c r="C22" s="295">
        <f t="shared" ref="C22:D22" si="190">C8+17000</f>
        <v>36000</v>
      </c>
      <c r="D22" s="295">
        <f t="shared" si="190"/>
        <v>33700</v>
      </c>
      <c r="E22" s="295">
        <f t="shared" ref="E22" si="191">E8+17000</f>
        <v>33700</v>
      </c>
      <c r="F22" s="295">
        <f t="shared" ref="F22:G22" si="192">F8+17000</f>
        <v>37500</v>
      </c>
      <c r="G22" s="295">
        <f t="shared" si="192"/>
        <v>51000</v>
      </c>
      <c r="H22" s="295">
        <f t="shared" ref="H22" si="193">H8+17000</f>
        <v>46500</v>
      </c>
      <c r="I22" s="295">
        <f t="shared" ref="I22:AF22" si="194">I8+17000</f>
        <v>43500</v>
      </c>
      <c r="J22" s="295">
        <f t="shared" ref="J22" si="195">J8+17000</f>
        <v>43500</v>
      </c>
      <c r="K22" s="295">
        <f t="shared" si="194"/>
        <v>40500</v>
      </c>
      <c r="L22" s="295">
        <f t="shared" si="194"/>
        <v>46500</v>
      </c>
      <c r="M22" s="295">
        <f t="shared" ref="M22" si="196">M8+17000</f>
        <v>51000</v>
      </c>
      <c r="N22" s="295">
        <f t="shared" si="194"/>
        <v>33000</v>
      </c>
      <c r="O22" s="295">
        <f t="shared" ref="O22" si="197">O8+17000</f>
        <v>34500</v>
      </c>
      <c r="P22" s="295">
        <f t="shared" si="194"/>
        <v>33000</v>
      </c>
      <c r="Q22" s="295">
        <f t="shared" si="194"/>
        <v>33700</v>
      </c>
      <c r="R22" s="295">
        <f t="shared" si="194"/>
        <v>34500</v>
      </c>
      <c r="S22" s="295">
        <f t="shared" si="194"/>
        <v>31500</v>
      </c>
      <c r="T22" s="295">
        <f t="shared" ref="T22" si="198">T8+17000</f>
        <v>34500</v>
      </c>
      <c r="U22" s="295">
        <f t="shared" si="194"/>
        <v>37500</v>
      </c>
      <c r="V22" s="295">
        <f t="shared" si="194"/>
        <v>37500</v>
      </c>
      <c r="W22" s="295">
        <f t="shared" si="194"/>
        <v>37500</v>
      </c>
      <c r="X22" s="295">
        <f t="shared" si="194"/>
        <v>37500</v>
      </c>
      <c r="Y22" s="295">
        <f t="shared" si="194"/>
        <v>36000</v>
      </c>
      <c r="Z22" s="295">
        <f t="shared" ref="Z22" si="199">Z8+17000</f>
        <v>40500</v>
      </c>
      <c r="AA22" s="295">
        <f t="shared" si="194"/>
        <v>36000</v>
      </c>
      <c r="AB22" s="295">
        <f t="shared" ref="AB22" si="200">AB8+17000</f>
        <v>43500</v>
      </c>
      <c r="AC22" s="295">
        <f t="shared" si="194"/>
        <v>40500</v>
      </c>
      <c r="AD22" s="295">
        <f t="shared" si="194"/>
        <v>36000</v>
      </c>
      <c r="AE22" s="295">
        <f t="shared" si="194"/>
        <v>40500</v>
      </c>
      <c r="AF22" s="295">
        <f t="shared" si="194"/>
        <v>37500</v>
      </c>
      <c r="AG22" s="295">
        <f t="shared" ref="AG22:AL22" si="201">AG8+17000</f>
        <v>44200</v>
      </c>
      <c r="AH22" s="295">
        <f t="shared" ref="AH22:AI22" si="202">AH8+17000</f>
        <v>47200</v>
      </c>
      <c r="AI22" s="295">
        <f t="shared" si="202"/>
        <v>44200</v>
      </c>
      <c r="AJ22" s="295">
        <f t="shared" ref="AJ22:AK22" si="203">AJ8+17000</f>
        <v>42500</v>
      </c>
      <c r="AK22" s="295">
        <f t="shared" si="203"/>
        <v>42500</v>
      </c>
      <c r="AL22" s="295">
        <f t="shared" si="201"/>
        <v>44200</v>
      </c>
      <c r="AM22" s="295">
        <f t="shared" ref="AM22:AN22" si="204">AM8+17000</f>
        <v>42500</v>
      </c>
      <c r="AN22" s="295">
        <f t="shared" si="204"/>
        <v>47200</v>
      </c>
      <c r="AO22" s="295">
        <f t="shared" ref="AO22:AQ22" si="205">AO8+17000</f>
        <v>44200</v>
      </c>
      <c r="AP22" s="295">
        <f t="shared" ref="AP22" si="206">AP8+17000</f>
        <v>47200</v>
      </c>
      <c r="AQ22" s="295">
        <f t="shared" si="205"/>
        <v>47200</v>
      </c>
      <c r="AR22" s="295">
        <f t="shared" ref="AR22:AS22" si="207">AR8+17000</f>
        <v>55200</v>
      </c>
      <c r="AS22" s="295">
        <f t="shared" si="207"/>
        <v>47200</v>
      </c>
      <c r="AT22" s="295">
        <f t="shared" ref="AT22:AU22" si="208">AT8+17000</f>
        <v>52200</v>
      </c>
      <c r="AU22" s="295">
        <f t="shared" si="208"/>
        <v>47200</v>
      </c>
      <c r="AV22" s="295">
        <f t="shared" ref="AV22:BI22" si="209">AV8+17000</f>
        <v>52200</v>
      </c>
      <c r="AW22" s="295">
        <f t="shared" si="209"/>
        <v>47200</v>
      </c>
      <c r="AX22" s="295">
        <f t="shared" si="209"/>
        <v>55200</v>
      </c>
      <c r="AY22" s="295">
        <f t="shared" si="209"/>
        <v>42500</v>
      </c>
      <c r="AZ22" s="295">
        <f t="shared" si="209"/>
        <v>49200</v>
      </c>
      <c r="BA22" s="295">
        <f t="shared" si="209"/>
        <v>39500</v>
      </c>
      <c r="BB22" s="295">
        <f t="shared" si="209"/>
        <v>41000</v>
      </c>
      <c r="BC22" s="295">
        <f t="shared" si="209"/>
        <v>39500</v>
      </c>
      <c r="BD22" s="295">
        <f t="shared" si="209"/>
        <v>41000</v>
      </c>
      <c r="BE22" s="295">
        <f t="shared" si="209"/>
        <v>39500</v>
      </c>
      <c r="BF22" s="295">
        <f t="shared" si="209"/>
        <v>41000</v>
      </c>
      <c r="BG22" s="295">
        <f t="shared" si="209"/>
        <v>39500</v>
      </c>
      <c r="BH22" s="295">
        <f t="shared" si="209"/>
        <v>41000</v>
      </c>
      <c r="BI22" s="295">
        <f t="shared" si="209"/>
        <v>39500</v>
      </c>
    </row>
    <row r="23" spans="1:61" s="85" customFormat="1" x14ac:dyDescent="0.2">
      <c r="A23" s="83" t="s">
        <v>138</v>
      </c>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row>
    <row r="24" spans="1:61" s="85" customFormat="1" x14ac:dyDescent="0.2">
      <c r="A24" s="86" t="s">
        <v>129</v>
      </c>
      <c r="B24" s="295">
        <f t="shared" ref="B24" si="210">B8+25000</f>
        <v>45500</v>
      </c>
      <c r="C24" s="295">
        <f t="shared" ref="C24:D24" si="211">C8+25000</f>
        <v>44000</v>
      </c>
      <c r="D24" s="295">
        <f t="shared" si="211"/>
        <v>41700</v>
      </c>
      <c r="E24" s="295">
        <f t="shared" ref="E24" si="212">E8+25000</f>
        <v>41700</v>
      </c>
      <c r="F24" s="295">
        <f t="shared" ref="F24:G24" si="213">F8+25000</f>
        <v>45500</v>
      </c>
      <c r="G24" s="295">
        <f t="shared" si="213"/>
        <v>59000</v>
      </c>
      <c r="H24" s="295">
        <f t="shared" ref="H24" si="214">H8+25000</f>
        <v>54500</v>
      </c>
      <c r="I24" s="295">
        <f t="shared" ref="I24:AF24" si="215">I8+25000</f>
        <v>51500</v>
      </c>
      <c r="J24" s="295">
        <f t="shared" ref="J24" si="216">J8+25000</f>
        <v>51500</v>
      </c>
      <c r="K24" s="295">
        <f t="shared" si="215"/>
        <v>48500</v>
      </c>
      <c r="L24" s="295">
        <f t="shared" si="215"/>
        <v>54500</v>
      </c>
      <c r="M24" s="295">
        <f t="shared" ref="M24" si="217">M8+25000</f>
        <v>59000</v>
      </c>
      <c r="N24" s="295">
        <f t="shared" si="215"/>
        <v>41000</v>
      </c>
      <c r="O24" s="295">
        <f t="shared" ref="O24" si="218">O8+25000</f>
        <v>42500</v>
      </c>
      <c r="P24" s="295">
        <f t="shared" si="215"/>
        <v>41000</v>
      </c>
      <c r="Q24" s="295">
        <f t="shared" si="215"/>
        <v>41700</v>
      </c>
      <c r="R24" s="295">
        <f t="shared" si="215"/>
        <v>42500</v>
      </c>
      <c r="S24" s="295">
        <f t="shared" si="215"/>
        <v>39500</v>
      </c>
      <c r="T24" s="295">
        <f t="shared" ref="T24" si="219">T8+25000</f>
        <v>42500</v>
      </c>
      <c r="U24" s="295">
        <f t="shared" si="215"/>
        <v>45500</v>
      </c>
      <c r="V24" s="295">
        <f t="shared" si="215"/>
        <v>45500</v>
      </c>
      <c r="W24" s="295">
        <f t="shared" si="215"/>
        <v>45500</v>
      </c>
      <c r="X24" s="295">
        <f t="shared" si="215"/>
        <v>45500</v>
      </c>
      <c r="Y24" s="295">
        <f t="shared" si="215"/>
        <v>44000</v>
      </c>
      <c r="Z24" s="295">
        <f t="shared" ref="Z24" si="220">Z8+25000</f>
        <v>48500</v>
      </c>
      <c r="AA24" s="295">
        <f t="shared" si="215"/>
        <v>44000</v>
      </c>
      <c r="AB24" s="295">
        <f t="shared" ref="AB24" si="221">AB8+25000</f>
        <v>51500</v>
      </c>
      <c r="AC24" s="295">
        <f t="shared" si="215"/>
        <v>48500</v>
      </c>
      <c r="AD24" s="295">
        <f t="shared" si="215"/>
        <v>44000</v>
      </c>
      <c r="AE24" s="295">
        <f t="shared" si="215"/>
        <v>48500</v>
      </c>
      <c r="AF24" s="295">
        <f t="shared" si="215"/>
        <v>45500</v>
      </c>
      <c r="AG24" s="295">
        <f t="shared" ref="AG24:AL24" si="222">AG8+25000</f>
        <v>52200</v>
      </c>
      <c r="AH24" s="295">
        <f t="shared" ref="AH24:AI24" si="223">AH8+25000</f>
        <v>55200</v>
      </c>
      <c r="AI24" s="295">
        <f t="shared" si="223"/>
        <v>52200</v>
      </c>
      <c r="AJ24" s="295">
        <f t="shared" ref="AJ24:AK24" si="224">AJ8+25000</f>
        <v>50500</v>
      </c>
      <c r="AK24" s="295">
        <f t="shared" si="224"/>
        <v>50500</v>
      </c>
      <c r="AL24" s="295">
        <f t="shared" si="222"/>
        <v>52200</v>
      </c>
      <c r="AM24" s="295">
        <f t="shared" ref="AM24:AN24" si="225">AM8+25000</f>
        <v>50500</v>
      </c>
      <c r="AN24" s="295">
        <f t="shared" si="225"/>
        <v>55200</v>
      </c>
      <c r="AO24" s="295">
        <f t="shared" ref="AO24:AQ24" si="226">AO8+25000</f>
        <v>52200</v>
      </c>
      <c r="AP24" s="295">
        <f t="shared" ref="AP24" si="227">AP8+25000</f>
        <v>55200</v>
      </c>
      <c r="AQ24" s="295">
        <f t="shared" si="226"/>
        <v>55200</v>
      </c>
      <c r="AR24" s="295">
        <f t="shared" ref="AR24:AS24" si="228">AR8+25000</f>
        <v>63200</v>
      </c>
      <c r="AS24" s="295">
        <f t="shared" si="228"/>
        <v>55200</v>
      </c>
      <c r="AT24" s="295">
        <f t="shared" ref="AT24:AU24" si="229">AT8+25000</f>
        <v>60200</v>
      </c>
      <c r="AU24" s="295">
        <f t="shared" si="229"/>
        <v>55200</v>
      </c>
      <c r="AV24" s="295">
        <f t="shared" ref="AV24:BI24" si="230">AV8+25000</f>
        <v>60200</v>
      </c>
      <c r="AW24" s="295">
        <f t="shared" si="230"/>
        <v>55200</v>
      </c>
      <c r="AX24" s="295">
        <f t="shared" si="230"/>
        <v>63200</v>
      </c>
      <c r="AY24" s="295">
        <f t="shared" si="230"/>
        <v>50500</v>
      </c>
      <c r="AZ24" s="295">
        <f t="shared" si="230"/>
        <v>57200</v>
      </c>
      <c r="BA24" s="295">
        <f t="shared" si="230"/>
        <v>47500</v>
      </c>
      <c r="BB24" s="295">
        <f t="shared" si="230"/>
        <v>49000</v>
      </c>
      <c r="BC24" s="295">
        <f t="shared" si="230"/>
        <v>47500</v>
      </c>
      <c r="BD24" s="295">
        <f t="shared" si="230"/>
        <v>49000</v>
      </c>
      <c r="BE24" s="295">
        <f t="shared" si="230"/>
        <v>47500</v>
      </c>
      <c r="BF24" s="295">
        <f t="shared" si="230"/>
        <v>49000</v>
      </c>
      <c r="BG24" s="295">
        <f t="shared" si="230"/>
        <v>47500</v>
      </c>
      <c r="BH24" s="295">
        <f t="shared" si="230"/>
        <v>49000</v>
      </c>
      <c r="BI24" s="295">
        <f t="shared" si="230"/>
        <v>47500</v>
      </c>
    </row>
    <row r="25" spans="1:61" s="85" customFormat="1" x14ac:dyDescent="0.2">
      <c r="A25" s="87" t="s">
        <v>139</v>
      </c>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row>
    <row r="26" spans="1:61" s="85" customFormat="1" x14ac:dyDescent="0.2">
      <c r="A26" s="86" t="s">
        <v>129</v>
      </c>
      <c r="B26" s="295">
        <f t="shared" ref="B26" si="231">B8+50000</f>
        <v>70500</v>
      </c>
      <c r="C26" s="295">
        <f t="shared" ref="C26:D26" si="232">C8+50000</f>
        <v>69000</v>
      </c>
      <c r="D26" s="295">
        <f t="shared" si="232"/>
        <v>66700</v>
      </c>
      <c r="E26" s="295">
        <f t="shared" ref="E26" si="233">E8+50000</f>
        <v>66700</v>
      </c>
      <c r="F26" s="295">
        <f t="shared" ref="F26:G26" si="234">F8+50000</f>
        <v>70500</v>
      </c>
      <c r="G26" s="295">
        <f t="shared" si="234"/>
        <v>84000</v>
      </c>
      <c r="H26" s="295">
        <f t="shared" ref="H26" si="235">H8+50000</f>
        <v>79500</v>
      </c>
      <c r="I26" s="295">
        <f t="shared" ref="I26:AF26" si="236">I8+50000</f>
        <v>76500</v>
      </c>
      <c r="J26" s="295">
        <f t="shared" ref="J26" si="237">J8+50000</f>
        <v>76500</v>
      </c>
      <c r="K26" s="295">
        <f t="shared" si="236"/>
        <v>73500</v>
      </c>
      <c r="L26" s="295">
        <f t="shared" si="236"/>
        <v>79500</v>
      </c>
      <c r="M26" s="295">
        <f t="shared" ref="M26" si="238">M8+50000</f>
        <v>84000</v>
      </c>
      <c r="N26" s="295">
        <f t="shared" si="236"/>
        <v>66000</v>
      </c>
      <c r="O26" s="295">
        <f t="shared" ref="O26" si="239">O8+50000</f>
        <v>67500</v>
      </c>
      <c r="P26" s="295">
        <f t="shared" si="236"/>
        <v>66000</v>
      </c>
      <c r="Q26" s="295">
        <f t="shared" si="236"/>
        <v>66700</v>
      </c>
      <c r="R26" s="295">
        <f t="shared" si="236"/>
        <v>67500</v>
      </c>
      <c r="S26" s="295">
        <f t="shared" si="236"/>
        <v>64500</v>
      </c>
      <c r="T26" s="295">
        <f t="shared" ref="T26" si="240">T8+50000</f>
        <v>67500</v>
      </c>
      <c r="U26" s="295">
        <f t="shared" si="236"/>
        <v>70500</v>
      </c>
      <c r="V26" s="295">
        <f t="shared" si="236"/>
        <v>70500</v>
      </c>
      <c r="W26" s="295">
        <f t="shared" si="236"/>
        <v>70500</v>
      </c>
      <c r="X26" s="295">
        <f t="shared" si="236"/>
        <v>70500</v>
      </c>
      <c r="Y26" s="295">
        <f t="shared" si="236"/>
        <v>69000</v>
      </c>
      <c r="Z26" s="295">
        <f t="shared" ref="Z26" si="241">Z8+50000</f>
        <v>73500</v>
      </c>
      <c r="AA26" s="295">
        <f t="shared" si="236"/>
        <v>69000</v>
      </c>
      <c r="AB26" s="295">
        <f t="shared" ref="AB26" si="242">AB8+50000</f>
        <v>76500</v>
      </c>
      <c r="AC26" s="295">
        <f t="shared" si="236"/>
        <v>73500</v>
      </c>
      <c r="AD26" s="295">
        <f t="shared" si="236"/>
        <v>69000</v>
      </c>
      <c r="AE26" s="295">
        <f t="shared" si="236"/>
        <v>73500</v>
      </c>
      <c r="AF26" s="295">
        <f t="shared" si="236"/>
        <v>70500</v>
      </c>
      <c r="AG26" s="295">
        <f t="shared" ref="AG26:AL26" si="243">AG8+50000</f>
        <v>77200</v>
      </c>
      <c r="AH26" s="295">
        <f t="shared" ref="AH26:AI26" si="244">AH8+50000</f>
        <v>80200</v>
      </c>
      <c r="AI26" s="295">
        <f t="shared" si="244"/>
        <v>77200</v>
      </c>
      <c r="AJ26" s="295">
        <f t="shared" ref="AJ26:AK26" si="245">AJ8+50000</f>
        <v>75500</v>
      </c>
      <c r="AK26" s="295">
        <f t="shared" si="245"/>
        <v>75500</v>
      </c>
      <c r="AL26" s="295">
        <f t="shared" si="243"/>
        <v>77200</v>
      </c>
      <c r="AM26" s="295">
        <f t="shared" ref="AM26:AN26" si="246">AM8+50000</f>
        <v>75500</v>
      </c>
      <c r="AN26" s="295">
        <f t="shared" si="246"/>
        <v>80200</v>
      </c>
      <c r="AO26" s="295">
        <f t="shared" ref="AO26:AQ26" si="247">AO8+50000</f>
        <v>77200</v>
      </c>
      <c r="AP26" s="295">
        <f t="shared" ref="AP26" si="248">AP8+50000</f>
        <v>80200</v>
      </c>
      <c r="AQ26" s="295">
        <f t="shared" si="247"/>
        <v>80200</v>
      </c>
      <c r="AR26" s="295">
        <f t="shared" ref="AR26:AS26" si="249">AR8+50000</f>
        <v>88200</v>
      </c>
      <c r="AS26" s="295">
        <f t="shared" si="249"/>
        <v>80200</v>
      </c>
      <c r="AT26" s="295">
        <f t="shared" ref="AT26:AU26" si="250">AT8+50000</f>
        <v>85200</v>
      </c>
      <c r="AU26" s="295">
        <f t="shared" si="250"/>
        <v>80200</v>
      </c>
      <c r="AV26" s="295">
        <f t="shared" ref="AV26:BI26" si="251">AV8+50000</f>
        <v>85200</v>
      </c>
      <c r="AW26" s="295">
        <f t="shared" si="251"/>
        <v>80200</v>
      </c>
      <c r="AX26" s="295">
        <f t="shared" si="251"/>
        <v>88200</v>
      </c>
      <c r="AY26" s="295">
        <f t="shared" si="251"/>
        <v>75500</v>
      </c>
      <c r="AZ26" s="295">
        <f t="shared" si="251"/>
        <v>82200</v>
      </c>
      <c r="BA26" s="295">
        <f t="shared" si="251"/>
        <v>72500</v>
      </c>
      <c r="BB26" s="295">
        <f t="shared" si="251"/>
        <v>74000</v>
      </c>
      <c r="BC26" s="295">
        <f t="shared" si="251"/>
        <v>72500</v>
      </c>
      <c r="BD26" s="295">
        <f t="shared" si="251"/>
        <v>74000</v>
      </c>
      <c r="BE26" s="295">
        <f t="shared" si="251"/>
        <v>72500</v>
      </c>
      <c r="BF26" s="295">
        <f t="shared" si="251"/>
        <v>74000</v>
      </c>
      <c r="BG26" s="295">
        <f t="shared" si="251"/>
        <v>72500</v>
      </c>
      <c r="BH26" s="295">
        <f t="shared" si="251"/>
        <v>74000</v>
      </c>
      <c r="BI26" s="295">
        <f t="shared" si="251"/>
        <v>72500</v>
      </c>
    </row>
    <row r="27" spans="1:61" s="85" customFormat="1" x14ac:dyDescent="0.2">
      <c r="A27" s="83" t="s">
        <v>140</v>
      </c>
      <c r="B27" s="217"/>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c r="BF27" s="217"/>
      <c r="BG27" s="217"/>
      <c r="BH27" s="217"/>
      <c r="BI27" s="217"/>
    </row>
    <row r="28" spans="1:61" s="85" customFormat="1" x14ac:dyDescent="0.2">
      <c r="A28" s="86" t="s">
        <v>129</v>
      </c>
      <c r="B28" s="295">
        <f t="shared" ref="B28" si="252">B8+70000</f>
        <v>90500</v>
      </c>
      <c r="C28" s="295">
        <f t="shared" ref="C28:D28" si="253">C8+70000</f>
        <v>89000</v>
      </c>
      <c r="D28" s="295">
        <f t="shared" si="253"/>
        <v>86700</v>
      </c>
      <c r="E28" s="295">
        <f t="shared" ref="E28" si="254">E8+70000</f>
        <v>86700</v>
      </c>
      <c r="F28" s="295">
        <f t="shared" ref="F28:G28" si="255">F8+70000</f>
        <v>90500</v>
      </c>
      <c r="G28" s="295">
        <f t="shared" si="255"/>
        <v>104000</v>
      </c>
      <c r="H28" s="295">
        <f t="shared" ref="H28" si="256">H8+70000</f>
        <v>99500</v>
      </c>
      <c r="I28" s="295">
        <f t="shared" ref="I28:AF28" si="257">I8+70000</f>
        <v>96500</v>
      </c>
      <c r="J28" s="295">
        <f t="shared" ref="J28" si="258">J8+70000</f>
        <v>96500</v>
      </c>
      <c r="K28" s="295">
        <f t="shared" si="257"/>
        <v>93500</v>
      </c>
      <c r="L28" s="295">
        <f t="shared" si="257"/>
        <v>99500</v>
      </c>
      <c r="M28" s="295">
        <f t="shared" ref="M28" si="259">M8+70000</f>
        <v>104000</v>
      </c>
      <c r="N28" s="295">
        <f t="shared" si="257"/>
        <v>86000</v>
      </c>
      <c r="O28" s="295">
        <f t="shared" ref="O28" si="260">O8+70000</f>
        <v>87500</v>
      </c>
      <c r="P28" s="295">
        <f t="shared" si="257"/>
        <v>86000</v>
      </c>
      <c r="Q28" s="295">
        <f t="shared" si="257"/>
        <v>86700</v>
      </c>
      <c r="R28" s="295">
        <f t="shared" si="257"/>
        <v>87500</v>
      </c>
      <c r="S28" s="295">
        <f t="shared" si="257"/>
        <v>84500</v>
      </c>
      <c r="T28" s="295">
        <f t="shared" ref="T28" si="261">T8+70000</f>
        <v>87500</v>
      </c>
      <c r="U28" s="295">
        <f t="shared" si="257"/>
        <v>90500</v>
      </c>
      <c r="V28" s="295">
        <f t="shared" si="257"/>
        <v>90500</v>
      </c>
      <c r="W28" s="295">
        <f t="shared" si="257"/>
        <v>90500</v>
      </c>
      <c r="X28" s="295">
        <f t="shared" si="257"/>
        <v>90500</v>
      </c>
      <c r="Y28" s="295">
        <f t="shared" si="257"/>
        <v>89000</v>
      </c>
      <c r="Z28" s="295">
        <f t="shared" ref="Z28" si="262">Z8+70000</f>
        <v>93500</v>
      </c>
      <c r="AA28" s="295">
        <f t="shared" si="257"/>
        <v>89000</v>
      </c>
      <c r="AB28" s="295">
        <f t="shared" ref="AB28" si="263">AB8+70000</f>
        <v>96500</v>
      </c>
      <c r="AC28" s="295">
        <f t="shared" si="257"/>
        <v>93500</v>
      </c>
      <c r="AD28" s="295">
        <f t="shared" si="257"/>
        <v>89000</v>
      </c>
      <c r="AE28" s="295">
        <f t="shared" si="257"/>
        <v>93500</v>
      </c>
      <c r="AF28" s="295">
        <f t="shared" si="257"/>
        <v>90500</v>
      </c>
      <c r="AG28" s="295">
        <f t="shared" ref="AG28:AL28" si="264">AG8+70000</f>
        <v>97200</v>
      </c>
      <c r="AH28" s="295">
        <f t="shared" ref="AH28:AI28" si="265">AH8+70000</f>
        <v>100200</v>
      </c>
      <c r="AI28" s="295">
        <f t="shared" si="265"/>
        <v>97200</v>
      </c>
      <c r="AJ28" s="295">
        <f t="shared" ref="AJ28:AK28" si="266">AJ8+70000</f>
        <v>95500</v>
      </c>
      <c r="AK28" s="295">
        <f t="shared" si="266"/>
        <v>95500</v>
      </c>
      <c r="AL28" s="295">
        <f t="shared" si="264"/>
        <v>97200</v>
      </c>
      <c r="AM28" s="295">
        <f t="shared" ref="AM28:AN28" si="267">AM8+70000</f>
        <v>95500</v>
      </c>
      <c r="AN28" s="295">
        <f t="shared" si="267"/>
        <v>100200</v>
      </c>
      <c r="AO28" s="295">
        <f t="shared" ref="AO28:AQ28" si="268">AO8+70000</f>
        <v>97200</v>
      </c>
      <c r="AP28" s="295">
        <f t="shared" ref="AP28" si="269">AP8+70000</f>
        <v>100200</v>
      </c>
      <c r="AQ28" s="295">
        <f t="shared" si="268"/>
        <v>100200</v>
      </c>
      <c r="AR28" s="295">
        <f t="shared" ref="AR28:AS28" si="270">AR8+70000</f>
        <v>108200</v>
      </c>
      <c r="AS28" s="295">
        <f t="shared" si="270"/>
        <v>100200</v>
      </c>
      <c r="AT28" s="295">
        <f t="shared" ref="AT28:AU28" si="271">AT8+70000</f>
        <v>105200</v>
      </c>
      <c r="AU28" s="295">
        <f t="shared" si="271"/>
        <v>100200</v>
      </c>
      <c r="AV28" s="295">
        <f t="shared" ref="AV28:BI28" si="272">AV8+70000</f>
        <v>105200</v>
      </c>
      <c r="AW28" s="295">
        <f t="shared" si="272"/>
        <v>100200</v>
      </c>
      <c r="AX28" s="295">
        <f t="shared" si="272"/>
        <v>108200</v>
      </c>
      <c r="AY28" s="295">
        <f t="shared" si="272"/>
        <v>95500</v>
      </c>
      <c r="AZ28" s="295">
        <f t="shared" si="272"/>
        <v>102200</v>
      </c>
      <c r="BA28" s="295">
        <f t="shared" si="272"/>
        <v>92500</v>
      </c>
      <c r="BB28" s="295">
        <f t="shared" si="272"/>
        <v>94000</v>
      </c>
      <c r="BC28" s="295">
        <f t="shared" si="272"/>
        <v>92500</v>
      </c>
      <c r="BD28" s="295">
        <f t="shared" si="272"/>
        <v>94000</v>
      </c>
      <c r="BE28" s="295">
        <f t="shared" si="272"/>
        <v>92500</v>
      </c>
      <c r="BF28" s="295">
        <f t="shared" si="272"/>
        <v>94000</v>
      </c>
      <c r="BG28" s="295">
        <f t="shared" si="272"/>
        <v>92500</v>
      </c>
      <c r="BH28" s="295">
        <f t="shared" si="272"/>
        <v>94000</v>
      </c>
      <c r="BI28" s="295">
        <f t="shared" si="272"/>
        <v>92500</v>
      </c>
    </row>
    <row r="29" spans="1:61" hidden="1" x14ac:dyDescent="0.2">
      <c r="A29" s="254" t="s">
        <v>293</v>
      </c>
      <c r="AL29" s="213"/>
    </row>
    <row r="31" spans="1:61" x14ac:dyDescent="0.2">
      <c r="A31" s="88"/>
    </row>
    <row r="32" spans="1:61" x14ac:dyDescent="0.2">
      <c r="A32" s="89"/>
    </row>
    <row r="33" spans="1:1" x14ac:dyDescent="0.2">
      <c r="A33" s="161" t="s">
        <v>144</v>
      </c>
    </row>
    <row r="34" spans="1:1" ht="11.45" customHeight="1" x14ac:dyDescent="0.2">
      <c r="A34" s="422" t="s">
        <v>310</v>
      </c>
    </row>
    <row r="35" spans="1:1" ht="11.45" customHeight="1" x14ac:dyDescent="0.2">
      <c r="A35" s="422"/>
    </row>
    <row r="36" spans="1:1" s="95" customFormat="1" ht="11.45" customHeight="1" x14ac:dyDescent="0.2">
      <c r="A36" s="422"/>
    </row>
    <row r="37" spans="1:1" ht="140.65" customHeight="1" x14ac:dyDescent="0.2">
      <c r="A37" s="422"/>
    </row>
    <row r="38" spans="1:1" x14ac:dyDescent="0.2">
      <c r="A38" s="90"/>
    </row>
    <row r="39" spans="1:1" ht="12.75" thickBot="1" x14ac:dyDescent="0.25">
      <c r="A39" s="162" t="s">
        <v>145</v>
      </c>
    </row>
    <row r="40" spans="1:1" ht="60.75" thickBot="1" x14ac:dyDescent="0.25">
      <c r="A40" s="253" t="s">
        <v>419</v>
      </c>
    </row>
    <row r="41" spans="1:1" x14ac:dyDescent="0.2">
      <c r="A41" s="213"/>
    </row>
  </sheetData>
  <mergeCells count="1">
    <mergeCell ref="A34:A37"/>
  </mergeCells>
  <phoneticPr fontId="12"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136"/>
  <sheetViews>
    <sheetView zoomScaleNormal="100" workbookViewId="0"/>
  </sheetViews>
  <sheetFormatPr defaultColWidth="8.7109375" defaultRowHeight="12.75" x14ac:dyDescent="0.2"/>
  <cols>
    <col min="1" max="1" width="72.85546875" style="263" customWidth="1"/>
    <col min="2" max="16384" width="8.7109375" style="263"/>
  </cols>
  <sheetData>
    <row r="1" spans="1:2" x14ac:dyDescent="0.2">
      <c r="A1" s="276" t="s">
        <v>141</v>
      </c>
    </row>
    <row r="2" spans="1:2" x14ac:dyDescent="0.2">
      <c r="A2" s="277" t="s">
        <v>353</v>
      </c>
      <c r="B2" s="267" t="e">
        <f>'C завтраками| Bed and breakfast'!#REF!</f>
        <v>#REF!</v>
      </c>
    </row>
    <row r="3" spans="1:2" ht="33.75" customHeight="1" x14ac:dyDescent="0.2">
      <c r="A3" s="94" t="s">
        <v>143</v>
      </c>
      <c r="B3" s="267" t="e">
        <f>'C завтраками| Bed and breakfast'!#REF!</f>
        <v>#REF!</v>
      </c>
    </row>
    <row r="4" spans="1:2" x14ac:dyDescent="0.2">
      <c r="A4" s="259" t="s">
        <v>153</v>
      </c>
      <c r="B4" s="85"/>
    </row>
    <row r="5" spans="1:2" x14ac:dyDescent="0.2">
      <c r="A5" s="260">
        <v>1</v>
      </c>
      <c r="B5" s="261" t="e">
        <f>'C завтраками| Bed and breakfast'!#REF!*0.9</f>
        <v>#REF!</v>
      </c>
    </row>
    <row r="6" spans="1:2" x14ac:dyDescent="0.2">
      <c r="A6" s="260">
        <v>2</v>
      </c>
      <c r="B6" s="261" t="e">
        <f>'C завтраками| Bed and breakfast'!#REF!*0.9</f>
        <v>#REF!</v>
      </c>
    </row>
    <row r="7" spans="1:2" x14ac:dyDescent="0.2">
      <c r="A7" s="259" t="s">
        <v>155</v>
      </c>
      <c r="B7" s="261"/>
    </row>
    <row r="8" spans="1:2" x14ac:dyDescent="0.2">
      <c r="A8" s="260">
        <v>1</v>
      </c>
      <c r="B8" s="261" t="e">
        <f>'C завтраками| Bed and breakfast'!#REF!*0.9</f>
        <v>#REF!</v>
      </c>
    </row>
    <row r="9" spans="1:2" x14ac:dyDescent="0.2">
      <c r="A9" s="260">
        <v>2</v>
      </c>
      <c r="B9" s="261" t="e">
        <f>'C завтраками| Bed and breakfast'!#REF!*0.9</f>
        <v>#REF!</v>
      </c>
    </row>
    <row r="10" spans="1:2" x14ac:dyDescent="0.2">
      <c r="A10" s="259" t="s">
        <v>154</v>
      </c>
      <c r="B10" s="261"/>
    </row>
    <row r="11" spans="1:2" x14ac:dyDescent="0.2">
      <c r="A11" s="260">
        <v>1</v>
      </c>
      <c r="B11" s="261" t="e">
        <f>'C завтраками| Bed and breakfast'!#REF!*0.9</f>
        <v>#REF!</v>
      </c>
    </row>
    <row r="12" spans="1:2" x14ac:dyDescent="0.2">
      <c r="A12" s="260">
        <v>2</v>
      </c>
      <c r="B12" s="261" t="e">
        <f>'C завтраками| Bed and breakfast'!#REF!*0.9</f>
        <v>#REF!</v>
      </c>
    </row>
    <row r="13" spans="1:2" x14ac:dyDescent="0.2">
      <c r="A13" s="259" t="s">
        <v>156</v>
      </c>
      <c r="B13" s="261"/>
    </row>
    <row r="14" spans="1:2" x14ac:dyDescent="0.2">
      <c r="A14" s="260">
        <v>1</v>
      </c>
      <c r="B14" s="261" t="e">
        <f>'C завтраками| Bed and breakfast'!#REF!*0.9</f>
        <v>#REF!</v>
      </c>
    </row>
    <row r="15" spans="1:2" x14ac:dyDescent="0.2">
      <c r="A15" s="260">
        <v>2</v>
      </c>
      <c r="B15" s="261" t="e">
        <f>'C завтраками| Bed and breakfast'!#REF!*0.9</f>
        <v>#REF!</v>
      </c>
    </row>
    <row r="16" spans="1:2" x14ac:dyDescent="0.2">
      <c r="A16" s="259" t="s">
        <v>136</v>
      </c>
      <c r="B16" s="261"/>
    </row>
    <row r="17" spans="1:2" x14ac:dyDescent="0.2">
      <c r="A17" s="260">
        <v>1</v>
      </c>
      <c r="B17" s="261" t="e">
        <f>'C завтраками| Bed and breakfast'!#REF!*0.9</f>
        <v>#REF!</v>
      </c>
    </row>
    <row r="18" spans="1:2" x14ac:dyDescent="0.2">
      <c r="A18" s="260">
        <v>2</v>
      </c>
      <c r="B18" s="261" t="e">
        <f>'C завтраками| Bed and breakfast'!#REF!*0.9</f>
        <v>#REF!</v>
      </c>
    </row>
    <row r="19" spans="1:2" x14ac:dyDescent="0.2">
      <c r="A19" s="259" t="s">
        <v>137</v>
      </c>
      <c r="B19" s="261"/>
    </row>
    <row r="20" spans="1:2" x14ac:dyDescent="0.2">
      <c r="A20" s="260" t="s">
        <v>129</v>
      </c>
      <c r="B20" s="261" t="e">
        <f>'C завтраками| Bed and breakfast'!#REF!*0.9</f>
        <v>#REF!</v>
      </c>
    </row>
    <row r="21" spans="1:2" x14ac:dyDescent="0.2">
      <c r="A21" s="259" t="s">
        <v>138</v>
      </c>
      <c r="B21" s="261"/>
    </row>
    <row r="22" spans="1:2" x14ac:dyDescent="0.2">
      <c r="A22" s="260" t="s">
        <v>129</v>
      </c>
      <c r="B22" s="261" t="e">
        <f>'C завтраками| Bed and breakfast'!#REF!*0.9</f>
        <v>#REF!</v>
      </c>
    </row>
    <row r="23" spans="1:2" x14ac:dyDescent="0.2">
      <c r="A23" s="261" t="s">
        <v>139</v>
      </c>
      <c r="B23" s="261"/>
    </row>
    <row r="24" spans="1:2" x14ac:dyDescent="0.2">
      <c r="A24" s="260" t="s">
        <v>129</v>
      </c>
      <c r="B24" s="261" t="e">
        <f>'C завтраками| Bed and breakfast'!#REF!*0.9</f>
        <v>#REF!</v>
      </c>
    </row>
    <row r="25" spans="1:2" x14ac:dyDescent="0.2">
      <c r="A25" s="259" t="s">
        <v>140</v>
      </c>
      <c r="B25" s="261"/>
    </row>
    <row r="26" spans="1:2" x14ac:dyDescent="0.2">
      <c r="A26" s="260" t="s">
        <v>129</v>
      </c>
      <c r="B26" s="261" t="e">
        <f>'C завтраками| Bed and breakfast'!#REF!*0.9</f>
        <v>#REF!</v>
      </c>
    </row>
    <row r="27" spans="1:2" x14ac:dyDescent="0.2">
      <c r="A27" s="278"/>
      <c r="B27" s="260"/>
    </row>
    <row r="28" spans="1:2" x14ac:dyDescent="0.2">
      <c r="A28" s="279" t="s">
        <v>326</v>
      </c>
      <c r="B28" s="267" t="e">
        <f t="shared" ref="B28" si="0">B2</f>
        <v>#REF!</v>
      </c>
    </row>
    <row r="29" spans="1:2" ht="33.75" customHeight="1" x14ac:dyDescent="0.2">
      <c r="A29" s="94" t="s">
        <v>143</v>
      </c>
      <c r="B29" s="267" t="e">
        <f t="shared" ref="B29" si="1">B3</f>
        <v>#REF!</v>
      </c>
    </row>
    <row r="30" spans="1:2" x14ac:dyDescent="0.2">
      <c r="A30" s="259" t="s">
        <v>153</v>
      </c>
      <c r="B30" s="85"/>
    </row>
    <row r="31" spans="1:2" x14ac:dyDescent="0.2">
      <c r="A31" s="260">
        <v>1</v>
      </c>
      <c r="B31" s="261" t="e">
        <f t="shared" ref="B31" si="2">B5*0.9</f>
        <v>#REF!</v>
      </c>
    </row>
    <row r="32" spans="1:2" x14ac:dyDescent="0.2">
      <c r="A32" s="260">
        <v>2</v>
      </c>
      <c r="B32" s="261" t="e">
        <f t="shared" ref="B32" si="3">B6*0.9</f>
        <v>#REF!</v>
      </c>
    </row>
    <row r="33" spans="1:2" x14ac:dyDescent="0.2">
      <c r="A33" s="259" t="s">
        <v>155</v>
      </c>
      <c r="B33" s="261"/>
    </row>
    <row r="34" spans="1:2" x14ac:dyDescent="0.2">
      <c r="A34" s="260">
        <v>1</v>
      </c>
      <c r="B34" s="261" t="e">
        <f t="shared" ref="B34" si="4">B8*0.9</f>
        <v>#REF!</v>
      </c>
    </row>
    <row r="35" spans="1:2" x14ac:dyDescent="0.2">
      <c r="A35" s="260">
        <v>2</v>
      </c>
      <c r="B35" s="261" t="e">
        <f t="shared" ref="B35" si="5">B9*0.9</f>
        <v>#REF!</v>
      </c>
    </row>
    <row r="36" spans="1:2" x14ac:dyDescent="0.2">
      <c r="A36" s="259" t="s">
        <v>154</v>
      </c>
      <c r="B36" s="261"/>
    </row>
    <row r="37" spans="1:2" x14ac:dyDescent="0.2">
      <c r="A37" s="260">
        <v>1</v>
      </c>
      <c r="B37" s="261" t="e">
        <f t="shared" ref="B37" si="6">B11*0.9</f>
        <v>#REF!</v>
      </c>
    </row>
    <row r="38" spans="1:2" x14ac:dyDescent="0.2">
      <c r="A38" s="260">
        <v>2</v>
      </c>
      <c r="B38" s="261" t="e">
        <f t="shared" ref="B38" si="7">B12*0.9</f>
        <v>#REF!</v>
      </c>
    </row>
    <row r="39" spans="1:2" x14ac:dyDescent="0.2">
      <c r="A39" s="259" t="s">
        <v>156</v>
      </c>
      <c r="B39" s="261"/>
    </row>
    <row r="40" spans="1:2" x14ac:dyDescent="0.2">
      <c r="A40" s="260">
        <v>1</v>
      </c>
      <c r="B40" s="261" t="e">
        <f t="shared" ref="B40" si="8">B14*0.9</f>
        <v>#REF!</v>
      </c>
    </row>
    <row r="41" spans="1:2" x14ac:dyDescent="0.2">
      <c r="A41" s="260">
        <v>2</v>
      </c>
      <c r="B41" s="261" t="e">
        <f t="shared" ref="B41" si="9">B15*0.9</f>
        <v>#REF!</v>
      </c>
    </row>
    <row r="42" spans="1:2" x14ac:dyDescent="0.2">
      <c r="A42" s="259" t="s">
        <v>136</v>
      </c>
      <c r="B42" s="261"/>
    </row>
    <row r="43" spans="1:2" x14ac:dyDescent="0.2">
      <c r="A43" s="260">
        <v>1</v>
      </c>
      <c r="B43" s="261" t="e">
        <f t="shared" ref="B43" si="10">B17*0.9</f>
        <v>#REF!</v>
      </c>
    </row>
    <row r="44" spans="1:2" x14ac:dyDescent="0.2">
      <c r="A44" s="260">
        <v>2</v>
      </c>
      <c r="B44" s="261" t="e">
        <f t="shared" ref="B44" si="11">B18*0.9</f>
        <v>#REF!</v>
      </c>
    </row>
    <row r="45" spans="1:2" x14ac:dyDescent="0.2">
      <c r="A45" s="259" t="s">
        <v>137</v>
      </c>
      <c r="B45" s="261"/>
    </row>
    <row r="46" spans="1:2" x14ac:dyDescent="0.2">
      <c r="A46" s="260" t="s">
        <v>129</v>
      </c>
      <c r="B46" s="261" t="e">
        <f t="shared" ref="B46" si="12">B20*0.9</f>
        <v>#REF!</v>
      </c>
    </row>
    <row r="47" spans="1:2" x14ac:dyDescent="0.2">
      <c r="A47" s="259" t="s">
        <v>138</v>
      </c>
      <c r="B47" s="261"/>
    </row>
    <row r="48" spans="1:2" x14ac:dyDescent="0.2">
      <c r="A48" s="260" t="s">
        <v>129</v>
      </c>
      <c r="B48" s="261" t="e">
        <f t="shared" ref="B48" si="13">B22*0.9</f>
        <v>#REF!</v>
      </c>
    </row>
    <row r="49" spans="1:2" x14ac:dyDescent="0.2">
      <c r="A49" s="261" t="s">
        <v>139</v>
      </c>
      <c r="B49" s="261"/>
    </row>
    <row r="50" spans="1:2" x14ac:dyDescent="0.2">
      <c r="A50" s="260" t="s">
        <v>129</v>
      </c>
      <c r="B50" s="261" t="e">
        <f t="shared" ref="B50" si="14">B24*0.9</f>
        <v>#REF!</v>
      </c>
    </row>
    <row r="51" spans="1:2" x14ac:dyDescent="0.2">
      <c r="A51" s="259" t="s">
        <v>140</v>
      </c>
      <c r="B51" s="261"/>
    </row>
    <row r="52" spans="1:2" x14ac:dyDescent="0.2">
      <c r="A52" s="260" t="s">
        <v>129</v>
      </c>
      <c r="B52" s="261" t="e">
        <f t="shared" ref="B52" si="15">B26*0.9</f>
        <v>#REF!</v>
      </c>
    </row>
    <row r="53" spans="1:2" ht="165" x14ac:dyDescent="0.2">
      <c r="A53" s="297" t="s">
        <v>362</v>
      </c>
    </row>
    <row r="54" spans="1:2" x14ac:dyDescent="0.2">
      <c r="A54" s="246" t="s">
        <v>147</v>
      </c>
    </row>
    <row r="55" spans="1:2" x14ac:dyDescent="0.2">
      <c r="A55" s="123" t="s">
        <v>360</v>
      </c>
    </row>
    <row r="56" spans="1:2" x14ac:dyDescent="0.2">
      <c r="A56" s="123" t="s">
        <v>354</v>
      </c>
    </row>
    <row r="57" spans="1:2" x14ac:dyDescent="0.2">
      <c r="A57" s="137"/>
    </row>
    <row r="58" spans="1:2" x14ac:dyDescent="0.2">
      <c r="A58" s="246" t="s">
        <v>144</v>
      </c>
    </row>
    <row r="59" spans="1:2" x14ac:dyDescent="0.2">
      <c r="A59" s="298" t="s">
        <v>355</v>
      </c>
    </row>
    <row r="60" spans="1:2" x14ac:dyDescent="0.2">
      <c r="A60" s="299" t="s">
        <v>356</v>
      </c>
    </row>
    <row r="61" spans="1:2" x14ac:dyDescent="0.2">
      <c r="A61" s="299" t="s">
        <v>357</v>
      </c>
    </row>
    <row r="62" spans="1:2" ht="24" x14ac:dyDescent="0.2">
      <c r="A62" s="209" t="s">
        <v>250</v>
      </c>
    </row>
    <row r="63" spans="1:2" x14ac:dyDescent="0.2">
      <c r="A63" s="262" t="s">
        <v>341</v>
      </c>
    </row>
    <row r="64" spans="1:2" ht="24" x14ac:dyDescent="0.2">
      <c r="A64" s="209" t="s">
        <v>361</v>
      </c>
    </row>
    <row r="65" spans="1:1" x14ac:dyDescent="0.2">
      <c r="A65" s="188"/>
    </row>
    <row r="66" spans="1:1" ht="25.5" x14ac:dyDescent="0.2">
      <c r="A66" s="256" t="s">
        <v>295</v>
      </c>
    </row>
    <row r="67" spans="1:1" ht="45" x14ac:dyDescent="0.2">
      <c r="A67" s="300" t="s">
        <v>358</v>
      </c>
    </row>
    <row r="68" spans="1:1" ht="22.5" x14ac:dyDescent="0.2">
      <c r="A68" s="300" t="s">
        <v>359</v>
      </c>
    </row>
    <row r="69" spans="1:1" ht="33.75" x14ac:dyDescent="0.2">
      <c r="A69" s="300" t="s">
        <v>363</v>
      </c>
    </row>
    <row r="70" spans="1:1" ht="22.5" x14ac:dyDescent="0.2">
      <c r="A70" s="300" t="s">
        <v>364</v>
      </c>
    </row>
    <row r="71" spans="1:1" ht="22.5" x14ac:dyDescent="0.2">
      <c r="A71" s="300" t="s">
        <v>365</v>
      </c>
    </row>
    <row r="72" spans="1:1" ht="33.75" x14ac:dyDescent="0.2">
      <c r="A72" s="300" t="s">
        <v>366</v>
      </c>
    </row>
    <row r="73" spans="1:1" ht="33.75" x14ac:dyDescent="0.2">
      <c r="A73" s="300" t="s">
        <v>367</v>
      </c>
    </row>
    <row r="74" spans="1:1" ht="42" x14ac:dyDescent="0.2">
      <c r="A74" s="158" t="s">
        <v>179</v>
      </c>
    </row>
    <row r="75" spans="1:1" ht="21" x14ac:dyDescent="0.2">
      <c r="A75" s="232" t="s">
        <v>175</v>
      </c>
    </row>
    <row r="76" spans="1:1" ht="53.25" x14ac:dyDescent="0.2">
      <c r="A76" s="149" t="s">
        <v>176</v>
      </c>
    </row>
    <row r="77" spans="1:1" ht="31.5" x14ac:dyDescent="0.2">
      <c r="A77" s="198" t="s">
        <v>177</v>
      </c>
    </row>
    <row r="78" spans="1:1" x14ac:dyDescent="0.2">
      <c r="A78" s="130"/>
    </row>
    <row r="79" spans="1:1" x14ac:dyDescent="0.2">
      <c r="A79" s="131" t="s">
        <v>145</v>
      </c>
    </row>
    <row r="80" spans="1:1" ht="24" x14ac:dyDescent="0.2">
      <c r="A80" s="264" t="s">
        <v>165</v>
      </c>
    </row>
    <row r="81" spans="1:1" ht="24" x14ac:dyDescent="0.2">
      <c r="A81" s="264" t="s">
        <v>166</v>
      </c>
    </row>
    <row r="82" spans="1:1" ht="24" x14ac:dyDescent="0.2">
      <c r="A82" s="264" t="s">
        <v>165</v>
      </c>
    </row>
    <row r="83" spans="1:1" ht="24" x14ac:dyDescent="0.2">
      <c r="A83" s="264" t="s">
        <v>166</v>
      </c>
    </row>
    <row r="84" spans="1:1" x14ac:dyDescent="0.2">
      <c r="A84" s="129"/>
    </row>
    <row r="86" spans="1:1" x14ac:dyDescent="0.2">
      <c r="A86" s="120"/>
    </row>
    <row r="87" spans="1:1" x14ac:dyDescent="0.2">
      <c r="A87" s="120"/>
    </row>
    <row r="88" spans="1:1" x14ac:dyDescent="0.2">
      <c r="A88" s="120"/>
    </row>
    <row r="89" spans="1:1" x14ac:dyDescent="0.2">
      <c r="A89" s="120"/>
    </row>
    <row r="90" spans="1:1" x14ac:dyDescent="0.2">
      <c r="A90" s="120"/>
    </row>
    <row r="91" spans="1:1" x14ac:dyDescent="0.2">
      <c r="A91" s="120"/>
    </row>
    <row r="92" spans="1:1" x14ac:dyDescent="0.2">
      <c r="A92" s="120"/>
    </row>
    <row r="93" spans="1:1" x14ac:dyDescent="0.2">
      <c r="A93" s="120"/>
    </row>
    <row r="94" spans="1:1" x14ac:dyDescent="0.2">
      <c r="A94" s="120"/>
    </row>
    <row r="95" spans="1:1" x14ac:dyDescent="0.2">
      <c r="A95" s="120"/>
    </row>
    <row r="96" spans="1:1" x14ac:dyDescent="0.2">
      <c r="A96" s="120"/>
    </row>
    <row r="97" spans="1:1" x14ac:dyDescent="0.2">
      <c r="A97" s="120"/>
    </row>
    <row r="98" spans="1:1" x14ac:dyDescent="0.2">
      <c r="A98" s="120"/>
    </row>
    <row r="99" spans="1:1" x14ac:dyDescent="0.2">
      <c r="A99" s="120"/>
    </row>
    <row r="100" spans="1:1" x14ac:dyDescent="0.2">
      <c r="A100" s="120"/>
    </row>
    <row r="101" spans="1:1" x14ac:dyDescent="0.2">
      <c r="A101" s="120"/>
    </row>
    <row r="102" spans="1:1" x14ac:dyDescent="0.2">
      <c r="A102" s="120"/>
    </row>
    <row r="103" spans="1:1" x14ac:dyDescent="0.2">
      <c r="A103" s="120"/>
    </row>
    <row r="104" spans="1:1" x14ac:dyDescent="0.2">
      <c r="A104" s="120"/>
    </row>
    <row r="105" spans="1:1" x14ac:dyDescent="0.2">
      <c r="A105" s="120"/>
    </row>
    <row r="106" spans="1:1" x14ac:dyDescent="0.2">
      <c r="A106" s="120"/>
    </row>
    <row r="107" spans="1:1" x14ac:dyDescent="0.2">
      <c r="A107" s="120"/>
    </row>
    <row r="108" spans="1:1" x14ac:dyDescent="0.2">
      <c r="A108" s="120"/>
    </row>
    <row r="109" spans="1:1" x14ac:dyDescent="0.2">
      <c r="A109" s="120"/>
    </row>
    <row r="110" spans="1:1" x14ac:dyDescent="0.2">
      <c r="A110" s="120"/>
    </row>
    <row r="111" spans="1:1" x14ac:dyDescent="0.2">
      <c r="A111" s="120"/>
    </row>
    <row r="112" spans="1:1" x14ac:dyDescent="0.2">
      <c r="A112" s="120"/>
    </row>
    <row r="113" spans="1:1" x14ac:dyDescent="0.2">
      <c r="A113" s="120"/>
    </row>
    <row r="114" spans="1:1" x14ac:dyDescent="0.2">
      <c r="A114" s="120"/>
    </row>
    <row r="115" spans="1:1" x14ac:dyDescent="0.2">
      <c r="A115" s="120"/>
    </row>
    <row r="116" spans="1:1" x14ac:dyDescent="0.2">
      <c r="A116" s="120"/>
    </row>
    <row r="117" spans="1:1" x14ac:dyDescent="0.2">
      <c r="A117" s="120"/>
    </row>
    <row r="118" spans="1:1" x14ac:dyDescent="0.2">
      <c r="A118" s="120"/>
    </row>
    <row r="119" spans="1:1" x14ac:dyDescent="0.2">
      <c r="A119" s="120"/>
    </row>
    <row r="120" spans="1:1" x14ac:dyDescent="0.2">
      <c r="A120" s="120"/>
    </row>
    <row r="121" spans="1:1" x14ac:dyDescent="0.2">
      <c r="A121" s="120"/>
    </row>
    <row r="122" spans="1:1" x14ac:dyDescent="0.2">
      <c r="A122" s="120"/>
    </row>
    <row r="123" spans="1:1" x14ac:dyDescent="0.2">
      <c r="A123" s="120"/>
    </row>
    <row r="124" spans="1:1" x14ac:dyDescent="0.2">
      <c r="A124" s="120"/>
    </row>
    <row r="125" spans="1:1" x14ac:dyDescent="0.2">
      <c r="A125" s="120"/>
    </row>
    <row r="126" spans="1:1" x14ac:dyDescent="0.2">
      <c r="A126" s="120"/>
    </row>
    <row r="127" spans="1:1" x14ac:dyDescent="0.2">
      <c r="A127" s="120"/>
    </row>
    <row r="128" spans="1:1" x14ac:dyDescent="0.2">
      <c r="A128" s="120"/>
    </row>
    <row r="129" spans="1:1" x14ac:dyDescent="0.2">
      <c r="A129" s="120"/>
    </row>
    <row r="130" spans="1:1" x14ac:dyDescent="0.2">
      <c r="A130" s="120"/>
    </row>
    <row r="131" spans="1:1" x14ac:dyDescent="0.2">
      <c r="A131" s="120"/>
    </row>
    <row r="132" spans="1:1" x14ac:dyDescent="0.2">
      <c r="A132" s="120"/>
    </row>
    <row r="133" spans="1:1" x14ac:dyDescent="0.2">
      <c r="A133" s="120"/>
    </row>
    <row r="134" spans="1:1" x14ac:dyDescent="0.2">
      <c r="A134" s="120"/>
    </row>
    <row r="135" spans="1:1" x14ac:dyDescent="0.2">
      <c r="A135" s="120"/>
    </row>
    <row r="136" spans="1:1" x14ac:dyDescent="0.2">
      <c r="A136" s="120"/>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138"/>
  <sheetViews>
    <sheetView zoomScaleNormal="100" workbookViewId="0"/>
  </sheetViews>
  <sheetFormatPr defaultColWidth="8.7109375" defaultRowHeight="12.75" x14ac:dyDescent="0.2"/>
  <cols>
    <col min="1" max="1" width="72.85546875" style="263" customWidth="1"/>
    <col min="2" max="16384" width="8.7109375" style="263"/>
  </cols>
  <sheetData>
    <row r="1" spans="1:2" x14ac:dyDescent="0.2">
      <c r="A1" s="276" t="s">
        <v>141</v>
      </c>
    </row>
    <row r="2" spans="1:2" x14ac:dyDescent="0.2">
      <c r="A2" s="277" t="s">
        <v>353</v>
      </c>
      <c r="B2" s="267" t="e">
        <f>'Осенние каникулы | FIT15'!B2</f>
        <v>#REF!</v>
      </c>
    </row>
    <row r="3" spans="1:2" ht="33.75" customHeight="1" x14ac:dyDescent="0.2">
      <c r="A3" s="94" t="s">
        <v>143</v>
      </c>
      <c r="B3" s="267" t="e">
        <f>'Осенние каникулы | FIT15'!B3</f>
        <v>#REF!</v>
      </c>
    </row>
    <row r="4" spans="1:2" x14ac:dyDescent="0.2">
      <c r="A4" s="259" t="s">
        <v>153</v>
      </c>
      <c r="B4" s="43"/>
    </row>
    <row r="5" spans="1:2" x14ac:dyDescent="0.2">
      <c r="A5" s="260">
        <v>1</v>
      </c>
      <c r="B5" s="292" t="e">
        <f>'Осенние каникулы | FIT15'!B5</f>
        <v>#REF!</v>
      </c>
    </row>
    <row r="6" spans="1:2" x14ac:dyDescent="0.2">
      <c r="A6" s="260">
        <v>2</v>
      </c>
      <c r="B6" s="292" t="e">
        <f>'Осенние каникулы | FIT15'!B6</f>
        <v>#REF!</v>
      </c>
    </row>
    <row r="7" spans="1:2" x14ac:dyDescent="0.2">
      <c r="A7" s="259" t="s">
        <v>155</v>
      </c>
      <c r="B7" s="292"/>
    </row>
    <row r="8" spans="1:2" x14ac:dyDescent="0.2">
      <c r="A8" s="260">
        <v>1</v>
      </c>
      <c r="B8" s="292" t="e">
        <f>'Осенние каникулы | FIT15'!B8</f>
        <v>#REF!</v>
      </c>
    </row>
    <row r="9" spans="1:2" x14ac:dyDescent="0.2">
      <c r="A9" s="260">
        <v>2</v>
      </c>
      <c r="B9" s="292" t="e">
        <f>'Осенние каникулы | FIT15'!B9</f>
        <v>#REF!</v>
      </c>
    </row>
    <row r="10" spans="1:2" x14ac:dyDescent="0.2">
      <c r="A10" s="259" t="s">
        <v>154</v>
      </c>
      <c r="B10" s="292"/>
    </row>
    <row r="11" spans="1:2" x14ac:dyDescent="0.2">
      <c r="A11" s="260">
        <v>1</v>
      </c>
      <c r="B11" s="292" t="e">
        <f>'Осенние каникулы | FIT15'!B11</f>
        <v>#REF!</v>
      </c>
    </row>
    <row r="12" spans="1:2" x14ac:dyDescent="0.2">
      <c r="A12" s="260">
        <v>2</v>
      </c>
      <c r="B12" s="292" t="e">
        <f>'Осенние каникулы | FIT15'!B12</f>
        <v>#REF!</v>
      </c>
    </row>
    <row r="13" spans="1:2" x14ac:dyDescent="0.2">
      <c r="A13" s="259" t="s">
        <v>156</v>
      </c>
      <c r="B13" s="292"/>
    </row>
    <row r="14" spans="1:2" x14ac:dyDescent="0.2">
      <c r="A14" s="260">
        <v>1</v>
      </c>
      <c r="B14" s="292" t="e">
        <f>'Осенние каникулы | FIT15'!B14</f>
        <v>#REF!</v>
      </c>
    </row>
    <row r="15" spans="1:2" x14ac:dyDescent="0.2">
      <c r="A15" s="260">
        <v>2</v>
      </c>
      <c r="B15" s="292" t="e">
        <f>'Осенние каникулы | FIT15'!B15</f>
        <v>#REF!</v>
      </c>
    </row>
    <row r="16" spans="1:2" x14ac:dyDescent="0.2">
      <c r="A16" s="259" t="s">
        <v>136</v>
      </c>
      <c r="B16" s="292"/>
    </row>
    <row r="17" spans="1:2" x14ac:dyDescent="0.2">
      <c r="A17" s="260">
        <v>1</v>
      </c>
      <c r="B17" s="292" t="e">
        <f>'Осенние каникулы | FIT15'!B17</f>
        <v>#REF!</v>
      </c>
    </row>
    <row r="18" spans="1:2" x14ac:dyDescent="0.2">
      <c r="A18" s="260">
        <v>2</v>
      </c>
      <c r="B18" s="292" t="e">
        <f>'Осенние каникулы | FIT15'!B18</f>
        <v>#REF!</v>
      </c>
    </row>
    <row r="19" spans="1:2" x14ac:dyDescent="0.2">
      <c r="A19" s="259" t="s">
        <v>137</v>
      </c>
      <c r="B19" s="292"/>
    </row>
    <row r="20" spans="1:2" x14ac:dyDescent="0.2">
      <c r="A20" s="260" t="s">
        <v>129</v>
      </c>
      <c r="B20" s="292" t="e">
        <f>'Осенние каникулы | FIT15'!B20</f>
        <v>#REF!</v>
      </c>
    </row>
    <row r="21" spans="1:2" x14ac:dyDescent="0.2">
      <c r="A21" s="259" t="s">
        <v>138</v>
      </c>
      <c r="B21" s="292"/>
    </row>
    <row r="22" spans="1:2" x14ac:dyDescent="0.2">
      <c r="A22" s="260" t="s">
        <v>129</v>
      </c>
      <c r="B22" s="292" t="e">
        <f>'Осенние каникулы | FIT15'!B22</f>
        <v>#REF!</v>
      </c>
    </row>
    <row r="23" spans="1:2" x14ac:dyDescent="0.2">
      <c r="A23" s="261" t="s">
        <v>139</v>
      </c>
      <c r="B23" s="292"/>
    </row>
    <row r="24" spans="1:2" x14ac:dyDescent="0.2">
      <c r="A24" s="260" t="s">
        <v>129</v>
      </c>
      <c r="B24" s="292" t="e">
        <f>'Осенние каникулы | FIT15'!B24</f>
        <v>#REF!</v>
      </c>
    </row>
    <row r="25" spans="1:2" x14ac:dyDescent="0.2">
      <c r="A25" s="259" t="s">
        <v>140</v>
      </c>
      <c r="B25" s="292"/>
    </row>
    <row r="26" spans="1:2" x14ac:dyDescent="0.2">
      <c r="A26" s="260" t="s">
        <v>129</v>
      </c>
      <c r="B26" s="292" t="e">
        <f>'Осенние каникулы | FIT15'!B26</f>
        <v>#REF!</v>
      </c>
    </row>
    <row r="27" spans="1:2" x14ac:dyDescent="0.2">
      <c r="A27" s="278"/>
      <c r="B27" s="43"/>
    </row>
    <row r="28" spans="1:2" x14ac:dyDescent="0.2">
      <c r="A28" s="279" t="s">
        <v>326</v>
      </c>
      <c r="B28" s="267" t="e">
        <f t="shared" ref="B28" si="0">B2</f>
        <v>#REF!</v>
      </c>
    </row>
    <row r="29" spans="1:2" ht="33.75" customHeight="1" x14ac:dyDescent="0.2">
      <c r="A29" s="94" t="s">
        <v>143</v>
      </c>
      <c r="B29" s="267" t="e">
        <f t="shared" ref="B29" si="1">B3</f>
        <v>#REF!</v>
      </c>
    </row>
    <row r="30" spans="1:2" x14ac:dyDescent="0.2">
      <c r="A30" s="259" t="s">
        <v>153</v>
      </c>
      <c r="B30" s="43"/>
    </row>
    <row r="31" spans="1:2" x14ac:dyDescent="0.2">
      <c r="A31" s="260">
        <v>1</v>
      </c>
      <c r="B31" s="217" t="e">
        <f t="shared" ref="B31" si="2">B5*0.87</f>
        <v>#REF!</v>
      </c>
    </row>
    <row r="32" spans="1:2" x14ac:dyDescent="0.2">
      <c r="A32" s="260">
        <v>2</v>
      </c>
      <c r="B32" s="217" t="e">
        <f t="shared" ref="B32" si="3">B6*0.87</f>
        <v>#REF!</v>
      </c>
    </row>
    <row r="33" spans="1:2" x14ac:dyDescent="0.2">
      <c r="A33" s="259" t="s">
        <v>155</v>
      </c>
      <c r="B33" s="217"/>
    </row>
    <row r="34" spans="1:2" x14ac:dyDescent="0.2">
      <c r="A34" s="260">
        <v>1</v>
      </c>
      <c r="B34" s="217" t="e">
        <f t="shared" ref="B34" si="4">B8*0.87</f>
        <v>#REF!</v>
      </c>
    </row>
    <row r="35" spans="1:2" x14ac:dyDescent="0.2">
      <c r="A35" s="260">
        <v>2</v>
      </c>
      <c r="B35" s="217" t="e">
        <f t="shared" ref="B35" si="5">B9*0.87</f>
        <v>#REF!</v>
      </c>
    </row>
    <row r="36" spans="1:2" x14ac:dyDescent="0.2">
      <c r="A36" s="259" t="s">
        <v>154</v>
      </c>
      <c r="B36" s="217"/>
    </row>
    <row r="37" spans="1:2" x14ac:dyDescent="0.2">
      <c r="A37" s="260">
        <v>1</v>
      </c>
      <c r="B37" s="217" t="e">
        <f t="shared" ref="B37" si="6">B11*0.87</f>
        <v>#REF!</v>
      </c>
    </row>
    <row r="38" spans="1:2" x14ac:dyDescent="0.2">
      <c r="A38" s="260">
        <v>2</v>
      </c>
      <c r="B38" s="217" t="e">
        <f t="shared" ref="B38" si="7">B12*0.87</f>
        <v>#REF!</v>
      </c>
    </row>
    <row r="39" spans="1:2" x14ac:dyDescent="0.2">
      <c r="A39" s="259" t="s">
        <v>156</v>
      </c>
      <c r="B39" s="217"/>
    </row>
    <row r="40" spans="1:2" x14ac:dyDescent="0.2">
      <c r="A40" s="260">
        <v>1</v>
      </c>
      <c r="B40" s="217" t="e">
        <f t="shared" ref="B40" si="8">B14*0.87</f>
        <v>#REF!</v>
      </c>
    </row>
    <row r="41" spans="1:2" x14ac:dyDescent="0.2">
      <c r="A41" s="260">
        <v>2</v>
      </c>
      <c r="B41" s="217" t="e">
        <f t="shared" ref="B41" si="9">B15*0.87</f>
        <v>#REF!</v>
      </c>
    </row>
    <row r="42" spans="1:2" x14ac:dyDescent="0.2">
      <c r="A42" s="259" t="s">
        <v>136</v>
      </c>
      <c r="B42" s="217"/>
    </row>
    <row r="43" spans="1:2" x14ac:dyDescent="0.2">
      <c r="A43" s="260">
        <v>1</v>
      </c>
      <c r="B43" s="217" t="e">
        <f t="shared" ref="B43" si="10">B17*0.87</f>
        <v>#REF!</v>
      </c>
    </row>
    <row r="44" spans="1:2" x14ac:dyDescent="0.2">
      <c r="A44" s="260">
        <v>2</v>
      </c>
      <c r="B44" s="217" t="e">
        <f t="shared" ref="B44" si="11">B18*0.87</f>
        <v>#REF!</v>
      </c>
    </row>
    <row r="45" spans="1:2" x14ac:dyDescent="0.2">
      <c r="A45" s="259" t="s">
        <v>137</v>
      </c>
      <c r="B45" s="217"/>
    </row>
    <row r="46" spans="1:2" x14ac:dyDescent="0.2">
      <c r="A46" s="260" t="s">
        <v>129</v>
      </c>
      <c r="B46" s="217" t="e">
        <f t="shared" ref="B46" si="12">B20*0.87</f>
        <v>#REF!</v>
      </c>
    </row>
    <row r="47" spans="1:2" x14ac:dyDescent="0.2">
      <c r="A47" s="259" t="s">
        <v>138</v>
      </c>
      <c r="B47" s="217"/>
    </row>
    <row r="48" spans="1:2" x14ac:dyDescent="0.2">
      <c r="A48" s="260" t="s">
        <v>129</v>
      </c>
      <c r="B48" s="217" t="e">
        <f t="shared" ref="B48" si="13">B22*0.87</f>
        <v>#REF!</v>
      </c>
    </row>
    <row r="49" spans="1:2" x14ac:dyDescent="0.2">
      <c r="A49" s="261" t="s">
        <v>139</v>
      </c>
      <c r="B49" s="217"/>
    </row>
    <row r="50" spans="1:2" x14ac:dyDescent="0.2">
      <c r="A50" s="260" t="s">
        <v>129</v>
      </c>
      <c r="B50" s="217" t="e">
        <f t="shared" ref="B50" si="14">B24*0.87</f>
        <v>#REF!</v>
      </c>
    </row>
    <row r="51" spans="1:2" x14ac:dyDescent="0.2">
      <c r="A51" s="259" t="s">
        <v>140</v>
      </c>
      <c r="B51" s="217"/>
    </row>
    <row r="52" spans="1:2" x14ac:dyDescent="0.2">
      <c r="A52" s="260" t="s">
        <v>129</v>
      </c>
      <c r="B52" s="217" t="e">
        <f t="shared" ref="B52" si="15">B26*0.87</f>
        <v>#REF!</v>
      </c>
    </row>
    <row r="53" spans="1:2" ht="165" x14ac:dyDescent="0.2">
      <c r="A53" s="301" t="s">
        <v>362</v>
      </c>
    </row>
    <row r="54" spans="1:2" x14ac:dyDescent="0.2">
      <c r="A54" s="246" t="s">
        <v>147</v>
      </c>
    </row>
    <row r="55" spans="1:2" x14ac:dyDescent="0.2">
      <c r="A55" s="123" t="s">
        <v>360</v>
      </c>
    </row>
    <row r="56" spans="1:2" x14ac:dyDescent="0.2">
      <c r="A56" s="123" t="s">
        <v>354</v>
      </c>
    </row>
    <row r="57" spans="1:2" x14ac:dyDescent="0.2">
      <c r="A57" s="137"/>
    </row>
    <row r="58" spans="1:2" x14ac:dyDescent="0.2">
      <c r="A58" s="246" t="s">
        <v>144</v>
      </c>
    </row>
    <row r="59" spans="1:2" x14ac:dyDescent="0.2">
      <c r="A59" s="298" t="s">
        <v>355</v>
      </c>
    </row>
    <row r="60" spans="1:2" x14ac:dyDescent="0.2">
      <c r="A60" s="299" t="s">
        <v>356</v>
      </c>
    </row>
    <row r="61" spans="1:2" x14ac:dyDescent="0.2">
      <c r="A61" s="299" t="s">
        <v>357</v>
      </c>
    </row>
    <row r="62" spans="1:2" ht="24" x14ac:dyDescent="0.2">
      <c r="A62" s="209" t="s">
        <v>250</v>
      </c>
    </row>
    <row r="63" spans="1:2" x14ac:dyDescent="0.2">
      <c r="A63" s="262" t="s">
        <v>341</v>
      </c>
    </row>
    <row r="64" spans="1:2" ht="24" x14ac:dyDescent="0.2">
      <c r="A64" s="209" t="s">
        <v>361</v>
      </c>
    </row>
    <row r="65" spans="1:1" x14ac:dyDescent="0.2">
      <c r="A65" s="188"/>
    </row>
    <row r="66" spans="1:1" ht="25.5" x14ac:dyDescent="0.2">
      <c r="A66" s="256" t="s">
        <v>295</v>
      </c>
    </row>
    <row r="67" spans="1:1" ht="45" x14ac:dyDescent="0.2">
      <c r="A67" s="300" t="s">
        <v>358</v>
      </c>
    </row>
    <row r="68" spans="1:1" ht="22.5" x14ac:dyDescent="0.2">
      <c r="A68" s="300" t="s">
        <v>359</v>
      </c>
    </row>
    <row r="69" spans="1:1" ht="33.75" x14ac:dyDescent="0.2">
      <c r="A69" s="300" t="s">
        <v>363</v>
      </c>
    </row>
    <row r="70" spans="1:1" ht="22.5" x14ac:dyDescent="0.2">
      <c r="A70" s="300" t="s">
        <v>364</v>
      </c>
    </row>
    <row r="71" spans="1:1" ht="22.5" x14ac:dyDescent="0.2">
      <c r="A71" s="300" t="s">
        <v>365</v>
      </c>
    </row>
    <row r="72" spans="1:1" ht="33.75" x14ac:dyDescent="0.2">
      <c r="A72" s="300" t="s">
        <v>366</v>
      </c>
    </row>
    <row r="73" spans="1:1" ht="33.75" x14ac:dyDescent="0.2">
      <c r="A73" s="300" t="s">
        <v>367</v>
      </c>
    </row>
    <row r="74" spans="1:1" ht="42" x14ac:dyDescent="0.2">
      <c r="A74" s="158" t="s">
        <v>179</v>
      </c>
    </row>
    <row r="75" spans="1:1" ht="21" x14ac:dyDescent="0.2">
      <c r="A75" s="232" t="s">
        <v>175</v>
      </c>
    </row>
    <row r="76" spans="1:1" ht="53.25" x14ac:dyDescent="0.2">
      <c r="A76" s="149" t="s">
        <v>176</v>
      </c>
    </row>
    <row r="77" spans="1:1" ht="31.5" x14ac:dyDescent="0.2">
      <c r="A77" s="198" t="s">
        <v>177</v>
      </c>
    </row>
    <row r="78" spans="1:1" x14ac:dyDescent="0.2">
      <c r="A78" s="130"/>
    </row>
    <row r="79" spans="1:1" x14ac:dyDescent="0.2">
      <c r="A79" s="131" t="s">
        <v>145</v>
      </c>
    </row>
    <row r="80" spans="1:1" ht="24" x14ac:dyDescent="0.2">
      <c r="A80" s="264" t="s">
        <v>165</v>
      </c>
    </row>
    <row r="81" spans="1:1" ht="24" x14ac:dyDescent="0.2">
      <c r="A81" s="264" t="s">
        <v>166</v>
      </c>
    </row>
    <row r="82" spans="1:1" ht="24" x14ac:dyDescent="0.2">
      <c r="A82" s="264" t="s">
        <v>165</v>
      </c>
    </row>
    <row r="83" spans="1:1" ht="24" x14ac:dyDescent="0.2">
      <c r="A83" s="264" t="s">
        <v>166</v>
      </c>
    </row>
    <row r="84" spans="1:1" x14ac:dyDescent="0.2">
      <c r="A84" s="129"/>
    </row>
    <row r="86" spans="1:1" x14ac:dyDescent="0.2">
      <c r="A86" s="120"/>
    </row>
    <row r="87" spans="1:1" x14ac:dyDescent="0.2">
      <c r="A87" s="120"/>
    </row>
    <row r="88" spans="1:1" x14ac:dyDescent="0.2">
      <c r="A88" s="120"/>
    </row>
    <row r="89" spans="1:1" x14ac:dyDescent="0.2">
      <c r="A89" s="120"/>
    </row>
    <row r="90" spans="1:1" x14ac:dyDescent="0.2">
      <c r="A90" s="120"/>
    </row>
    <row r="91" spans="1:1" x14ac:dyDescent="0.2">
      <c r="A91" s="120"/>
    </row>
    <row r="92" spans="1:1" x14ac:dyDescent="0.2">
      <c r="A92" s="120"/>
    </row>
    <row r="93" spans="1:1" x14ac:dyDescent="0.2">
      <c r="A93" s="120"/>
    </row>
    <row r="94" spans="1:1" x14ac:dyDescent="0.2">
      <c r="A94" s="120"/>
    </row>
    <row r="95" spans="1:1" x14ac:dyDescent="0.2">
      <c r="A95" s="120"/>
    </row>
    <row r="96" spans="1:1" x14ac:dyDescent="0.2">
      <c r="A96" s="120"/>
    </row>
    <row r="97" spans="1:1" x14ac:dyDescent="0.2">
      <c r="A97" s="120"/>
    </row>
    <row r="98" spans="1:1" x14ac:dyDescent="0.2">
      <c r="A98" s="120"/>
    </row>
    <row r="99" spans="1:1" x14ac:dyDescent="0.2">
      <c r="A99" s="120"/>
    </row>
    <row r="100" spans="1:1" x14ac:dyDescent="0.2">
      <c r="A100" s="120"/>
    </row>
    <row r="101" spans="1:1" x14ac:dyDescent="0.2">
      <c r="A101" s="120"/>
    </row>
    <row r="102" spans="1:1" x14ac:dyDescent="0.2">
      <c r="A102" s="120"/>
    </row>
    <row r="103" spans="1:1" x14ac:dyDescent="0.2">
      <c r="A103" s="120"/>
    </row>
    <row r="104" spans="1:1" x14ac:dyDescent="0.2">
      <c r="A104" s="120"/>
    </row>
    <row r="105" spans="1:1" x14ac:dyDescent="0.2">
      <c r="A105" s="120"/>
    </row>
    <row r="106" spans="1:1" x14ac:dyDescent="0.2">
      <c r="A106" s="120"/>
    </row>
    <row r="107" spans="1:1" x14ac:dyDescent="0.2">
      <c r="A107" s="120"/>
    </row>
    <row r="108" spans="1:1" x14ac:dyDescent="0.2">
      <c r="A108" s="120"/>
    </row>
    <row r="109" spans="1:1" x14ac:dyDescent="0.2">
      <c r="A109" s="120"/>
    </row>
    <row r="110" spans="1:1" x14ac:dyDescent="0.2">
      <c r="A110" s="120"/>
    </row>
    <row r="111" spans="1:1" x14ac:dyDescent="0.2">
      <c r="A111" s="120"/>
    </row>
    <row r="112" spans="1:1" x14ac:dyDescent="0.2">
      <c r="A112" s="120"/>
    </row>
    <row r="113" spans="1:1" x14ac:dyDescent="0.2">
      <c r="A113" s="120"/>
    </row>
    <row r="114" spans="1:1" x14ac:dyDescent="0.2">
      <c r="A114" s="120"/>
    </row>
    <row r="115" spans="1:1" x14ac:dyDescent="0.2">
      <c r="A115" s="120"/>
    </row>
    <row r="116" spans="1:1" x14ac:dyDescent="0.2">
      <c r="A116" s="120"/>
    </row>
    <row r="117" spans="1:1" x14ac:dyDescent="0.2">
      <c r="A117" s="120"/>
    </row>
    <row r="118" spans="1:1" x14ac:dyDescent="0.2">
      <c r="A118" s="120"/>
    </row>
    <row r="119" spans="1:1" x14ac:dyDescent="0.2">
      <c r="A119" s="120"/>
    </row>
    <row r="120" spans="1:1" x14ac:dyDescent="0.2">
      <c r="A120" s="120"/>
    </row>
    <row r="121" spans="1:1" x14ac:dyDescent="0.2">
      <c r="A121" s="120"/>
    </row>
    <row r="122" spans="1:1" x14ac:dyDescent="0.2">
      <c r="A122" s="120"/>
    </row>
    <row r="123" spans="1:1" x14ac:dyDescent="0.2">
      <c r="A123" s="120"/>
    </row>
    <row r="124" spans="1:1" x14ac:dyDescent="0.2">
      <c r="A124" s="120"/>
    </row>
    <row r="125" spans="1:1" x14ac:dyDescent="0.2">
      <c r="A125" s="120"/>
    </row>
    <row r="126" spans="1:1" x14ac:dyDescent="0.2">
      <c r="A126" s="120"/>
    </row>
    <row r="127" spans="1:1" x14ac:dyDescent="0.2">
      <c r="A127" s="120"/>
    </row>
    <row r="128" spans="1:1" x14ac:dyDescent="0.2">
      <c r="A128" s="120"/>
    </row>
    <row r="129" spans="1:1" x14ac:dyDescent="0.2">
      <c r="A129" s="120"/>
    </row>
    <row r="130" spans="1:1" x14ac:dyDescent="0.2">
      <c r="A130" s="120"/>
    </row>
    <row r="131" spans="1:1" x14ac:dyDescent="0.2">
      <c r="A131" s="120"/>
    </row>
    <row r="132" spans="1:1" x14ac:dyDescent="0.2">
      <c r="A132" s="120"/>
    </row>
    <row r="133" spans="1:1" x14ac:dyDescent="0.2">
      <c r="A133" s="120"/>
    </row>
    <row r="134" spans="1:1" x14ac:dyDescent="0.2">
      <c r="A134" s="120"/>
    </row>
    <row r="135" spans="1:1" x14ac:dyDescent="0.2">
      <c r="A135" s="120"/>
    </row>
    <row r="136" spans="1:1" x14ac:dyDescent="0.2">
      <c r="A136" s="120"/>
    </row>
    <row r="137" spans="1:1" x14ac:dyDescent="0.2">
      <c r="A137" s="120"/>
    </row>
    <row r="138" spans="1:1" x14ac:dyDescent="0.2">
      <c r="A138" s="120"/>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113"/>
  <sheetViews>
    <sheetView zoomScaleNormal="100" workbookViewId="0">
      <selection activeCell="C28" sqref="C28"/>
    </sheetView>
  </sheetViews>
  <sheetFormatPr defaultColWidth="8.7109375" defaultRowHeight="12.75" x14ac:dyDescent="0.2"/>
  <cols>
    <col min="1" max="1" width="72.85546875" style="263" customWidth="1"/>
    <col min="2" max="16384" width="8.7109375" style="263"/>
  </cols>
  <sheetData>
    <row r="1" spans="1:2" x14ac:dyDescent="0.2">
      <c r="A1" s="276" t="s">
        <v>141</v>
      </c>
    </row>
    <row r="2" spans="1:2" x14ac:dyDescent="0.2">
      <c r="A2" s="277" t="s">
        <v>353</v>
      </c>
      <c r="B2" s="267" t="e">
        <f>'Осенние каникулы | FIT15'!B2</f>
        <v>#REF!</v>
      </c>
    </row>
    <row r="3" spans="1:2" ht="33.75" customHeight="1" x14ac:dyDescent="0.2">
      <c r="A3" s="94" t="s">
        <v>143</v>
      </c>
      <c r="B3" s="267" t="e">
        <f>'Осенние каникулы | FIT15'!B3</f>
        <v>#REF!</v>
      </c>
    </row>
    <row r="4" spans="1:2" x14ac:dyDescent="0.2">
      <c r="A4" s="259" t="s">
        <v>153</v>
      </c>
      <c r="B4" s="43"/>
    </row>
    <row r="5" spans="1:2" x14ac:dyDescent="0.2">
      <c r="A5" s="260">
        <v>1</v>
      </c>
      <c r="B5" s="292" t="e">
        <f>'Осенние каникулы | FIT15'!B5</f>
        <v>#REF!</v>
      </c>
    </row>
    <row r="6" spans="1:2" x14ac:dyDescent="0.2">
      <c r="A6" s="260">
        <v>2</v>
      </c>
      <c r="B6" s="292" t="e">
        <f>'Осенние каникулы | FIT15'!B6</f>
        <v>#REF!</v>
      </c>
    </row>
    <row r="7" spans="1:2" x14ac:dyDescent="0.2">
      <c r="A7" s="259" t="s">
        <v>155</v>
      </c>
      <c r="B7" s="292"/>
    </row>
    <row r="8" spans="1:2" x14ac:dyDescent="0.2">
      <c r="A8" s="260">
        <v>1</v>
      </c>
      <c r="B8" s="292" t="e">
        <f>'Осенние каникулы | FIT15'!B8</f>
        <v>#REF!</v>
      </c>
    </row>
    <row r="9" spans="1:2" x14ac:dyDescent="0.2">
      <c r="A9" s="260">
        <v>2</v>
      </c>
      <c r="B9" s="292" t="e">
        <f>'Осенние каникулы | FIT15'!B9</f>
        <v>#REF!</v>
      </c>
    </row>
    <row r="10" spans="1:2" x14ac:dyDescent="0.2">
      <c r="A10" s="259" t="s">
        <v>154</v>
      </c>
      <c r="B10" s="292"/>
    </row>
    <row r="11" spans="1:2" x14ac:dyDescent="0.2">
      <c r="A11" s="260">
        <v>1</v>
      </c>
      <c r="B11" s="292" t="e">
        <f>'Осенние каникулы | FIT15'!B11</f>
        <v>#REF!</v>
      </c>
    </row>
    <row r="12" spans="1:2" x14ac:dyDescent="0.2">
      <c r="A12" s="260">
        <v>2</v>
      </c>
      <c r="B12" s="292" t="e">
        <f>'Осенние каникулы | FIT15'!B12</f>
        <v>#REF!</v>
      </c>
    </row>
    <row r="13" spans="1:2" x14ac:dyDescent="0.2">
      <c r="A13" s="259" t="s">
        <v>156</v>
      </c>
      <c r="B13" s="292"/>
    </row>
    <row r="14" spans="1:2" x14ac:dyDescent="0.2">
      <c r="A14" s="260">
        <v>1</v>
      </c>
      <c r="B14" s="292" t="e">
        <f>'Осенние каникулы | FIT15'!B14</f>
        <v>#REF!</v>
      </c>
    </row>
    <row r="15" spans="1:2" x14ac:dyDescent="0.2">
      <c r="A15" s="260">
        <v>2</v>
      </c>
      <c r="B15" s="292" t="e">
        <f>'Осенние каникулы | FIT15'!B15</f>
        <v>#REF!</v>
      </c>
    </row>
    <row r="16" spans="1:2" x14ac:dyDescent="0.2">
      <c r="A16" s="259" t="s">
        <v>136</v>
      </c>
      <c r="B16" s="292"/>
    </row>
    <row r="17" spans="1:2" x14ac:dyDescent="0.2">
      <c r="A17" s="260">
        <v>1</v>
      </c>
      <c r="B17" s="292" t="e">
        <f>'Осенние каникулы | FIT15'!B17</f>
        <v>#REF!</v>
      </c>
    </row>
    <row r="18" spans="1:2" x14ac:dyDescent="0.2">
      <c r="A18" s="260">
        <v>2</v>
      </c>
      <c r="B18" s="292" t="e">
        <f>'Осенние каникулы | FIT15'!B18</f>
        <v>#REF!</v>
      </c>
    </row>
    <row r="19" spans="1:2" x14ac:dyDescent="0.2">
      <c r="A19" s="259" t="s">
        <v>137</v>
      </c>
      <c r="B19" s="292"/>
    </row>
    <row r="20" spans="1:2" x14ac:dyDescent="0.2">
      <c r="A20" s="260" t="s">
        <v>129</v>
      </c>
      <c r="B20" s="292" t="e">
        <f>'Осенние каникулы | FIT15'!B20</f>
        <v>#REF!</v>
      </c>
    </row>
    <row r="21" spans="1:2" x14ac:dyDescent="0.2">
      <c r="A21" s="259" t="s">
        <v>138</v>
      </c>
      <c r="B21" s="292"/>
    </row>
    <row r="22" spans="1:2" x14ac:dyDescent="0.2">
      <c r="A22" s="260" t="s">
        <v>129</v>
      </c>
      <c r="B22" s="292" t="e">
        <f>'Осенние каникулы | FIT15'!B22</f>
        <v>#REF!</v>
      </c>
    </row>
    <row r="23" spans="1:2" x14ac:dyDescent="0.2">
      <c r="A23" s="261" t="s">
        <v>139</v>
      </c>
      <c r="B23" s="292"/>
    </row>
    <row r="24" spans="1:2" x14ac:dyDescent="0.2">
      <c r="A24" s="260" t="s">
        <v>129</v>
      </c>
      <c r="B24" s="292" t="e">
        <f>'Осенние каникулы | FIT15'!B24</f>
        <v>#REF!</v>
      </c>
    </row>
    <row r="25" spans="1:2" x14ac:dyDescent="0.2">
      <c r="A25" s="259" t="s">
        <v>140</v>
      </c>
      <c r="B25" s="292"/>
    </row>
    <row r="26" spans="1:2" x14ac:dyDescent="0.2">
      <c r="A26" s="260" t="s">
        <v>129</v>
      </c>
      <c r="B26" s="292" t="e">
        <f>'Осенние каникулы | FIT15'!B26</f>
        <v>#REF!</v>
      </c>
    </row>
    <row r="27" spans="1:2" x14ac:dyDescent="0.2">
      <c r="A27" s="101"/>
    </row>
    <row r="28" spans="1:2" ht="165" x14ac:dyDescent="0.2">
      <c r="A28" s="301" t="s">
        <v>362</v>
      </c>
    </row>
    <row r="29" spans="1:2" x14ac:dyDescent="0.2">
      <c r="A29" s="246" t="s">
        <v>147</v>
      </c>
    </row>
    <row r="30" spans="1:2" x14ac:dyDescent="0.2">
      <c r="A30" s="123" t="s">
        <v>360</v>
      </c>
    </row>
    <row r="31" spans="1:2" x14ac:dyDescent="0.2">
      <c r="A31" s="123" t="s">
        <v>354</v>
      </c>
    </row>
    <row r="32" spans="1:2" x14ac:dyDescent="0.2">
      <c r="A32" s="137"/>
    </row>
    <row r="33" spans="1:1" x14ac:dyDescent="0.2">
      <c r="A33" s="246" t="s">
        <v>144</v>
      </c>
    </row>
    <row r="34" spans="1:1" x14ac:dyDescent="0.2">
      <c r="A34" s="298" t="s">
        <v>355</v>
      </c>
    </row>
    <row r="35" spans="1:1" x14ac:dyDescent="0.2">
      <c r="A35" s="299" t="s">
        <v>356</v>
      </c>
    </row>
    <row r="36" spans="1:1" x14ac:dyDescent="0.2">
      <c r="A36" s="299" t="s">
        <v>357</v>
      </c>
    </row>
    <row r="37" spans="1:1" ht="24" x14ac:dyDescent="0.2">
      <c r="A37" s="209" t="s">
        <v>250</v>
      </c>
    </row>
    <row r="38" spans="1:1" x14ac:dyDescent="0.2">
      <c r="A38" s="262" t="s">
        <v>341</v>
      </c>
    </row>
    <row r="39" spans="1:1" ht="24" x14ac:dyDescent="0.2">
      <c r="A39" s="209" t="s">
        <v>361</v>
      </c>
    </row>
    <row r="40" spans="1:1" x14ac:dyDescent="0.2">
      <c r="A40" s="188"/>
    </row>
    <row r="41" spans="1:1" ht="25.5" x14ac:dyDescent="0.2">
      <c r="A41" s="256" t="s">
        <v>295</v>
      </c>
    </row>
    <row r="42" spans="1:1" ht="45" x14ac:dyDescent="0.2">
      <c r="A42" s="300" t="s">
        <v>358</v>
      </c>
    </row>
    <row r="43" spans="1:1" ht="22.5" x14ac:dyDescent="0.2">
      <c r="A43" s="300" t="s">
        <v>359</v>
      </c>
    </row>
    <row r="44" spans="1:1" ht="33.75" x14ac:dyDescent="0.2">
      <c r="A44" s="300" t="s">
        <v>363</v>
      </c>
    </row>
    <row r="45" spans="1:1" ht="22.5" x14ac:dyDescent="0.2">
      <c r="A45" s="300" t="s">
        <v>364</v>
      </c>
    </row>
    <row r="46" spans="1:1" ht="22.5" x14ac:dyDescent="0.2">
      <c r="A46" s="300" t="s">
        <v>365</v>
      </c>
    </row>
    <row r="47" spans="1:1" ht="33.75" x14ac:dyDescent="0.2">
      <c r="A47" s="300" t="s">
        <v>366</v>
      </c>
    </row>
    <row r="48" spans="1:1" ht="33.75" x14ac:dyDescent="0.2">
      <c r="A48" s="300" t="s">
        <v>367</v>
      </c>
    </row>
    <row r="49" spans="1:1" ht="42" x14ac:dyDescent="0.2">
      <c r="A49" s="158" t="s">
        <v>179</v>
      </c>
    </row>
    <row r="50" spans="1:1" ht="21" x14ac:dyDescent="0.2">
      <c r="A50" s="232" t="s">
        <v>175</v>
      </c>
    </row>
    <row r="51" spans="1:1" ht="53.25" x14ac:dyDescent="0.2">
      <c r="A51" s="149" t="s">
        <v>176</v>
      </c>
    </row>
    <row r="52" spans="1:1" ht="31.5" x14ac:dyDescent="0.2">
      <c r="A52" s="198" t="s">
        <v>177</v>
      </c>
    </row>
    <row r="53" spans="1:1" x14ac:dyDescent="0.2">
      <c r="A53" s="130"/>
    </row>
    <row r="54" spans="1:1" x14ac:dyDescent="0.2">
      <c r="A54" s="131" t="s">
        <v>145</v>
      </c>
    </row>
    <row r="55" spans="1:1" ht="24" x14ac:dyDescent="0.2">
      <c r="A55" s="264" t="s">
        <v>165</v>
      </c>
    </row>
    <row r="56" spans="1:1" ht="24" x14ac:dyDescent="0.2">
      <c r="A56" s="264" t="s">
        <v>166</v>
      </c>
    </row>
    <row r="57" spans="1:1" ht="24" x14ac:dyDescent="0.2">
      <c r="A57" s="264" t="s">
        <v>165</v>
      </c>
    </row>
    <row r="58" spans="1:1" ht="24" x14ac:dyDescent="0.2">
      <c r="A58" s="264" t="s">
        <v>166</v>
      </c>
    </row>
    <row r="59" spans="1:1" x14ac:dyDescent="0.2">
      <c r="A59" s="129"/>
    </row>
    <row r="61" spans="1:1" x14ac:dyDescent="0.2">
      <c r="A61" s="120"/>
    </row>
    <row r="62" spans="1:1" x14ac:dyDescent="0.2">
      <c r="A62" s="120"/>
    </row>
    <row r="63" spans="1:1" x14ac:dyDescent="0.2">
      <c r="A63" s="120"/>
    </row>
    <row r="64" spans="1:1" x14ac:dyDescent="0.2">
      <c r="A64" s="120"/>
    </row>
    <row r="65" spans="1:1" x14ac:dyDescent="0.2">
      <c r="A65" s="120"/>
    </row>
    <row r="66" spans="1:1" x14ac:dyDescent="0.2">
      <c r="A66" s="120"/>
    </row>
    <row r="67" spans="1:1" x14ac:dyDescent="0.2">
      <c r="A67" s="120"/>
    </row>
    <row r="68" spans="1:1" x14ac:dyDescent="0.2">
      <c r="A68" s="120"/>
    </row>
    <row r="69" spans="1:1" x14ac:dyDescent="0.2">
      <c r="A69" s="120"/>
    </row>
    <row r="70" spans="1:1" x14ac:dyDescent="0.2">
      <c r="A70" s="120"/>
    </row>
    <row r="71" spans="1:1" x14ac:dyDescent="0.2">
      <c r="A71" s="120"/>
    </row>
    <row r="72" spans="1:1" x14ac:dyDescent="0.2">
      <c r="A72" s="120"/>
    </row>
    <row r="73" spans="1:1" x14ac:dyDescent="0.2">
      <c r="A73" s="120"/>
    </row>
    <row r="74" spans="1:1" x14ac:dyDescent="0.2">
      <c r="A74" s="120"/>
    </row>
    <row r="75" spans="1:1" x14ac:dyDescent="0.2">
      <c r="A75" s="120"/>
    </row>
    <row r="76" spans="1:1" x14ac:dyDescent="0.2">
      <c r="A76" s="120"/>
    </row>
    <row r="77" spans="1:1" x14ac:dyDescent="0.2">
      <c r="A77" s="120"/>
    </row>
    <row r="78" spans="1:1" x14ac:dyDescent="0.2">
      <c r="A78" s="120"/>
    </row>
    <row r="79" spans="1:1" x14ac:dyDescent="0.2">
      <c r="A79" s="120"/>
    </row>
    <row r="80" spans="1:1" x14ac:dyDescent="0.2">
      <c r="A80" s="120"/>
    </row>
    <row r="81" spans="1:1" x14ac:dyDescent="0.2">
      <c r="A81" s="120"/>
    </row>
    <row r="82" spans="1:1" x14ac:dyDescent="0.2">
      <c r="A82" s="120"/>
    </row>
    <row r="83" spans="1:1" x14ac:dyDescent="0.2">
      <c r="A83" s="120"/>
    </row>
    <row r="84" spans="1:1" x14ac:dyDescent="0.2">
      <c r="A84" s="120"/>
    </row>
    <row r="85" spans="1:1" x14ac:dyDescent="0.2">
      <c r="A85" s="120"/>
    </row>
    <row r="86" spans="1:1" x14ac:dyDescent="0.2">
      <c r="A86" s="120"/>
    </row>
    <row r="87" spans="1:1" x14ac:dyDescent="0.2">
      <c r="A87" s="120"/>
    </row>
    <row r="88" spans="1:1" x14ac:dyDescent="0.2">
      <c r="A88" s="120"/>
    </row>
    <row r="89" spans="1:1" x14ac:dyDescent="0.2">
      <c r="A89" s="120"/>
    </row>
    <row r="90" spans="1:1" x14ac:dyDescent="0.2">
      <c r="A90" s="120"/>
    </row>
    <row r="91" spans="1:1" x14ac:dyDescent="0.2">
      <c r="A91" s="120"/>
    </row>
    <row r="92" spans="1:1" x14ac:dyDescent="0.2">
      <c r="A92" s="120"/>
    </row>
    <row r="93" spans="1:1" x14ac:dyDescent="0.2">
      <c r="A93" s="120"/>
    </row>
    <row r="94" spans="1:1" x14ac:dyDescent="0.2">
      <c r="A94" s="120"/>
    </row>
    <row r="95" spans="1:1" x14ac:dyDescent="0.2">
      <c r="A95" s="120"/>
    </row>
    <row r="96" spans="1:1" x14ac:dyDescent="0.2">
      <c r="A96" s="120"/>
    </row>
    <row r="97" spans="1:1" x14ac:dyDescent="0.2">
      <c r="A97" s="120"/>
    </row>
    <row r="98" spans="1:1" x14ac:dyDescent="0.2">
      <c r="A98" s="120"/>
    </row>
    <row r="99" spans="1:1" x14ac:dyDescent="0.2">
      <c r="A99" s="120"/>
    </row>
    <row r="100" spans="1:1" x14ac:dyDescent="0.2">
      <c r="A100" s="120"/>
    </row>
    <row r="101" spans="1:1" x14ac:dyDescent="0.2">
      <c r="A101" s="120"/>
    </row>
    <row r="102" spans="1:1" x14ac:dyDescent="0.2">
      <c r="A102" s="120"/>
    </row>
    <row r="103" spans="1:1" x14ac:dyDescent="0.2">
      <c r="A103" s="120"/>
    </row>
    <row r="104" spans="1:1" x14ac:dyDescent="0.2">
      <c r="A104" s="120"/>
    </row>
    <row r="105" spans="1:1" x14ac:dyDescent="0.2">
      <c r="A105" s="120"/>
    </row>
    <row r="106" spans="1:1" x14ac:dyDescent="0.2">
      <c r="A106" s="120"/>
    </row>
    <row r="107" spans="1:1" x14ac:dyDescent="0.2">
      <c r="A107" s="120"/>
    </row>
    <row r="108" spans="1:1" x14ac:dyDescent="0.2">
      <c r="A108" s="120"/>
    </row>
    <row r="109" spans="1:1" x14ac:dyDescent="0.2">
      <c r="A109" s="120"/>
    </row>
    <row r="110" spans="1:1" x14ac:dyDescent="0.2">
      <c r="A110" s="120"/>
    </row>
    <row r="111" spans="1:1" x14ac:dyDescent="0.2">
      <c r="A111" s="120"/>
    </row>
    <row r="112" spans="1:1" x14ac:dyDescent="0.2">
      <c r="A112" s="120"/>
    </row>
    <row r="113" spans="1:1" x14ac:dyDescent="0.2">
      <c r="A113" s="120"/>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2"/>
  <sheetViews>
    <sheetView zoomScaleNormal="100" workbookViewId="0">
      <selection activeCell="AI7" sqref="AI7"/>
    </sheetView>
  </sheetViews>
  <sheetFormatPr defaultColWidth="9" defaultRowHeight="12" x14ac:dyDescent="0.2"/>
  <cols>
    <col min="1" max="1" width="80.85546875" style="78" customWidth="1"/>
    <col min="2" max="19" width="0" style="78" hidden="1" customWidth="1"/>
    <col min="20" max="29" width="0" style="213" hidden="1" customWidth="1"/>
    <col min="30" max="34" width="0" style="78" hidden="1" customWidth="1"/>
    <col min="35" max="35" width="9" style="213"/>
    <col min="36" max="16384" width="9" style="78"/>
  </cols>
  <sheetData>
    <row r="1" spans="1:35" ht="11.45" customHeight="1" x14ac:dyDescent="0.2">
      <c r="A1" s="97" t="s">
        <v>141</v>
      </c>
    </row>
    <row r="2" spans="1:35" ht="11.45" customHeight="1" x14ac:dyDescent="0.2">
      <c r="A2" s="98" t="s">
        <v>148</v>
      </c>
    </row>
    <row r="3" spans="1:35" ht="9.6" customHeight="1" x14ac:dyDescent="0.2">
      <c r="A3" s="80"/>
      <c r="I3" s="153"/>
    </row>
    <row r="4" spans="1:35" ht="27" customHeight="1" x14ac:dyDescent="0.2">
      <c r="A4" s="102" t="s">
        <v>146</v>
      </c>
      <c r="I4" s="99" t="e">
        <f>'C завтраками| Bed and breakfast'!#REF!</f>
        <v>#REF!</v>
      </c>
      <c r="J4" s="99" t="e">
        <f>'C завтраками| Bed and breakfast'!#REF!</f>
        <v>#REF!</v>
      </c>
      <c r="K4" s="99" t="e">
        <f>'C завтраками| Bed and breakfast'!#REF!</f>
        <v>#REF!</v>
      </c>
      <c r="L4" s="99" t="e">
        <f>'C завтраками| Bed and breakfast'!#REF!</f>
        <v>#REF!</v>
      </c>
      <c r="M4" s="99" t="e">
        <f>'C завтраками| Bed and breakfast'!#REF!</f>
        <v>#REF!</v>
      </c>
      <c r="N4" s="99" t="e">
        <f>'C завтраками| Bed and breakfast'!#REF!</f>
        <v>#REF!</v>
      </c>
      <c r="O4" s="99" t="e">
        <f>'C завтраками| Bed and breakfast'!#REF!</f>
        <v>#REF!</v>
      </c>
      <c r="P4" s="99" t="e">
        <f>'C завтраками| Bed and breakfast'!#REF!</f>
        <v>#REF!</v>
      </c>
      <c r="Q4" s="216" t="e">
        <f>'C завтраками| Bed and breakfast'!#REF!</f>
        <v>#REF!</v>
      </c>
      <c r="R4" s="216" t="e">
        <f>'C завтраками| Bed and breakfast'!#REF!</f>
        <v>#REF!</v>
      </c>
      <c r="S4" s="216" t="e">
        <f>'C завтраками| Bed and breakfast'!#REF!</f>
        <v>#REF!</v>
      </c>
      <c r="T4" s="216" t="e">
        <f>'C завтраками| Bed and breakfast'!#REF!</f>
        <v>#REF!</v>
      </c>
      <c r="U4" s="216" t="e">
        <f>'C завтраками| Bed and breakfast'!#REF!</f>
        <v>#REF!</v>
      </c>
      <c r="V4" s="216" t="e">
        <f>'C завтраками| Bed and breakfast'!#REF!</f>
        <v>#REF!</v>
      </c>
      <c r="W4" s="216" t="e">
        <f>'C завтраками| Bed and breakfast'!#REF!</f>
        <v>#REF!</v>
      </c>
      <c r="X4" s="216" t="e">
        <f>'C завтраками| Bed and breakfast'!#REF!</f>
        <v>#REF!</v>
      </c>
      <c r="Y4" s="121" t="e">
        <f>'C завтраками| Bed and breakfast'!#REF!</f>
        <v>#REF!</v>
      </c>
      <c r="Z4" s="216" t="e">
        <f>'C завтраками| Bed and breakfast'!#REF!</f>
        <v>#REF!</v>
      </c>
      <c r="AA4" s="121" t="e">
        <f>'C завтраками| Bed and breakfast'!#REF!</f>
        <v>#REF!</v>
      </c>
      <c r="AB4" s="121" t="e">
        <f>'C завтраками| Bed and breakfast'!#REF!</f>
        <v>#REF!</v>
      </c>
      <c r="AC4" s="216" t="e">
        <f>'C завтраками| Bed and breakfast'!#REF!</f>
        <v>#REF!</v>
      </c>
      <c r="AD4" s="216" t="e">
        <f>'C завтраками| Bed and breakfast'!#REF!</f>
        <v>#REF!</v>
      </c>
      <c r="AE4" s="216" t="e">
        <f>'C завтраками| Bed and breakfast'!#REF!</f>
        <v>#REF!</v>
      </c>
      <c r="AF4" s="121" t="e">
        <f>'C завтраками| Bed and breakfast'!#REF!</f>
        <v>#REF!</v>
      </c>
      <c r="AG4" s="121" t="e">
        <f>'C завтраками| Bed and breakfast'!#REF!</f>
        <v>#REF!</v>
      </c>
      <c r="AH4" s="121" t="e">
        <f>'C завтраками| Bed and breakfast'!#REF!</f>
        <v>#REF!</v>
      </c>
      <c r="AI4" s="216" t="e">
        <f>'C завтраками| Bed and breakfast'!#REF!</f>
        <v>#REF!</v>
      </c>
    </row>
    <row r="5" spans="1:35" s="82" customFormat="1" ht="30.75" customHeight="1" x14ac:dyDescent="0.2">
      <c r="A5" s="93" t="s">
        <v>143</v>
      </c>
      <c r="B5" s="116" t="e">
        <f>'C завтраками| Bed and breakfast'!#REF!</f>
        <v>#REF!</v>
      </c>
      <c r="C5" s="116" t="e">
        <f>'C завтраками| Bed and breakfast'!#REF!</f>
        <v>#REF!</v>
      </c>
      <c r="D5" s="116" t="e">
        <f>'C завтраками| Bed and breakfast'!#REF!</f>
        <v>#REF!</v>
      </c>
      <c r="E5" s="116" t="e">
        <f>'C завтраками| Bed and breakfast'!#REF!</f>
        <v>#REF!</v>
      </c>
      <c r="F5" s="116" t="e">
        <f>'C завтраками| Bed and breakfast'!#REF!</f>
        <v>#REF!</v>
      </c>
      <c r="G5" s="116" t="e">
        <f>'C завтраками| Bed and breakfast'!#REF!</f>
        <v>#REF!</v>
      </c>
      <c r="H5" s="116" t="e">
        <f>'C завтраками| Bed and breakfast'!#REF!</f>
        <v>#REF!</v>
      </c>
      <c r="I5" s="99" t="e">
        <f>'C завтраками| Bed and breakfast'!#REF!</f>
        <v>#REF!</v>
      </c>
      <c r="J5" s="99" t="e">
        <f>'C завтраками| Bed and breakfast'!#REF!</f>
        <v>#REF!</v>
      </c>
      <c r="K5" s="99" t="e">
        <f>'C завтраками| Bed and breakfast'!#REF!</f>
        <v>#REF!</v>
      </c>
      <c r="L5" s="99" t="e">
        <f>'C завтраками| Bed and breakfast'!#REF!</f>
        <v>#REF!</v>
      </c>
      <c r="M5" s="99" t="e">
        <f>'C завтраками| Bed and breakfast'!#REF!</f>
        <v>#REF!</v>
      </c>
      <c r="N5" s="99" t="e">
        <f>'C завтраками| Bed and breakfast'!#REF!</f>
        <v>#REF!</v>
      </c>
      <c r="O5" s="99" t="e">
        <f>'C завтраками| Bed and breakfast'!#REF!</f>
        <v>#REF!</v>
      </c>
      <c r="P5" s="99" t="e">
        <f>'C завтраками| Bed and breakfast'!#REF!</f>
        <v>#REF!</v>
      </c>
      <c r="Q5" s="216" t="e">
        <f>'C завтраками| Bed and breakfast'!#REF!</f>
        <v>#REF!</v>
      </c>
      <c r="R5" s="216" t="e">
        <f>'C завтраками| Bed and breakfast'!#REF!</f>
        <v>#REF!</v>
      </c>
      <c r="S5" s="216" t="e">
        <f>'C завтраками| Bed and breakfast'!#REF!</f>
        <v>#REF!</v>
      </c>
      <c r="T5" s="216" t="e">
        <f>'C завтраками| Bed and breakfast'!#REF!</f>
        <v>#REF!</v>
      </c>
      <c r="U5" s="216" t="e">
        <f>'C завтраками| Bed and breakfast'!#REF!</f>
        <v>#REF!</v>
      </c>
      <c r="V5" s="216" t="e">
        <f>'C завтраками| Bed and breakfast'!#REF!</f>
        <v>#REF!</v>
      </c>
      <c r="W5" s="216" t="e">
        <f>'C завтраками| Bed and breakfast'!#REF!</f>
        <v>#REF!</v>
      </c>
      <c r="X5" s="216" t="e">
        <f>'C завтраками| Bed and breakfast'!#REF!</f>
        <v>#REF!</v>
      </c>
      <c r="Y5" s="121" t="e">
        <f>'C завтраками| Bed and breakfast'!#REF!</f>
        <v>#REF!</v>
      </c>
      <c r="Z5" s="216" t="e">
        <f>'C завтраками| Bed and breakfast'!#REF!</f>
        <v>#REF!</v>
      </c>
      <c r="AA5" s="121" t="e">
        <f>'C завтраками| Bed and breakfast'!#REF!</f>
        <v>#REF!</v>
      </c>
      <c r="AB5" s="121" t="e">
        <f>'C завтраками| Bed and breakfast'!#REF!</f>
        <v>#REF!</v>
      </c>
      <c r="AC5" s="216" t="e">
        <f>'C завтраками| Bed and breakfast'!#REF!</f>
        <v>#REF!</v>
      </c>
      <c r="AD5" s="216" t="e">
        <f>'C завтраками| Bed and breakfast'!#REF!</f>
        <v>#REF!</v>
      </c>
      <c r="AE5" s="216" t="e">
        <f>'C завтраками| Bed and breakfast'!#REF!</f>
        <v>#REF!</v>
      </c>
      <c r="AF5" s="121" t="e">
        <f>'C завтраками| Bed and breakfast'!#REF!</f>
        <v>#REF!</v>
      </c>
      <c r="AG5" s="121" t="e">
        <f>'C завтраками| Bed and breakfast'!#REF!</f>
        <v>#REF!</v>
      </c>
      <c r="AH5" s="121" t="e">
        <f>'C завтраками| Bed and breakfast'!#REF!</f>
        <v>#REF!</v>
      </c>
      <c r="AI5" s="216" t="e">
        <f>'C завтраками| Bed and breakfast'!#REF!</f>
        <v>#REF!</v>
      </c>
    </row>
    <row r="6" spans="1:35" s="84" customFormat="1" x14ac:dyDescent="0.2">
      <c r="A6" s="83" t="s">
        <v>153</v>
      </c>
      <c r="AF6" s="85"/>
      <c r="AG6" s="85"/>
      <c r="AH6" s="85"/>
      <c r="AI6" s="85"/>
    </row>
    <row r="7" spans="1:35" s="84" customFormat="1" x14ac:dyDescent="0.2">
      <c r="A7" s="86">
        <v>1</v>
      </c>
      <c r="B7" s="100" t="e">
        <f>'C завтраками| Bed and breakfast'!#REF!*0.85</f>
        <v>#REF!</v>
      </c>
      <c r="C7" s="100" t="e">
        <f>'C завтраками| Bed and breakfast'!#REF!*0.85</f>
        <v>#REF!</v>
      </c>
      <c r="D7" s="100" t="e">
        <f>'C завтраками| Bed and breakfast'!#REF!*0.85</f>
        <v>#REF!</v>
      </c>
      <c r="E7" s="100" t="e">
        <f>'C завтраками| Bed and breakfast'!#REF!*0.85</f>
        <v>#REF!</v>
      </c>
      <c r="F7" s="100" t="e">
        <f>'C завтраками| Bed and breakfast'!#REF!*0.85</f>
        <v>#REF!</v>
      </c>
      <c r="G7" s="100" t="e">
        <f>'C завтраками| Bed and breakfast'!#REF!*0.85</f>
        <v>#REF!</v>
      </c>
      <c r="H7" s="100" t="e">
        <f>'C завтраками| Bed and breakfast'!#REF!*0.85</f>
        <v>#REF!</v>
      </c>
      <c r="I7" s="100" t="e">
        <f>'C завтраками| Bed and breakfast'!#REF!*0.85</f>
        <v>#REF!</v>
      </c>
      <c r="J7" s="100" t="e">
        <f>'C завтраками| Bed and breakfast'!#REF!*0.85</f>
        <v>#REF!</v>
      </c>
      <c r="K7" s="100" t="e">
        <f>'C завтраками| Bed and breakfast'!#REF!*0.85</f>
        <v>#REF!</v>
      </c>
      <c r="L7" s="100" t="e">
        <f>'C завтраками| Bed and breakfast'!#REF!*0.85</f>
        <v>#REF!</v>
      </c>
      <c r="M7" s="100" t="e">
        <f>'C завтраками| Bed and breakfast'!#REF!*0.85</f>
        <v>#REF!</v>
      </c>
      <c r="N7" s="100" t="e">
        <f>'C завтраками| Bed and breakfast'!#REF!*0.85</f>
        <v>#REF!</v>
      </c>
      <c r="O7" s="100" t="e">
        <f>'C завтраками| Bed and breakfast'!#REF!*0.85</f>
        <v>#REF!</v>
      </c>
      <c r="P7" s="100" t="e">
        <f>'C завтраками| Bed and breakfast'!#REF!*0.85</f>
        <v>#REF!</v>
      </c>
      <c r="Q7" s="100" t="e">
        <f>'C завтраками| Bed and breakfast'!#REF!*0.85</f>
        <v>#REF!</v>
      </c>
      <c r="R7" s="100" t="e">
        <f>'C завтраками| Bed and breakfast'!#REF!*0.85</f>
        <v>#REF!</v>
      </c>
      <c r="S7" s="100" t="e">
        <f>'C завтраками| Bed and breakfast'!#REF!*0.85</f>
        <v>#REF!</v>
      </c>
      <c r="T7" s="100" t="e">
        <f>'C завтраками| Bed and breakfast'!#REF!*0.85</f>
        <v>#REF!</v>
      </c>
      <c r="U7" s="100" t="e">
        <f>'C завтраками| Bed and breakfast'!#REF!*0.85</f>
        <v>#REF!</v>
      </c>
      <c r="V7" s="100" t="e">
        <f>'C завтраками| Bed and breakfast'!#REF!*0.85</f>
        <v>#REF!</v>
      </c>
      <c r="W7" s="100" t="e">
        <f>'C завтраками| Bed and breakfast'!#REF!*0.85</f>
        <v>#REF!</v>
      </c>
      <c r="X7" s="100" t="e">
        <f>'C завтраками| Bed and breakfast'!#REF!*0.85</f>
        <v>#REF!</v>
      </c>
      <c r="Y7" s="100" t="e">
        <f>'C завтраками| Bed and breakfast'!#REF!*0.85</f>
        <v>#REF!</v>
      </c>
      <c r="Z7" s="100" t="e">
        <f>'C завтраками| Bed and breakfast'!#REF!*0.85</f>
        <v>#REF!</v>
      </c>
      <c r="AA7" s="100" t="e">
        <f>'C завтраками| Bed and breakfast'!#REF!*0.85</f>
        <v>#REF!</v>
      </c>
      <c r="AB7" s="100" t="e">
        <f>'C завтраками| Bed and breakfast'!#REF!*0.85</f>
        <v>#REF!</v>
      </c>
      <c r="AC7" s="100" t="e">
        <f>'C завтраками| Bed and breakfast'!#REF!*0.85</f>
        <v>#REF!</v>
      </c>
      <c r="AD7" s="100" t="e">
        <f>'C завтраками| Bed and breakfast'!#REF!*0.85</f>
        <v>#REF!</v>
      </c>
      <c r="AE7" s="100" t="e">
        <f>'C завтраками| Bed and breakfast'!#REF!*0.85</f>
        <v>#REF!</v>
      </c>
      <c r="AF7" s="86" t="e">
        <f>'C завтраками| Bed and breakfast'!#REF!*0.85</f>
        <v>#REF!</v>
      </c>
      <c r="AG7" s="86" t="e">
        <f>'C завтраками| Bed and breakfast'!#REF!*0.85</f>
        <v>#REF!</v>
      </c>
      <c r="AH7" s="86" t="e">
        <f>'C завтраками| Bed and breakfast'!#REF!*0.85</f>
        <v>#REF!</v>
      </c>
      <c r="AI7" s="86" t="e">
        <f>'C завтраками| Bed and breakfast'!#REF!*0.85</f>
        <v>#REF!</v>
      </c>
    </row>
    <row r="8" spans="1:35" s="84" customFormat="1" x14ac:dyDescent="0.2">
      <c r="A8" s="86">
        <v>2</v>
      </c>
      <c r="B8" s="100" t="e">
        <f>'C завтраками| Bed and breakfast'!#REF!*0.85</f>
        <v>#REF!</v>
      </c>
      <c r="C8" s="100" t="e">
        <f>'C завтраками| Bed and breakfast'!#REF!*0.85</f>
        <v>#REF!</v>
      </c>
      <c r="D8" s="100" t="e">
        <f>'C завтраками| Bed and breakfast'!#REF!*0.85</f>
        <v>#REF!</v>
      </c>
      <c r="E8" s="100" t="e">
        <f>'C завтраками| Bed and breakfast'!#REF!*0.85</f>
        <v>#REF!</v>
      </c>
      <c r="F8" s="100" t="e">
        <f>'C завтраками| Bed and breakfast'!#REF!*0.85</f>
        <v>#REF!</v>
      </c>
      <c r="G8" s="100" t="e">
        <f>'C завтраками| Bed and breakfast'!#REF!*0.85</f>
        <v>#REF!</v>
      </c>
      <c r="H8" s="100" t="e">
        <f>'C завтраками| Bed and breakfast'!#REF!*0.85</f>
        <v>#REF!</v>
      </c>
      <c r="I8" s="100" t="e">
        <f>'C завтраками| Bed and breakfast'!#REF!*0.85</f>
        <v>#REF!</v>
      </c>
      <c r="J8" s="100" t="e">
        <f>'C завтраками| Bed and breakfast'!#REF!*0.85</f>
        <v>#REF!</v>
      </c>
      <c r="K8" s="100" t="e">
        <f>'C завтраками| Bed and breakfast'!#REF!*0.85</f>
        <v>#REF!</v>
      </c>
      <c r="L8" s="100" t="e">
        <f>'C завтраками| Bed and breakfast'!#REF!*0.85</f>
        <v>#REF!</v>
      </c>
      <c r="M8" s="100" t="e">
        <f>'C завтраками| Bed and breakfast'!#REF!*0.85</f>
        <v>#REF!</v>
      </c>
      <c r="N8" s="100" t="e">
        <f>'C завтраками| Bed and breakfast'!#REF!*0.85</f>
        <v>#REF!</v>
      </c>
      <c r="O8" s="100" t="e">
        <f>'C завтраками| Bed and breakfast'!#REF!*0.85</f>
        <v>#REF!</v>
      </c>
      <c r="P8" s="100" t="e">
        <f>'C завтраками| Bed and breakfast'!#REF!*0.85</f>
        <v>#REF!</v>
      </c>
      <c r="Q8" s="100" t="e">
        <f>'C завтраками| Bed and breakfast'!#REF!*0.85</f>
        <v>#REF!</v>
      </c>
      <c r="R8" s="100" t="e">
        <f>'C завтраками| Bed and breakfast'!#REF!*0.85</f>
        <v>#REF!</v>
      </c>
      <c r="S8" s="100" t="e">
        <f>'C завтраками| Bed and breakfast'!#REF!*0.85</f>
        <v>#REF!</v>
      </c>
      <c r="T8" s="100" t="e">
        <f>'C завтраками| Bed and breakfast'!#REF!*0.85</f>
        <v>#REF!</v>
      </c>
      <c r="U8" s="100" t="e">
        <f>'C завтраками| Bed and breakfast'!#REF!*0.85</f>
        <v>#REF!</v>
      </c>
      <c r="V8" s="100" t="e">
        <f>'C завтраками| Bed and breakfast'!#REF!*0.85</f>
        <v>#REF!</v>
      </c>
      <c r="W8" s="100" t="e">
        <f>'C завтраками| Bed and breakfast'!#REF!*0.85</f>
        <v>#REF!</v>
      </c>
      <c r="X8" s="100" t="e">
        <f>'C завтраками| Bed and breakfast'!#REF!*0.85</f>
        <v>#REF!</v>
      </c>
      <c r="Y8" s="100" t="e">
        <f>'C завтраками| Bed and breakfast'!#REF!*0.85</f>
        <v>#REF!</v>
      </c>
      <c r="Z8" s="100" t="e">
        <f>'C завтраками| Bed and breakfast'!#REF!*0.85</f>
        <v>#REF!</v>
      </c>
      <c r="AA8" s="100" t="e">
        <f>'C завтраками| Bed and breakfast'!#REF!*0.85</f>
        <v>#REF!</v>
      </c>
      <c r="AB8" s="100" t="e">
        <f>'C завтраками| Bed and breakfast'!#REF!*0.85</f>
        <v>#REF!</v>
      </c>
      <c r="AC8" s="100" t="e">
        <f>'C завтраками| Bed and breakfast'!#REF!*0.85</f>
        <v>#REF!</v>
      </c>
      <c r="AD8" s="100" t="e">
        <f>'C завтраками| Bed and breakfast'!#REF!*0.85</f>
        <v>#REF!</v>
      </c>
      <c r="AE8" s="100" t="e">
        <f>'C завтраками| Bed and breakfast'!#REF!*0.85</f>
        <v>#REF!</v>
      </c>
      <c r="AF8" s="86" t="e">
        <f>'C завтраками| Bed and breakfast'!#REF!*0.85</f>
        <v>#REF!</v>
      </c>
      <c r="AG8" s="86" t="e">
        <f>'C завтраками| Bed and breakfast'!#REF!*0.85</f>
        <v>#REF!</v>
      </c>
      <c r="AH8" s="86" t="e">
        <f>'C завтраками| Bed and breakfast'!#REF!*0.85</f>
        <v>#REF!</v>
      </c>
      <c r="AI8" s="86" t="e">
        <f>'C завтраками| Bed and breakfast'!#REF!*0.85</f>
        <v>#REF!</v>
      </c>
    </row>
    <row r="9" spans="1:35" s="84" customFormat="1" x14ac:dyDescent="0.2">
      <c r="A9" s="83" t="s">
        <v>155</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86"/>
      <c r="AG9" s="86"/>
      <c r="AH9" s="86"/>
      <c r="AI9" s="86"/>
    </row>
    <row r="10" spans="1:35" s="84" customFormat="1" x14ac:dyDescent="0.2">
      <c r="A10" s="86">
        <v>1</v>
      </c>
      <c r="B10" s="100" t="e">
        <f>'C завтраками| Bed and breakfast'!#REF!*0.85</f>
        <v>#REF!</v>
      </c>
      <c r="C10" s="100" t="e">
        <f>'C завтраками| Bed and breakfast'!#REF!*0.85</f>
        <v>#REF!</v>
      </c>
      <c r="D10" s="100" t="e">
        <f>'C завтраками| Bed and breakfast'!#REF!*0.85</f>
        <v>#REF!</v>
      </c>
      <c r="E10" s="100" t="e">
        <f>'C завтраками| Bed and breakfast'!#REF!*0.85</f>
        <v>#REF!</v>
      </c>
      <c r="F10" s="100" t="e">
        <f>'C завтраками| Bed and breakfast'!#REF!*0.85</f>
        <v>#REF!</v>
      </c>
      <c r="G10" s="100" t="e">
        <f>'C завтраками| Bed and breakfast'!#REF!*0.85</f>
        <v>#REF!</v>
      </c>
      <c r="H10" s="100" t="e">
        <f>'C завтраками| Bed and breakfast'!#REF!*0.85</f>
        <v>#REF!</v>
      </c>
      <c r="I10" s="100" t="e">
        <f>'C завтраками| Bed and breakfast'!#REF!*0.85</f>
        <v>#REF!</v>
      </c>
      <c r="J10" s="100" t="e">
        <f>'C завтраками| Bed and breakfast'!#REF!*0.85</f>
        <v>#REF!</v>
      </c>
      <c r="K10" s="100" t="e">
        <f>'C завтраками| Bed and breakfast'!#REF!*0.85</f>
        <v>#REF!</v>
      </c>
      <c r="L10" s="100" t="e">
        <f>'C завтраками| Bed and breakfast'!#REF!*0.85</f>
        <v>#REF!</v>
      </c>
      <c r="M10" s="100" t="e">
        <f>'C завтраками| Bed and breakfast'!#REF!*0.85</f>
        <v>#REF!</v>
      </c>
      <c r="N10" s="100" t="e">
        <f>'C завтраками| Bed and breakfast'!#REF!*0.85</f>
        <v>#REF!</v>
      </c>
      <c r="O10" s="100" t="e">
        <f>'C завтраками| Bed and breakfast'!#REF!*0.85</f>
        <v>#REF!</v>
      </c>
      <c r="P10" s="100" t="e">
        <f>'C завтраками| Bed and breakfast'!#REF!*0.85</f>
        <v>#REF!</v>
      </c>
      <c r="Q10" s="100" t="e">
        <f>'C завтраками| Bed and breakfast'!#REF!*0.85</f>
        <v>#REF!</v>
      </c>
      <c r="R10" s="100" t="e">
        <f>'C завтраками| Bed and breakfast'!#REF!*0.85</f>
        <v>#REF!</v>
      </c>
      <c r="S10" s="100" t="e">
        <f>'C завтраками| Bed and breakfast'!#REF!*0.85</f>
        <v>#REF!</v>
      </c>
      <c r="T10" s="100" t="e">
        <f>'C завтраками| Bed and breakfast'!#REF!*0.85</f>
        <v>#REF!</v>
      </c>
      <c r="U10" s="100" t="e">
        <f>'C завтраками| Bed and breakfast'!#REF!*0.85</f>
        <v>#REF!</v>
      </c>
      <c r="V10" s="100" t="e">
        <f>'C завтраками| Bed and breakfast'!#REF!*0.85</f>
        <v>#REF!</v>
      </c>
      <c r="W10" s="100" t="e">
        <f>'C завтраками| Bed and breakfast'!#REF!*0.85</f>
        <v>#REF!</v>
      </c>
      <c r="X10" s="100" t="e">
        <f>'C завтраками| Bed and breakfast'!#REF!*0.85</f>
        <v>#REF!</v>
      </c>
      <c r="Y10" s="100" t="e">
        <f>'C завтраками| Bed and breakfast'!#REF!*0.85</f>
        <v>#REF!</v>
      </c>
      <c r="Z10" s="100" t="e">
        <f>'C завтраками| Bed and breakfast'!#REF!*0.85</f>
        <v>#REF!</v>
      </c>
      <c r="AA10" s="100" t="e">
        <f>'C завтраками| Bed and breakfast'!#REF!*0.85</f>
        <v>#REF!</v>
      </c>
      <c r="AB10" s="100" t="e">
        <f>'C завтраками| Bed and breakfast'!#REF!*0.85</f>
        <v>#REF!</v>
      </c>
      <c r="AC10" s="100" t="e">
        <f>'C завтраками| Bed and breakfast'!#REF!*0.85</f>
        <v>#REF!</v>
      </c>
      <c r="AD10" s="100" t="e">
        <f>'C завтраками| Bed and breakfast'!#REF!*0.85</f>
        <v>#REF!</v>
      </c>
      <c r="AE10" s="100" t="e">
        <f>'C завтраками| Bed and breakfast'!#REF!*0.85</f>
        <v>#REF!</v>
      </c>
      <c r="AF10" s="86" t="e">
        <f>'C завтраками| Bed and breakfast'!#REF!*0.85</f>
        <v>#REF!</v>
      </c>
      <c r="AG10" s="86" t="e">
        <f>'C завтраками| Bed and breakfast'!#REF!*0.85</f>
        <v>#REF!</v>
      </c>
      <c r="AH10" s="86" t="e">
        <f>'C завтраками| Bed and breakfast'!#REF!*0.85</f>
        <v>#REF!</v>
      </c>
      <c r="AI10" s="86" t="e">
        <f>'C завтраками| Bed and breakfast'!#REF!*0.85</f>
        <v>#REF!</v>
      </c>
    </row>
    <row r="11" spans="1:35" s="84" customFormat="1" x14ac:dyDescent="0.2">
      <c r="A11" s="86">
        <v>2</v>
      </c>
      <c r="B11" s="100" t="e">
        <f>'C завтраками| Bed and breakfast'!#REF!*0.85</f>
        <v>#REF!</v>
      </c>
      <c r="C11" s="100" t="e">
        <f>'C завтраками| Bed and breakfast'!#REF!*0.85</f>
        <v>#REF!</v>
      </c>
      <c r="D11" s="100" t="e">
        <f>'C завтраками| Bed and breakfast'!#REF!*0.85</f>
        <v>#REF!</v>
      </c>
      <c r="E11" s="100" t="e">
        <f>'C завтраками| Bed and breakfast'!#REF!*0.85</f>
        <v>#REF!</v>
      </c>
      <c r="F11" s="100" t="e">
        <f>'C завтраками| Bed and breakfast'!#REF!*0.85</f>
        <v>#REF!</v>
      </c>
      <c r="G11" s="100" t="e">
        <f>'C завтраками| Bed and breakfast'!#REF!*0.85</f>
        <v>#REF!</v>
      </c>
      <c r="H11" s="100" t="e">
        <f>'C завтраками| Bed and breakfast'!#REF!*0.85</f>
        <v>#REF!</v>
      </c>
      <c r="I11" s="100" t="e">
        <f>'C завтраками| Bed and breakfast'!#REF!*0.85</f>
        <v>#REF!</v>
      </c>
      <c r="J11" s="100" t="e">
        <f>'C завтраками| Bed and breakfast'!#REF!*0.85</f>
        <v>#REF!</v>
      </c>
      <c r="K11" s="100" t="e">
        <f>'C завтраками| Bed and breakfast'!#REF!*0.85</f>
        <v>#REF!</v>
      </c>
      <c r="L11" s="100" t="e">
        <f>'C завтраками| Bed and breakfast'!#REF!*0.85</f>
        <v>#REF!</v>
      </c>
      <c r="M11" s="100" t="e">
        <f>'C завтраками| Bed and breakfast'!#REF!*0.85</f>
        <v>#REF!</v>
      </c>
      <c r="N11" s="100" t="e">
        <f>'C завтраками| Bed and breakfast'!#REF!*0.85</f>
        <v>#REF!</v>
      </c>
      <c r="O11" s="100" t="e">
        <f>'C завтраками| Bed and breakfast'!#REF!*0.85</f>
        <v>#REF!</v>
      </c>
      <c r="P11" s="100" t="e">
        <f>'C завтраками| Bed and breakfast'!#REF!*0.85</f>
        <v>#REF!</v>
      </c>
      <c r="Q11" s="100" t="e">
        <f>'C завтраками| Bed and breakfast'!#REF!*0.85</f>
        <v>#REF!</v>
      </c>
      <c r="R11" s="100" t="e">
        <f>'C завтраками| Bed and breakfast'!#REF!*0.85</f>
        <v>#REF!</v>
      </c>
      <c r="S11" s="100" t="e">
        <f>'C завтраками| Bed and breakfast'!#REF!*0.85</f>
        <v>#REF!</v>
      </c>
      <c r="T11" s="100" t="e">
        <f>'C завтраками| Bed and breakfast'!#REF!*0.85</f>
        <v>#REF!</v>
      </c>
      <c r="U11" s="100" t="e">
        <f>'C завтраками| Bed and breakfast'!#REF!*0.85</f>
        <v>#REF!</v>
      </c>
      <c r="V11" s="100" t="e">
        <f>'C завтраками| Bed and breakfast'!#REF!*0.85</f>
        <v>#REF!</v>
      </c>
      <c r="W11" s="100" t="e">
        <f>'C завтраками| Bed and breakfast'!#REF!*0.85</f>
        <v>#REF!</v>
      </c>
      <c r="X11" s="100" t="e">
        <f>'C завтраками| Bed and breakfast'!#REF!*0.85</f>
        <v>#REF!</v>
      </c>
      <c r="Y11" s="100" t="e">
        <f>'C завтраками| Bed and breakfast'!#REF!*0.85</f>
        <v>#REF!</v>
      </c>
      <c r="Z11" s="100" t="e">
        <f>'C завтраками| Bed and breakfast'!#REF!*0.85</f>
        <v>#REF!</v>
      </c>
      <c r="AA11" s="100" t="e">
        <f>'C завтраками| Bed and breakfast'!#REF!*0.85</f>
        <v>#REF!</v>
      </c>
      <c r="AB11" s="100" t="e">
        <f>'C завтраками| Bed and breakfast'!#REF!*0.85</f>
        <v>#REF!</v>
      </c>
      <c r="AC11" s="100" t="e">
        <f>'C завтраками| Bed and breakfast'!#REF!*0.85</f>
        <v>#REF!</v>
      </c>
      <c r="AD11" s="100" t="e">
        <f>'C завтраками| Bed and breakfast'!#REF!*0.85</f>
        <v>#REF!</v>
      </c>
      <c r="AE11" s="100" t="e">
        <f>'C завтраками| Bed and breakfast'!#REF!*0.85</f>
        <v>#REF!</v>
      </c>
      <c r="AF11" s="86" t="e">
        <f>'C завтраками| Bed and breakfast'!#REF!*0.85</f>
        <v>#REF!</v>
      </c>
      <c r="AG11" s="86" t="e">
        <f>'C завтраками| Bed and breakfast'!#REF!*0.85</f>
        <v>#REF!</v>
      </c>
      <c r="AH11" s="86" t="e">
        <f>'C завтраками| Bed and breakfast'!#REF!*0.85</f>
        <v>#REF!</v>
      </c>
      <c r="AI11" s="86" t="e">
        <f>'C завтраками| Bed and breakfast'!#REF!*0.85</f>
        <v>#REF!</v>
      </c>
    </row>
    <row r="12" spans="1:35" s="84" customFormat="1" x14ac:dyDescent="0.2">
      <c r="A12" s="83" t="s">
        <v>154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86"/>
      <c r="AG12" s="86"/>
      <c r="AH12" s="86"/>
      <c r="AI12" s="86"/>
    </row>
    <row r="13" spans="1:35" s="84" customFormat="1" x14ac:dyDescent="0.2">
      <c r="A13" s="86">
        <v>1</v>
      </c>
      <c r="B13" s="100" t="e">
        <f>'C завтраками| Bed and breakfast'!#REF!*0.85</f>
        <v>#REF!</v>
      </c>
      <c r="C13" s="100" t="e">
        <f>'C завтраками| Bed and breakfast'!#REF!*0.85</f>
        <v>#REF!</v>
      </c>
      <c r="D13" s="100" t="e">
        <f>'C завтраками| Bed and breakfast'!#REF!*0.85</f>
        <v>#REF!</v>
      </c>
      <c r="E13" s="100" t="e">
        <f>'C завтраками| Bed and breakfast'!#REF!*0.85</f>
        <v>#REF!</v>
      </c>
      <c r="F13" s="100" t="e">
        <f>'C завтраками| Bed and breakfast'!#REF!*0.85</f>
        <v>#REF!</v>
      </c>
      <c r="G13" s="100" t="e">
        <f>'C завтраками| Bed and breakfast'!#REF!*0.85</f>
        <v>#REF!</v>
      </c>
      <c r="H13" s="100" t="e">
        <f>'C завтраками| Bed and breakfast'!#REF!*0.85</f>
        <v>#REF!</v>
      </c>
      <c r="I13" s="100" t="e">
        <f>'C завтраками| Bed and breakfast'!#REF!*0.85</f>
        <v>#REF!</v>
      </c>
      <c r="J13" s="100" t="e">
        <f>'C завтраками| Bed and breakfast'!#REF!*0.85</f>
        <v>#REF!</v>
      </c>
      <c r="K13" s="100" t="e">
        <f>'C завтраками| Bed and breakfast'!#REF!*0.85</f>
        <v>#REF!</v>
      </c>
      <c r="L13" s="100" t="e">
        <f>'C завтраками| Bed and breakfast'!#REF!*0.85</f>
        <v>#REF!</v>
      </c>
      <c r="M13" s="100" t="e">
        <f>'C завтраками| Bed and breakfast'!#REF!*0.85</f>
        <v>#REF!</v>
      </c>
      <c r="N13" s="100" t="e">
        <f>'C завтраками| Bed and breakfast'!#REF!*0.85</f>
        <v>#REF!</v>
      </c>
      <c r="O13" s="100" t="e">
        <f>'C завтраками| Bed and breakfast'!#REF!*0.85</f>
        <v>#REF!</v>
      </c>
      <c r="P13" s="100" t="e">
        <f>'C завтраками| Bed and breakfast'!#REF!*0.85</f>
        <v>#REF!</v>
      </c>
      <c r="Q13" s="100" t="e">
        <f>'C завтраками| Bed and breakfast'!#REF!*0.85</f>
        <v>#REF!</v>
      </c>
      <c r="R13" s="100" t="e">
        <f>'C завтраками| Bed and breakfast'!#REF!*0.85</f>
        <v>#REF!</v>
      </c>
      <c r="S13" s="100" t="e">
        <f>'C завтраками| Bed and breakfast'!#REF!*0.85</f>
        <v>#REF!</v>
      </c>
      <c r="T13" s="100" t="e">
        <f>'C завтраками| Bed and breakfast'!#REF!*0.85</f>
        <v>#REF!</v>
      </c>
      <c r="U13" s="100" t="e">
        <f>'C завтраками| Bed and breakfast'!#REF!*0.85</f>
        <v>#REF!</v>
      </c>
      <c r="V13" s="100" t="e">
        <f>'C завтраками| Bed and breakfast'!#REF!*0.85</f>
        <v>#REF!</v>
      </c>
      <c r="W13" s="100" t="e">
        <f>'C завтраками| Bed and breakfast'!#REF!*0.85</f>
        <v>#REF!</v>
      </c>
      <c r="X13" s="100" t="e">
        <f>'C завтраками| Bed and breakfast'!#REF!*0.85</f>
        <v>#REF!</v>
      </c>
      <c r="Y13" s="100" t="e">
        <f>'C завтраками| Bed and breakfast'!#REF!*0.85</f>
        <v>#REF!</v>
      </c>
      <c r="Z13" s="100" t="e">
        <f>'C завтраками| Bed and breakfast'!#REF!*0.85</f>
        <v>#REF!</v>
      </c>
      <c r="AA13" s="100" t="e">
        <f>'C завтраками| Bed and breakfast'!#REF!*0.85</f>
        <v>#REF!</v>
      </c>
      <c r="AB13" s="100" t="e">
        <f>'C завтраками| Bed and breakfast'!#REF!*0.85</f>
        <v>#REF!</v>
      </c>
      <c r="AC13" s="100" t="e">
        <f>'C завтраками| Bed and breakfast'!#REF!*0.85</f>
        <v>#REF!</v>
      </c>
      <c r="AD13" s="100" t="e">
        <f>'C завтраками| Bed and breakfast'!#REF!*0.85</f>
        <v>#REF!</v>
      </c>
      <c r="AE13" s="100" t="e">
        <f>'C завтраками| Bed and breakfast'!#REF!*0.85</f>
        <v>#REF!</v>
      </c>
      <c r="AF13" s="86" t="e">
        <f>'C завтраками| Bed and breakfast'!#REF!*0.85</f>
        <v>#REF!</v>
      </c>
      <c r="AG13" s="86" t="e">
        <f>'C завтраками| Bed and breakfast'!#REF!*0.85</f>
        <v>#REF!</v>
      </c>
      <c r="AH13" s="86" t="e">
        <f>'C завтраками| Bed and breakfast'!#REF!*0.85</f>
        <v>#REF!</v>
      </c>
      <c r="AI13" s="86" t="e">
        <f>'C завтраками| Bed and breakfast'!#REF!*0.85</f>
        <v>#REF!</v>
      </c>
    </row>
    <row r="14" spans="1:35" s="84" customFormat="1" x14ac:dyDescent="0.2">
      <c r="A14" s="86">
        <v>2</v>
      </c>
      <c r="B14" s="100" t="e">
        <f>'C завтраками| Bed and breakfast'!#REF!*0.85</f>
        <v>#REF!</v>
      </c>
      <c r="C14" s="100" t="e">
        <f>'C завтраками| Bed and breakfast'!#REF!*0.85</f>
        <v>#REF!</v>
      </c>
      <c r="D14" s="100" t="e">
        <f>'C завтраками| Bed and breakfast'!#REF!*0.85</f>
        <v>#REF!</v>
      </c>
      <c r="E14" s="100" t="e">
        <f>'C завтраками| Bed and breakfast'!#REF!*0.85</f>
        <v>#REF!</v>
      </c>
      <c r="F14" s="100" t="e">
        <f>'C завтраками| Bed and breakfast'!#REF!*0.85</f>
        <v>#REF!</v>
      </c>
      <c r="G14" s="100" t="e">
        <f>'C завтраками| Bed and breakfast'!#REF!*0.85</f>
        <v>#REF!</v>
      </c>
      <c r="H14" s="100" t="e">
        <f>'C завтраками| Bed and breakfast'!#REF!*0.85</f>
        <v>#REF!</v>
      </c>
      <c r="I14" s="100" t="e">
        <f>'C завтраками| Bed and breakfast'!#REF!*0.85</f>
        <v>#REF!</v>
      </c>
      <c r="J14" s="100" t="e">
        <f>'C завтраками| Bed and breakfast'!#REF!*0.85</f>
        <v>#REF!</v>
      </c>
      <c r="K14" s="100" t="e">
        <f>'C завтраками| Bed and breakfast'!#REF!*0.85</f>
        <v>#REF!</v>
      </c>
      <c r="L14" s="100" t="e">
        <f>'C завтраками| Bed and breakfast'!#REF!*0.85</f>
        <v>#REF!</v>
      </c>
      <c r="M14" s="100" t="e">
        <f>'C завтраками| Bed and breakfast'!#REF!*0.85</f>
        <v>#REF!</v>
      </c>
      <c r="N14" s="100" t="e">
        <f>'C завтраками| Bed and breakfast'!#REF!*0.85</f>
        <v>#REF!</v>
      </c>
      <c r="O14" s="100" t="e">
        <f>'C завтраками| Bed and breakfast'!#REF!*0.85</f>
        <v>#REF!</v>
      </c>
      <c r="P14" s="100" t="e">
        <f>'C завтраками| Bed and breakfast'!#REF!*0.85</f>
        <v>#REF!</v>
      </c>
      <c r="Q14" s="100" t="e">
        <f>'C завтраками| Bed and breakfast'!#REF!*0.85</f>
        <v>#REF!</v>
      </c>
      <c r="R14" s="100" t="e">
        <f>'C завтраками| Bed and breakfast'!#REF!*0.85</f>
        <v>#REF!</v>
      </c>
      <c r="S14" s="100" t="e">
        <f>'C завтраками| Bed and breakfast'!#REF!*0.85</f>
        <v>#REF!</v>
      </c>
      <c r="T14" s="100" t="e">
        <f>'C завтраками| Bed and breakfast'!#REF!*0.85</f>
        <v>#REF!</v>
      </c>
      <c r="U14" s="100" t="e">
        <f>'C завтраками| Bed and breakfast'!#REF!*0.85</f>
        <v>#REF!</v>
      </c>
      <c r="V14" s="100" t="e">
        <f>'C завтраками| Bed and breakfast'!#REF!*0.85</f>
        <v>#REF!</v>
      </c>
      <c r="W14" s="100" t="e">
        <f>'C завтраками| Bed and breakfast'!#REF!*0.85</f>
        <v>#REF!</v>
      </c>
      <c r="X14" s="100" t="e">
        <f>'C завтраками| Bed and breakfast'!#REF!*0.85</f>
        <v>#REF!</v>
      </c>
      <c r="Y14" s="100" t="e">
        <f>'C завтраками| Bed and breakfast'!#REF!*0.85</f>
        <v>#REF!</v>
      </c>
      <c r="Z14" s="100" t="e">
        <f>'C завтраками| Bed and breakfast'!#REF!*0.85</f>
        <v>#REF!</v>
      </c>
      <c r="AA14" s="100" t="e">
        <f>'C завтраками| Bed and breakfast'!#REF!*0.85</f>
        <v>#REF!</v>
      </c>
      <c r="AB14" s="100" t="e">
        <f>'C завтраками| Bed and breakfast'!#REF!*0.85</f>
        <v>#REF!</v>
      </c>
      <c r="AC14" s="100" t="e">
        <f>'C завтраками| Bed and breakfast'!#REF!*0.85</f>
        <v>#REF!</v>
      </c>
      <c r="AD14" s="100" t="e">
        <f>'C завтраками| Bed and breakfast'!#REF!*0.85</f>
        <v>#REF!</v>
      </c>
      <c r="AE14" s="100" t="e">
        <f>'C завтраками| Bed and breakfast'!#REF!*0.85</f>
        <v>#REF!</v>
      </c>
      <c r="AF14" s="86" t="e">
        <f>'C завтраками| Bed and breakfast'!#REF!*0.85</f>
        <v>#REF!</v>
      </c>
      <c r="AG14" s="86" t="e">
        <f>'C завтраками| Bed and breakfast'!#REF!*0.85</f>
        <v>#REF!</v>
      </c>
      <c r="AH14" s="86" t="e">
        <f>'C завтраками| Bed and breakfast'!#REF!*0.85</f>
        <v>#REF!</v>
      </c>
      <c r="AI14" s="86" t="e">
        <f>'C завтраками| Bed and breakfast'!#REF!*0.85</f>
        <v>#REF!</v>
      </c>
    </row>
    <row r="15" spans="1:35" s="84" customFormat="1" x14ac:dyDescent="0.2">
      <c r="A15" s="83" t="s">
        <v>156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86"/>
      <c r="AG15" s="86"/>
      <c r="AH15" s="86"/>
      <c r="AI15" s="86"/>
    </row>
    <row r="16" spans="1:35" s="84" customFormat="1" x14ac:dyDescent="0.2">
      <c r="A16" s="86">
        <v>1</v>
      </c>
      <c r="B16" s="100" t="e">
        <f>'C завтраками| Bed and breakfast'!#REF!*0.85</f>
        <v>#REF!</v>
      </c>
      <c r="C16" s="100" t="e">
        <f>'C завтраками| Bed and breakfast'!#REF!*0.85</f>
        <v>#REF!</v>
      </c>
      <c r="D16" s="100" t="e">
        <f>'C завтраками| Bed and breakfast'!#REF!*0.85</f>
        <v>#REF!</v>
      </c>
      <c r="E16" s="100" t="e">
        <f>'C завтраками| Bed and breakfast'!#REF!*0.85</f>
        <v>#REF!</v>
      </c>
      <c r="F16" s="100" t="e">
        <f>'C завтраками| Bed and breakfast'!#REF!*0.85</f>
        <v>#REF!</v>
      </c>
      <c r="G16" s="100" t="e">
        <f>'C завтраками| Bed and breakfast'!#REF!*0.85</f>
        <v>#REF!</v>
      </c>
      <c r="H16" s="100" t="e">
        <f>'C завтраками| Bed and breakfast'!#REF!*0.85</f>
        <v>#REF!</v>
      </c>
      <c r="I16" s="100" t="e">
        <f>'C завтраками| Bed and breakfast'!#REF!*0.85</f>
        <v>#REF!</v>
      </c>
      <c r="J16" s="100" t="e">
        <f>'C завтраками| Bed and breakfast'!#REF!*0.85</f>
        <v>#REF!</v>
      </c>
      <c r="K16" s="100" t="e">
        <f>'C завтраками| Bed and breakfast'!#REF!*0.85</f>
        <v>#REF!</v>
      </c>
      <c r="L16" s="100" t="e">
        <f>'C завтраками| Bed and breakfast'!#REF!*0.85</f>
        <v>#REF!</v>
      </c>
      <c r="M16" s="100" t="e">
        <f>'C завтраками| Bed and breakfast'!#REF!*0.85</f>
        <v>#REF!</v>
      </c>
      <c r="N16" s="100" t="e">
        <f>'C завтраками| Bed and breakfast'!#REF!*0.85</f>
        <v>#REF!</v>
      </c>
      <c r="O16" s="100" t="e">
        <f>'C завтраками| Bed and breakfast'!#REF!*0.85</f>
        <v>#REF!</v>
      </c>
      <c r="P16" s="100" t="e">
        <f>'C завтраками| Bed and breakfast'!#REF!*0.85</f>
        <v>#REF!</v>
      </c>
      <c r="Q16" s="100" t="e">
        <f>'C завтраками| Bed and breakfast'!#REF!*0.85</f>
        <v>#REF!</v>
      </c>
      <c r="R16" s="100" t="e">
        <f>'C завтраками| Bed and breakfast'!#REF!*0.85</f>
        <v>#REF!</v>
      </c>
      <c r="S16" s="100" t="e">
        <f>'C завтраками| Bed and breakfast'!#REF!*0.85</f>
        <v>#REF!</v>
      </c>
      <c r="T16" s="100" t="e">
        <f>'C завтраками| Bed and breakfast'!#REF!*0.85</f>
        <v>#REF!</v>
      </c>
      <c r="U16" s="100" t="e">
        <f>'C завтраками| Bed and breakfast'!#REF!*0.85</f>
        <v>#REF!</v>
      </c>
      <c r="V16" s="100" t="e">
        <f>'C завтраками| Bed and breakfast'!#REF!*0.85</f>
        <v>#REF!</v>
      </c>
      <c r="W16" s="100" t="e">
        <f>'C завтраками| Bed and breakfast'!#REF!*0.85</f>
        <v>#REF!</v>
      </c>
      <c r="X16" s="100" t="e">
        <f>'C завтраками| Bed and breakfast'!#REF!*0.85</f>
        <v>#REF!</v>
      </c>
      <c r="Y16" s="100" t="e">
        <f>'C завтраками| Bed and breakfast'!#REF!*0.85</f>
        <v>#REF!</v>
      </c>
      <c r="Z16" s="100" t="e">
        <f>'C завтраками| Bed and breakfast'!#REF!*0.85</f>
        <v>#REF!</v>
      </c>
      <c r="AA16" s="100" t="e">
        <f>'C завтраками| Bed and breakfast'!#REF!*0.85</f>
        <v>#REF!</v>
      </c>
      <c r="AB16" s="100" t="e">
        <f>'C завтраками| Bed and breakfast'!#REF!*0.85</f>
        <v>#REF!</v>
      </c>
      <c r="AC16" s="100" t="e">
        <f>'C завтраками| Bed and breakfast'!#REF!*0.85</f>
        <v>#REF!</v>
      </c>
      <c r="AD16" s="100" t="e">
        <f>'C завтраками| Bed and breakfast'!#REF!*0.85</f>
        <v>#REF!</v>
      </c>
      <c r="AE16" s="100" t="e">
        <f>'C завтраками| Bed and breakfast'!#REF!*0.85</f>
        <v>#REF!</v>
      </c>
      <c r="AF16" s="86" t="e">
        <f>'C завтраками| Bed and breakfast'!#REF!*0.85</f>
        <v>#REF!</v>
      </c>
      <c r="AG16" s="86" t="e">
        <f>'C завтраками| Bed and breakfast'!#REF!*0.85</f>
        <v>#REF!</v>
      </c>
      <c r="AH16" s="86" t="e">
        <f>'C завтраками| Bed and breakfast'!#REF!*0.85</f>
        <v>#REF!</v>
      </c>
      <c r="AI16" s="86" t="e">
        <f>'C завтраками| Bed and breakfast'!#REF!*0.85</f>
        <v>#REF!</v>
      </c>
    </row>
    <row r="17" spans="1:35" s="84" customFormat="1" x14ac:dyDescent="0.2">
      <c r="A17" s="86">
        <v>2</v>
      </c>
      <c r="B17" s="100" t="e">
        <f>'C завтраками| Bed and breakfast'!#REF!*0.85</f>
        <v>#REF!</v>
      </c>
      <c r="C17" s="100" t="e">
        <f>'C завтраками| Bed and breakfast'!#REF!*0.85</f>
        <v>#REF!</v>
      </c>
      <c r="D17" s="100" t="e">
        <f>'C завтраками| Bed and breakfast'!#REF!*0.85</f>
        <v>#REF!</v>
      </c>
      <c r="E17" s="100" t="e">
        <f>'C завтраками| Bed and breakfast'!#REF!*0.85</f>
        <v>#REF!</v>
      </c>
      <c r="F17" s="100" t="e">
        <f>'C завтраками| Bed and breakfast'!#REF!*0.85</f>
        <v>#REF!</v>
      </c>
      <c r="G17" s="100" t="e">
        <f>'C завтраками| Bed and breakfast'!#REF!*0.85</f>
        <v>#REF!</v>
      </c>
      <c r="H17" s="100" t="e">
        <f>'C завтраками| Bed and breakfast'!#REF!*0.85</f>
        <v>#REF!</v>
      </c>
      <c r="I17" s="100" t="e">
        <f>'C завтраками| Bed and breakfast'!#REF!*0.85</f>
        <v>#REF!</v>
      </c>
      <c r="J17" s="100" t="e">
        <f>'C завтраками| Bed and breakfast'!#REF!*0.85</f>
        <v>#REF!</v>
      </c>
      <c r="K17" s="100" t="e">
        <f>'C завтраками| Bed and breakfast'!#REF!*0.85</f>
        <v>#REF!</v>
      </c>
      <c r="L17" s="100" t="e">
        <f>'C завтраками| Bed and breakfast'!#REF!*0.85</f>
        <v>#REF!</v>
      </c>
      <c r="M17" s="100" t="e">
        <f>'C завтраками| Bed and breakfast'!#REF!*0.85</f>
        <v>#REF!</v>
      </c>
      <c r="N17" s="100" t="e">
        <f>'C завтраками| Bed and breakfast'!#REF!*0.85</f>
        <v>#REF!</v>
      </c>
      <c r="O17" s="100" t="e">
        <f>'C завтраками| Bed and breakfast'!#REF!*0.85</f>
        <v>#REF!</v>
      </c>
      <c r="P17" s="100" t="e">
        <f>'C завтраками| Bed and breakfast'!#REF!*0.85</f>
        <v>#REF!</v>
      </c>
      <c r="Q17" s="100" t="e">
        <f>'C завтраками| Bed and breakfast'!#REF!*0.85</f>
        <v>#REF!</v>
      </c>
      <c r="R17" s="100" t="e">
        <f>'C завтраками| Bed and breakfast'!#REF!*0.85</f>
        <v>#REF!</v>
      </c>
      <c r="S17" s="100" t="e">
        <f>'C завтраками| Bed and breakfast'!#REF!*0.85</f>
        <v>#REF!</v>
      </c>
      <c r="T17" s="100" t="e">
        <f>'C завтраками| Bed and breakfast'!#REF!*0.85</f>
        <v>#REF!</v>
      </c>
      <c r="U17" s="100" t="e">
        <f>'C завтраками| Bed and breakfast'!#REF!*0.85</f>
        <v>#REF!</v>
      </c>
      <c r="V17" s="100" t="e">
        <f>'C завтраками| Bed and breakfast'!#REF!*0.85</f>
        <v>#REF!</v>
      </c>
      <c r="W17" s="100" t="e">
        <f>'C завтраками| Bed and breakfast'!#REF!*0.85</f>
        <v>#REF!</v>
      </c>
      <c r="X17" s="100" t="e">
        <f>'C завтраками| Bed and breakfast'!#REF!*0.85</f>
        <v>#REF!</v>
      </c>
      <c r="Y17" s="100" t="e">
        <f>'C завтраками| Bed and breakfast'!#REF!*0.85</f>
        <v>#REF!</v>
      </c>
      <c r="Z17" s="100" t="e">
        <f>'C завтраками| Bed and breakfast'!#REF!*0.85</f>
        <v>#REF!</v>
      </c>
      <c r="AA17" s="100" t="e">
        <f>'C завтраками| Bed and breakfast'!#REF!*0.85</f>
        <v>#REF!</v>
      </c>
      <c r="AB17" s="100" t="e">
        <f>'C завтраками| Bed and breakfast'!#REF!*0.85</f>
        <v>#REF!</v>
      </c>
      <c r="AC17" s="100" t="e">
        <f>'C завтраками| Bed and breakfast'!#REF!*0.85</f>
        <v>#REF!</v>
      </c>
      <c r="AD17" s="100" t="e">
        <f>'C завтраками| Bed and breakfast'!#REF!*0.85</f>
        <v>#REF!</v>
      </c>
      <c r="AE17" s="100" t="e">
        <f>'C завтраками| Bed and breakfast'!#REF!*0.85</f>
        <v>#REF!</v>
      </c>
      <c r="AF17" s="86" t="e">
        <f>'C завтраками| Bed and breakfast'!#REF!*0.85</f>
        <v>#REF!</v>
      </c>
      <c r="AG17" s="86" t="e">
        <f>'C завтраками| Bed and breakfast'!#REF!*0.85</f>
        <v>#REF!</v>
      </c>
      <c r="AH17" s="86" t="e">
        <f>'C завтраками| Bed and breakfast'!#REF!*0.85</f>
        <v>#REF!</v>
      </c>
      <c r="AI17" s="86" t="e">
        <f>'C завтраками| Bed and breakfast'!#REF!*0.85</f>
        <v>#REF!</v>
      </c>
    </row>
    <row r="18" spans="1:35" s="84" customFormat="1" x14ac:dyDescent="0.2">
      <c r="A18" s="83" t="s">
        <v>136</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86"/>
      <c r="AG18" s="86"/>
      <c r="AH18" s="86"/>
      <c r="AI18" s="86"/>
    </row>
    <row r="19" spans="1:35" s="84" customFormat="1" x14ac:dyDescent="0.2">
      <c r="A19" s="86">
        <v>1</v>
      </c>
      <c r="B19" s="100" t="e">
        <f>'C завтраками| Bed and breakfast'!#REF!*0.85</f>
        <v>#REF!</v>
      </c>
      <c r="C19" s="100" t="e">
        <f>'C завтраками| Bed and breakfast'!#REF!*0.85</f>
        <v>#REF!</v>
      </c>
      <c r="D19" s="100" t="e">
        <f>'C завтраками| Bed and breakfast'!#REF!*0.85</f>
        <v>#REF!</v>
      </c>
      <c r="E19" s="100" t="e">
        <f>'C завтраками| Bed and breakfast'!#REF!*0.85</f>
        <v>#REF!</v>
      </c>
      <c r="F19" s="100" t="e">
        <f>'C завтраками| Bed and breakfast'!#REF!*0.85</f>
        <v>#REF!</v>
      </c>
      <c r="G19" s="100" t="e">
        <f>'C завтраками| Bed and breakfast'!#REF!*0.85</f>
        <v>#REF!</v>
      </c>
      <c r="H19" s="100" t="e">
        <f>'C завтраками| Bed and breakfast'!#REF!*0.85</f>
        <v>#REF!</v>
      </c>
      <c r="I19" s="100" t="e">
        <f>'C завтраками| Bed and breakfast'!#REF!*0.85</f>
        <v>#REF!</v>
      </c>
      <c r="J19" s="100" t="e">
        <f>'C завтраками| Bed and breakfast'!#REF!*0.85</f>
        <v>#REF!</v>
      </c>
      <c r="K19" s="100" t="e">
        <f>'C завтраками| Bed and breakfast'!#REF!*0.85</f>
        <v>#REF!</v>
      </c>
      <c r="L19" s="100" t="e">
        <f>'C завтраками| Bed and breakfast'!#REF!*0.85</f>
        <v>#REF!</v>
      </c>
      <c r="M19" s="100" t="e">
        <f>'C завтраками| Bed and breakfast'!#REF!*0.85</f>
        <v>#REF!</v>
      </c>
      <c r="N19" s="100" t="e">
        <f>'C завтраками| Bed and breakfast'!#REF!*0.85</f>
        <v>#REF!</v>
      </c>
      <c r="O19" s="100" t="e">
        <f>'C завтраками| Bed and breakfast'!#REF!*0.85</f>
        <v>#REF!</v>
      </c>
      <c r="P19" s="100" t="e">
        <f>'C завтраками| Bed and breakfast'!#REF!*0.85</f>
        <v>#REF!</v>
      </c>
      <c r="Q19" s="100" t="e">
        <f>'C завтраками| Bed and breakfast'!#REF!*0.85</f>
        <v>#REF!</v>
      </c>
      <c r="R19" s="100" t="e">
        <f>'C завтраками| Bed and breakfast'!#REF!*0.85</f>
        <v>#REF!</v>
      </c>
      <c r="S19" s="100" t="e">
        <f>'C завтраками| Bed and breakfast'!#REF!*0.85</f>
        <v>#REF!</v>
      </c>
      <c r="T19" s="100" t="e">
        <f>'C завтраками| Bed and breakfast'!#REF!*0.85</f>
        <v>#REF!</v>
      </c>
      <c r="U19" s="100" t="e">
        <f>'C завтраками| Bed and breakfast'!#REF!*0.85</f>
        <v>#REF!</v>
      </c>
      <c r="V19" s="100" t="e">
        <f>'C завтраками| Bed and breakfast'!#REF!*0.85</f>
        <v>#REF!</v>
      </c>
      <c r="W19" s="100" t="e">
        <f>'C завтраками| Bed and breakfast'!#REF!*0.85</f>
        <v>#REF!</v>
      </c>
      <c r="X19" s="100" t="e">
        <f>'C завтраками| Bed and breakfast'!#REF!*0.85</f>
        <v>#REF!</v>
      </c>
      <c r="Y19" s="100" t="e">
        <f>'C завтраками| Bed and breakfast'!#REF!*0.85</f>
        <v>#REF!</v>
      </c>
      <c r="Z19" s="100" t="e">
        <f>'C завтраками| Bed and breakfast'!#REF!*0.85</f>
        <v>#REF!</v>
      </c>
      <c r="AA19" s="100" t="e">
        <f>'C завтраками| Bed and breakfast'!#REF!*0.85</f>
        <v>#REF!</v>
      </c>
      <c r="AB19" s="100" t="e">
        <f>'C завтраками| Bed and breakfast'!#REF!*0.85</f>
        <v>#REF!</v>
      </c>
      <c r="AC19" s="100" t="e">
        <f>'C завтраками| Bed and breakfast'!#REF!*0.85</f>
        <v>#REF!</v>
      </c>
      <c r="AD19" s="100" t="e">
        <f>'C завтраками| Bed and breakfast'!#REF!*0.85</f>
        <v>#REF!</v>
      </c>
      <c r="AE19" s="100" t="e">
        <f>'C завтраками| Bed and breakfast'!#REF!*0.85</f>
        <v>#REF!</v>
      </c>
      <c r="AF19" s="86" t="e">
        <f>'C завтраками| Bed and breakfast'!#REF!*0.85</f>
        <v>#REF!</v>
      </c>
      <c r="AG19" s="86" t="e">
        <f>'C завтраками| Bed and breakfast'!#REF!*0.85</f>
        <v>#REF!</v>
      </c>
      <c r="AH19" s="86" t="e">
        <f>'C завтраками| Bed and breakfast'!#REF!*0.85</f>
        <v>#REF!</v>
      </c>
      <c r="AI19" s="86" t="e">
        <f>'C завтраками| Bed and breakfast'!#REF!*0.85</f>
        <v>#REF!</v>
      </c>
    </row>
    <row r="20" spans="1:35" s="84" customFormat="1" x14ac:dyDescent="0.2">
      <c r="A20" s="86">
        <v>2</v>
      </c>
      <c r="B20" s="100" t="e">
        <f>'C завтраками| Bed and breakfast'!#REF!*0.85</f>
        <v>#REF!</v>
      </c>
      <c r="C20" s="100" t="e">
        <f>'C завтраками| Bed and breakfast'!#REF!*0.85</f>
        <v>#REF!</v>
      </c>
      <c r="D20" s="100" t="e">
        <f>'C завтраками| Bed and breakfast'!#REF!*0.85</f>
        <v>#REF!</v>
      </c>
      <c r="E20" s="100" t="e">
        <f>'C завтраками| Bed and breakfast'!#REF!*0.85</f>
        <v>#REF!</v>
      </c>
      <c r="F20" s="100" t="e">
        <f>'C завтраками| Bed and breakfast'!#REF!*0.85</f>
        <v>#REF!</v>
      </c>
      <c r="G20" s="100" t="e">
        <f>'C завтраками| Bed and breakfast'!#REF!*0.85</f>
        <v>#REF!</v>
      </c>
      <c r="H20" s="100" t="e">
        <f>'C завтраками| Bed and breakfast'!#REF!*0.85</f>
        <v>#REF!</v>
      </c>
      <c r="I20" s="100" t="e">
        <f>'C завтраками| Bed and breakfast'!#REF!*0.85</f>
        <v>#REF!</v>
      </c>
      <c r="J20" s="100" t="e">
        <f>'C завтраками| Bed and breakfast'!#REF!*0.85</f>
        <v>#REF!</v>
      </c>
      <c r="K20" s="100" t="e">
        <f>'C завтраками| Bed and breakfast'!#REF!*0.85</f>
        <v>#REF!</v>
      </c>
      <c r="L20" s="100" t="e">
        <f>'C завтраками| Bed and breakfast'!#REF!*0.85</f>
        <v>#REF!</v>
      </c>
      <c r="M20" s="100" t="e">
        <f>'C завтраками| Bed and breakfast'!#REF!*0.85</f>
        <v>#REF!</v>
      </c>
      <c r="N20" s="100" t="e">
        <f>'C завтраками| Bed and breakfast'!#REF!*0.85</f>
        <v>#REF!</v>
      </c>
      <c r="O20" s="100" t="e">
        <f>'C завтраками| Bed and breakfast'!#REF!*0.85</f>
        <v>#REF!</v>
      </c>
      <c r="P20" s="100" t="e">
        <f>'C завтраками| Bed and breakfast'!#REF!*0.85</f>
        <v>#REF!</v>
      </c>
      <c r="Q20" s="100" t="e">
        <f>'C завтраками| Bed and breakfast'!#REF!*0.85</f>
        <v>#REF!</v>
      </c>
      <c r="R20" s="100" t="e">
        <f>'C завтраками| Bed and breakfast'!#REF!*0.85</f>
        <v>#REF!</v>
      </c>
      <c r="S20" s="100" t="e">
        <f>'C завтраками| Bed and breakfast'!#REF!*0.85</f>
        <v>#REF!</v>
      </c>
      <c r="T20" s="100" t="e">
        <f>'C завтраками| Bed and breakfast'!#REF!*0.85</f>
        <v>#REF!</v>
      </c>
      <c r="U20" s="100" t="e">
        <f>'C завтраками| Bed and breakfast'!#REF!*0.85</f>
        <v>#REF!</v>
      </c>
      <c r="V20" s="100" t="e">
        <f>'C завтраками| Bed and breakfast'!#REF!*0.85</f>
        <v>#REF!</v>
      </c>
      <c r="W20" s="100" t="e">
        <f>'C завтраками| Bed and breakfast'!#REF!*0.85</f>
        <v>#REF!</v>
      </c>
      <c r="X20" s="100" t="e">
        <f>'C завтраками| Bed and breakfast'!#REF!*0.85</f>
        <v>#REF!</v>
      </c>
      <c r="Y20" s="100" t="e">
        <f>'C завтраками| Bed and breakfast'!#REF!*0.85</f>
        <v>#REF!</v>
      </c>
      <c r="Z20" s="100" t="e">
        <f>'C завтраками| Bed and breakfast'!#REF!*0.85</f>
        <v>#REF!</v>
      </c>
      <c r="AA20" s="100" t="e">
        <f>'C завтраками| Bed and breakfast'!#REF!*0.85</f>
        <v>#REF!</v>
      </c>
      <c r="AB20" s="100" t="e">
        <f>'C завтраками| Bed and breakfast'!#REF!*0.85</f>
        <v>#REF!</v>
      </c>
      <c r="AC20" s="100" t="e">
        <f>'C завтраками| Bed and breakfast'!#REF!*0.85</f>
        <v>#REF!</v>
      </c>
      <c r="AD20" s="100" t="e">
        <f>'C завтраками| Bed and breakfast'!#REF!*0.85</f>
        <v>#REF!</v>
      </c>
      <c r="AE20" s="100" t="e">
        <f>'C завтраками| Bed and breakfast'!#REF!*0.85</f>
        <v>#REF!</v>
      </c>
      <c r="AF20" s="86" t="e">
        <f>'C завтраками| Bed and breakfast'!#REF!*0.85</f>
        <v>#REF!</v>
      </c>
      <c r="AG20" s="86" t="e">
        <f>'C завтраками| Bed and breakfast'!#REF!*0.85</f>
        <v>#REF!</v>
      </c>
      <c r="AH20" s="86" t="e">
        <f>'C завтраками| Bed and breakfast'!#REF!*0.85</f>
        <v>#REF!</v>
      </c>
      <c r="AI20" s="86" t="e">
        <f>'C завтраками| Bed and breakfast'!#REF!*0.85</f>
        <v>#REF!</v>
      </c>
    </row>
    <row r="21" spans="1:35" s="84" customFormat="1" x14ac:dyDescent="0.2">
      <c r="A21" s="83" t="s">
        <v>137</v>
      </c>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1"/>
      <c r="AG21" s="101"/>
      <c r="AH21" s="101"/>
      <c r="AI21" s="101"/>
    </row>
    <row r="22" spans="1:35" s="84" customFormat="1" x14ac:dyDescent="0.2">
      <c r="A22" s="86" t="s">
        <v>129</v>
      </c>
      <c r="B22" s="100" t="e">
        <f>'C завтраками| Bed and breakfast'!#REF!*0.85</f>
        <v>#REF!</v>
      </c>
      <c r="C22" s="100" t="e">
        <f>'C завтраками| Bed and breakfast'!#REF!*0.85</f>
        <v>#REF!</v>
      </c>
      <c r="D22" s="100" t="e">
        <f>'C завтраками| Bed and breakfast'!#REF!*0.85</f>
        <v>#REF!</v>
      </c>
      <c r="E22" s="100" t="e">
        <f>'C завтраками| Bed and breakfast'!#REF!*0.85</f>
        <v>#REF!</v>
      </c>
      <c r="F22" s="100" t="e">
        <f>'C завтраками| Bed and breakfast'!#REF!*0.85</f>
        <v>#REF!</v>
      </c>
      <c r="G22" s="100" t="e">
        <f>'C завтраками| Bed and breakfast'!#REF!*0.85</f>
        <v>#REF!</v>
      </c>
      <c r="H22" s="100" t="e">
        <f>'C завтраками| Bed and breakfast'!#REF!*0.85</f>
        <v>#REF!</v>
      </c>
      <c r="I22" s="100" t="e">
        <f>'C завтраками| Bed and breakfast'!#REF!*0.85</f>
        <v>#REF!</v>
      </c>
      <c r="J22" s="100" t="e">
        <f>'C завтраками| Bed and breakfast'!#REF!*0.85</f>
        <v>#REF!</v>
      </c>
      <c r="K22" s="100" t="e">
        <f>'C завтраками| Bed and breakfast'!#REF!*0.85</f>
        <v>#REF!</v>
      </c>
      <c r="L22" s="100" t="e">
        <f>'C завтраками| Bed and breakfast'!#REF!*0.85</f>
        <v>#REF!</v>
      </c>
      <c r="M22" s="100" t="e">
        <f>'C завтраками| Bed and breakfast'!#REF!*0.85</f>
        <v>#REF!</v>
      </c>
      <c r="N22" s="100" t="e">
        <f>'C завтраками| Bed and breakfast'!#REF!*0.85</f>
        <v>#REF!</v>
      </c>
      <c r="O22" s="100" t="e">
        <f>'C завтраками| Bed and breakfast'!#REF!*0.85</f>
        <v>#REF!</v>
      </c>
      <c r="P22" s="100" t="e">
        <f>'C завтраками| Bed and breakfast'!#REF!*0.85</f>
        <v>#REF!</v>
      </c>
      <c r="Q22" s="100" t="e">
        <f>'C завтраками| Bed and breakfast'!#REF!*0.85</f>
        <v>#REF!</v>
      </c>
      <c r="R22" s="100" t="e">
        <f>'C завтраками| Bed and breakfast'!#REF!*0.85</f>
        <v>#REF!</v>
      </c>
      <c r="S22" s="100" t="e">
        <f>'C завтраками| Bed and breakfast'!#REF!*0.85</f>
        <v>#REF!</v>
      </c>
      <c r="T22" s="100" t="e">
        <f>'C завтраками| Bed and breakfast'!#REF!*0.85</f>
        <v>#REF!</v>
      </c>
      <c r="U22" s="100" t="e">
        <f>'C завтраками| Bed and breakfast'!#REF!*0.85</f>
        <v>#REF!</v>
      </c>
      <c r="V22" s="100" t="e">
        <f>'C завтраками| Bed and breakfast'!#REF!*0.85</f>
        <v>#REF!</v>
      </c>
      <c r="W22" s="100" t="e">
        <f>'C завтраками| Bed and breakfast'!#REF!*0.85</f>
        <v>#REF!</v>
      </c>
      <c r="X22" s="100" t="e">
        <f>'C завтраками| Bed and breakfast'!#REF!*0.85</f>
        <v>#REF!</v>
      </c>
      <c r="Y22" s="100" t="e">
        <f>'C завтраками| Bed and breakfast'!#REF!*0.85</f>
        <v>#REF!</v>
      </c>
      <c r="Z22" s="100" t="e">
        <f>'C завтраками| Bed and breakfast'!#REF!*0.85</f>
        <v>#REF!</v>
      </c>
      <c r="AA22" s="100" t="e">
        <f>'C завтраками| Bed and breakfast'!#REF!*0.85</f>
        <v>#REF!</v>
      </c>
      <c r="AB22" s="100" t="e">
        <f>'C завтраками| Bed and breakfast'!#REF!*0.85</f>
        <v>#REF!</v>
      </c>
      <c r="AC22" s="100" t="e">
        <f>'C завтраками| Bed and breakfast'!#REF!*0.85</f>
        <v>#REF!</v>
      </c>
      <c r="AD22" s="100" t="e">
        <f>'C завтраками| Bed and breakfast'!#REF!*0.85</f>
        <v>#REF!</v>
      </c>
      <c r="AE22" s="100" t="e">
        <f>'C завтраками| Bed and breakfast'!#REF!*0.85</f>
        <v>#REF!</v>
      </c>
      <c r="AF22" s="224" t="e">
        <f>'C завтраками| Bed and breakfast'!#REF!*0.85</f>
        <v>#REF!</v>
      </c>
      <c r="AG22" s="224" t="e">
        <f>'C завтраками| Bed and breakfast'!#REF!*0.85</f>
        <v>#REF!</v>
      </c>
      <c r="AH22" s="224" t="e">
        <f>'C завтраками| Bed and breakfast'!#REF!*0.85</f>
        <v>#REF!</v>
      </c>
      <c r="AI22" s="86" t="e">
        <f>'C завтраками| Bed and breakfast'!#REF!*0.85</f>
        <v>#REF!</v>
      </c>
    </row>
    <row r="23" spans="1:35" s="84" customFormat="1" x14ac:dyDescent="0.2">
      <c r="A23" s="83" t="s">
        <v>138</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86"/>
      <c r="AG23" s="86"/>
      <c r="AH23" s="86"/>
      <c r="AI23" s="86"/>
    </row>
    <row r="24" spans="1:35" s="84" customFormat="1" x14ac:dyDescent="0.2">
      <c r="A24" s="86" t="s">
        <v>129</v>
      </c>
      <c r="B24" s="100" t="e">
        <f>'C завтраками| Bed and breakfast'!#REF!*0.85</f>
        <v>#REF!</v>
      </c>
      <c r="C24" s="100" t="e">
        <f>'C завтраками| Bed and breakfast'!#REF!*0.85</f>
        <v>#REF!</v>
      </c>
      <c r="D24" s="100" t="e">
        <f>'C завтраками| Bed and breakfast'!#REF!*0.85</f>
        <v>#REF!</v>
      </c>
      <c r="E24" s="100" t="e">
        <f>'C завтраками| Bed and breakfast'!#REF!*0.85</f>
        <v>#REF!</v>
      </c>
      <c r="F24" s="100" t="e">
        <f>'C завтраками| Bed and breakfast'!#REF!*0.85</f>
        <v>#REF!</v>
      </c>
      <c r="G24" s="100" t="e">
        <f>'C завтраками| Bed and breakfast'!#REF!*0.85</f>
        <v>#REF!</v>
      </c>
      <c r="H24" s="100" t="e">
        <f>'C завтраками| Bed and breakfast'!#REF!*0.85</f>
        <v>#REF!</v>
      </c>
      <c r="I24" s="100" t="e">
        <f>'C завтраками| Bed and breakfast'!#REF!*0.85</f>
        <v>#REF!</v>
      </c>
      <c r="J24" s="100" t="e">
        <f>'C завтраками| Bed and breakfast'!#REF!*0.85</f>
        <v>#REF!</v>
      </c>
      <c r="K24" s="100" t="e">
        <f>'C завтраками| Bed and breakfast'!#REF!*0.85</f>
        <v>#REF!</v>
      </c>
      <c r="L24" s="100" t="e">
        <f>'C завтраками| Bed and breakfast'!#REF!*0.85</f>
        <v>#REF!</v>
      </c>
      <c r="M24" s="100" t="e">
        <f>'C завтраками| Bed and breakfast'!#REF!*0.85</f>
        <v>#REF!</v>
      </c>
      <c r="N24" s="100" t="e">
        <f>'C завтраками| Bed and breakfast'!#REF!*0.85</f>
        <v>#REF!</v>
      </c>
      <c r="O24" s="100" t="e">
        <f>'C завтраками| Bed and breakfast'!#REF!*0.85</f>
        <v>#REF!</v>
      </c>
      <c r="P24" s="100" t="e">
        <f>'C завтраками| Bed and breakfast'!#REF!*0.85</f>
        <v>#REF!</v>
      </c>
      <c r="Q24" s="100" t="e">
        <f>'C завтраками| Bed and breakfast'!#REF!*0.85</f>
        <v>#REF!</v>
      </c>
      <c r="R24" s="100" t="e">
        <f>'C завтраками| Bed and breakfast'!#REF!*0.85</f>
        <v>#REF!</v>
      </c>
      <c r="S24" s="100" t="e">
        <f>'C завтраками| Bed and breakfast'!#REF!*0.85</f>
        <v>#REF!</v>
      </c>
      <c r="T24" s="100" t="e">
        <f>'C завтраками| Bed and breakfast'!#REF!*0.85</f>
        <v>#REF!</v>
      </c>
      <c r="U24" s="100" t="e">
        <f>'C завтраками| Bed and breakfast'!#REF!*0.85</f>
        <v>#REF!</v>
      </c>
      <c r="V24" s="100" t="e">
        <f>'C завтраками| Bed and breakfast'!#REF!*0.85</f>
        <v>#REF!</v>
      </c>
      <c r="W24" s="100" t="e">
        <f>'C завтраками| Bed and breakfast'!#REF!*0.85</f>
        <v>#REF!</v>
      </c>
      <c r="X24" s="100" t="e">
        <f>'C завтраками| Bed and breakfast'!#REF!*0.85</f>
        <v>#REF!</v>
      </c>
      <c r="Y24" s="100" t="e">
        <f>'C завтраками| Bed and breakfast'!#REF!*0.85</f>
        <v>#REF!</v>
      </c>
      <c r="Z24" s="100" t="e">
        <f>'C завтраками| Bed and breakfast'!#REF!*0.85</f>
        <v>#REF!</v>
      </c>
      <c r="AA24" s="100" t="e">
        <f>'C завтраками| Bed and breakfast'!#REF!*0.85</f>
        <v>#REF!</v>
      </c>
      <c r="AB24" s="100" t="e">
        <f>'C завтраками| Bed and breakfast'!#REF!*0.85</f>
        <v>#REF!</v>
      </c>
      <c r="AC24" s="100" t="e">
        <f>'C завтраками| Bed and breakfast'!#REF!*0.85</f>
        <v>#REF!</v>
      </c>
      <c r="AD24" s="100" t="e">
        <f>'C завтраками| Bed and breakfast'!#REF!*0.85</f>
        <v>#REF!</v>
      </c>
      <c r="AE24" s="100" t="e">
        <f>'C завтраками| Bed and breakfast'!#REF!*0.85</f>
        <v>#REF!</v>
      </c>
      <c r="AF24" s="224" t="e">
        <f>'C завтраками| Bed and breakfast'!#REF!*0.85</f>
        <v>#REF!</v>
      </c>
      <c r="AG24" s="224" t="e">
        <f>'C завтраками| Bed and breakfast'!#REF!*0.85</f>
        <v>#REF!</v>
      </c>
      <c r="AH24" s="224" t="e">
        <f>'C завтраками| Bed and breakfast'!#REF!*0.85</f>
        <v>#REF!</v>
      </c>
      <c r="AI24" s="86" t="e">
        <f>'C завтраками| Bed and breakfast'!#REF!*0.85</f>
        <v>#REF!</v>
      </c>
    </row>
    <row r="25" spans="1:35" s="84" customFormat="1" x14ac:dyDescent="0.2">
      <c r="A25" s="87" t="s">
        <v>139</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86"/>
      <c r="AG25" s="86"/>
      <c r="AH25" s="86"/>
      <c r="AI25" s="86"/>
    </row>
    <row r="26" spans="1:35" s="84" customFormat="1" x14ac:dyDescent="0.2">
      <c r="A26" s="86" t="s">
        <v>129</v>
      </c>
      <c r="B26" s="100" t="e">
        <f>'C завтраками| Bed and breakfast'!#REF!*0.85</f>
        <v>#REF!</v>
      </c>
      <c r="C26" s="100" t="e">
        <f>'C завтраками| Bed and breakfast'!#REF!*0.85</f>
        <v>#REF!</v>
      </c>
      <c r="D26" s="100" t="e">
        <f>'C завтраками| Bed and breakfast'!#REF!*0.85</f>
        <v>#REF!</v>
      </c>
      <c r="E26" s="100" t="e">
        <f>'C завтраками| Bed and breakfast'!#REF!*0.85</f>
        <v>#REF!</v>
      </c>
      <c r="F26" s="100" t="e">
        <f>'C завтраками| Bed and breakfast'!#REF!*0.85</f>
        <v>#REF!</v>
      </c>
      <c r="G26" s="100" t="e">
        <f>'C завтраками| Bed and breakfast'!#REF!*0.85</f>
        <v>#REF!</v>
      </c>
      <c r="H26" s="100" t="e">
        <f>'C завтраками| Bed and breakfast'!#REF!*0.85</f>
        <v>#REF!</v>
      </c>
      <c r="I26" s="100" t="e">
        <f>'C завтраками| Bed and breakfast'!#REF!*0.85</f>
        <v>#REF!</v>
      </c>
      <c r="J26" s="100" t="e">
        <f>'C завтраками| Bed and breakfast'!#REF!*0.85</f>
        <v>#REF!</v>
      </c>
      <c r="K26" s="100" t="e">
        <f>'C завтраками| Bed and breakfast'!#REF!*0.85</f>
        <v>#REF!</v>
      </c>
      <c r="L26" s="100" t="e">
        <f>'C завтраками| Bed and breakfast'!#REF!*0.85</f>
        <v>#REF!</v>
      </c>
      <c r="M26" s="100" t="e">
        <f>'C завтраками| Bed and breakfast'!#REF!*0.85</f>
        <v>#REF!</v>
      </c>
      <c r="N26" s="100" t="e">
        <f>'C завтраками| Bed and breakfast'!#REF!*0.85</f>
        <v>#REF!</v>
      </c>
      <c r="O26" s="100" t="e">
        <f>'C завтраками| Bed and breakfast'!#REF!*0.85</f>
        <v>#REF!</v>
      </c>
      <c r="P26" s="100" t="e">
        <f>'C завтраками| Bed and breakfast'!#REF!*0.85</f>
        <v>#REF!</v>
      </c>
      <c r="Q26" s="100" t="e">
        <f>'C завтраками| Bed and breakfast'!#REF!*0.85</f>
        <v>#REF!</v>
      </c>
      <c r="R26" s="100" t="e">
        <f>'C завтраками| Bed and breakfast'!#REF!*0.85</f>
        <v>#REF!</v>
      </c>
      <c r="S26" s="100" t="e">
        <f>'C завтраками| Bed and breakfast'!#REF!*0.85</f>
        <v>#REF!</v>
      </c>
      <c r="T26" s="100" t="e">
        <f>'C завтраками| Bed and breakfast'!#REF!*0.85</f>
        <v>#REF!</v>
      </c>
      <c r="U26" s="100" t="e">
        <f>'C завтраками| Bed and breakfast'!#REF!*0.85</f>
        <v>#REF!</v>
      </c>
      <c r="V26" s="100" t="e">
        <f>'C завтраками| Bed and breakfast'!#REF!*0.85</f>
        <v>#REF!</v>
      </c>
      <c r="W26" s="100" t="e">
        <f>'C завтраками| Bed and breakfast'!#REF!*0.85</f>
        <v>#REF!</v>
      </c>
      <c r="X26" s="100" t="e">
        <f>'C завтраками| Bed and breakfast'!#REF!*0.85</f>
        <v>#REF!</v>
      </c>
      <c r="Y26" s="100" t="e">
        <f>'C завтраками| Bed and breakfast'!#REF!*0.85</f>
        <v>#REF!</v>
      </c>
      <c r="Z26" s="100" t="e">
        <f>'C завтраками| Bed and breakfast'!#REF!*0.85</f>
        <v>#REF!</v>
      </c>
      <c r="AA26" s="100" t="e">
        <f>'C завтраками| Bed and breakfast'!#REF!*0.85</f>
        <v>#REF!</v>
      </c>
      <c r="AB26" s="100" t="e">
        <f>'C завтраками| Bed and breakfast'!#REF!*0.85</f>
        <v>#REF!</v>
      </c>
      <c r="AC26" s="100" t="e">
        <f>'C завтраками| Bed and breakfast'!#REF!*0.85</f>
        <v>#REF!</v>
      </c>
      <c r="AD26" s="100" t="e">
        <f>'C завтраками| Bed and breakfast'!#REF!*0.85</f>
        <v>#REF!</v>
      </c>
      <c r="AE26" s="100" t="e">
        <f>'C завтраками| Bed and breakfast'!#REF!*0.85</f>
        <v>#REF!</v>
      </c>
      <c r="AF26" s="224" t="e">
        <f>'C завтраками| Bed and breakfast'!#REF!*0.85</f>
        <v>#REF!</v>
      </c>
      <c r="AG26" s="224" t="e">
        <f>'C завтраками| Bed and breakfast'!#REF!*0.85</f>
        <v>#REF!</v>
      </c>
      <c r="AH26" s="224" t="e">
        <f>'C завтраками| Bed and breakfast'!#REF!*0.85</f>
        <v>#REF!</v>
      </c>
      <c r="AI26" s="86" t="e">
        <f>'C завтраками| Bed and breakfast'!#REF!*0.85</f>
        <v>#REF!</v>
      </c>
    </row>
    <row r="27" spans="1:35" s="84" customFormat="1" x14ac:dyDescent="0.2">
      <c r="A27" s="83" t="s">
        <v>140</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86"/>
      <c r="AG27" s="86"/>
      <c r="AH27" s="86"/>
      <c r="AI27" s="86"/>
    </row>
    <row r="28" spans="1:35" s="84" customFormat="1" x14ac:dyDescent="0.2">
      <c r="A28" s="86" t="s">
        <v>129</v>
      </c>
      <c r="B28" s="100" t="e">
        <f>'C завтраками| Bed and breakfast'!#REF!*0.85</f>
        <v>#REF!</v>
      </c>
      <c r="C28" s="100" t="e">
        <f>'C завтраками| Bed and breakfast'!#REF!*0.85</f>
        <v>#REF!</v>
      </c>
      <c r="D28" s="100" t="e">
        <f>'C завтраками| Bed and breakfast'!#REF!*0.85</f>
        <v>#REF!</v>
      </c>
      <c r="E28" s="100" t="e">
        <f>'C завтраками| Bed and breakfast'!#REF!*0.85</f>
        <v>#REF!</v>
      </c>
      <c r="F28" s="100" t="e">
        <f>'C завтраками| Bed and breakfast'!#REF!*0.85</f>
        <v>#REF!</v>
      </c>
      <c r="G28" s="100" t="e">
        <f>'C завтраками| Bed and breakfast'!#REF!*0.85</f>
        <v>#REF!</v>
      </c>
      <c r="H28" s="100" t="e">
        <f>'C завтраками| Bed and breakfast'!#REF!*0.85</f>
        <v>#REF!</v>
      </c>
      <c r="I28" s="100" t="e">
        <f>'C завтраками| Bed and breakfast'!#REF!*0.85</f>
        <v>#REF!</v>
      </c>
      <c r="J28" s="100" t="e">
        <f>'C завтраками| Bed and breakfast'!#REF!*0.85</f>
        <v>#REF!</v>
      </c>
      <c r="K28" s="100" t="e">
        <f>'C завтраками| Bed and breakfast'!#REF!*0.85</f>
        <v>#REF!</v>
      </c>
      <c r="L28" s="100" t="e">
        <f>'C завтраками| Bed and breakfast'!#REF!*0.85</f>
        <v>#REF!</v>
      </c>
      <c r="M28" s="100" t="e">
        <f>'C завтраками| Bed and breakfast'!#REF!*0.85</f>
        <v>#REF!</v>
      </c>
      <c r="N28" s="100" t="e">
        <f>'C завтраками| Bed and breakfast'!#REF!*0.85</f>
        <v>#REF!</v>
      </c>
      <c r="O28" s="100" t="e">
        <f>'C завтраками| Bed and breakfast'!#REF!*0.85</f>
        <v>#REF!</v>
      </c>
      <c r="P28" s="100" t="e">
        <f>'C завтраками| Bed and breakfast'!#REF!*0.85</f>
        <v>#REF!</v>
      </c>
      <c r="Q28" s="100" t="e">
        <f>'C завтраками| Bed and breakfast'!#REF!*0.85</f>
        <v>#REF!</v>
      </c>
      <c r="R28" s="100" t="e">
        <f>'C завтраками| Bed and breakfast'!#REF!*0.85</f>
        <v>#REF!</v>
      </c>
      <c r="S28" s="100" t="e">
        <f>'C завтраками| Bed and breakfast'!#REF!*0.85</f>
        <v>#REF!</v>
      </c>
      <c r="T28" s="100" t="e">
        <f>'C завтраками| Bed and breakfast'!#REF!*0.85</f>
        <v>#REF!</v>
      </c>
      <c r="U28" s="100" t="e">
        <f>'C завтраками| Bed and breakfast'!#REF!*0.85</f>
        <v>#REF!</v>
      </c>
      <c r="V28" s="100" t="e">
        <f>'C завтраками| Bed and breakfast'!#REF!*0.85</f>
        <v>#REF!</v>
      </c>
      <c r="W28" s="100" t="e">
        <f>'C завтраками| Bed and breakfast'!#REF!*0.85</f>
        <v>#REF!</v>
      </c>
      <c r="X28" s="100" t="e">
        <f>'C завтраками| Bed and breakfast'!#REF!*0.85</f>
        <v>#REF!</v>
      </c>
      <c r="Y28" s="100" t="e">
        <f>'C завтраками| Bed and breakfast'!#REF!*0.85</f>
        <v>#REF!</v>
      </c>
      <c r="Z28" s="100" t="e">
        <f>'C завтраками| Bed and breakfast'!#REF!*0.85</f>
        <v>#REF!</v>
      </c>
      <c r="AA28" s="100" t="e">
        <f>'C завтраками| Bed and breakfast'!#REF!*0.85</f>
        <v>#REF!</v>
      </c>
      <c r="AB28" s="100" t="e">
        <f>'C завтраками| Bed and breakfast'!#REF!*0.85</f>
        <v>#REF!</v>
      </c>
      <c r="AC28" s="100" t="e">
        <f>'C завтраками| Bed and breakfast'!#REF!*0.85</f>
        <v>#REF!</v>
      </c>
      <c r="AD28" s="100" t="e">
        <f>'C завтраками| Bed and breakfast'!#REF!*0.85</f>
        <v>#REF!</v>
      </c>
      <c r="AE28" s="100" t="e">
        <f>'C завтраками| Bed and breakfast'!#REF!*0.85</f>
        <v>#REF!</v>
      </c>
      <c r="AF28" s="224" t="e">
        <f>'C завтраками| Bed and breakfast'!#REF!*0.85</f>
        <v>#REF!</v>
      </c>
      <c r="AG28" s="224" t="e">
        <f>'C завтраками| Bed and breakfast'!#REF!*0.85</f>
        <v>#REF!</v>
      </c>
      <c r="AH28" s="224" t="e">
        <f>'C завтраками| Bed and breakfast'!#REF!*0.85</f>
        <v>#REF!</v>
      </c>
      <c r="AI28" s="86" t="e">
        <f>'C завтраками| Bed and breakfast'!#REF!*0.85</f>
        <v>#REF!</v>
      </c>
    </row>
    <row r="29" spans="1:35" x14ac:dyDescent="0.2">
      <c r="A29" s="96"/>
    </row>
    <row r="30" spans="1:35" ht="10.35" customHeight="1" x14ac:dyDescent="0.2">
      <c r="A30" s="79"/>
    </row>
    <row r="31" spans="1:35" ht="12.75" thickBot="1" x14ac:dyDescent="0.25">
      <c r="A31" s="92"/>
    </row>
    <row r="32" spans="1:35" ht="12.75" thickBot="1" x14ac:dyDescent="0.25">
      <c r="A32" s="154" t="s">
        <v>144</v>
      </c>
    </row>
    <row r="33" spans="1:1" ht="12" customHeight="1" x14ac:dyDescent="0.2">
      <c r="A33" s="422" t="s">
        <v>240</v>
      </c>
    </row>
    <row r="34" spans="1:1" ht="11.45" customHeight="1" x14ac:dyDescent="0.2">
      <c r="A34" s="423"/>
    </row>
    <row r="35" spans="1:1" ht="10.35" customHeight="1" x14ac:dyDescent="0.2">
      <c r="A35" s="423"/>
    </row>
    <row r="36" spans="1:1" ht="254.25" customHeight="1" x14ac:dyDescent="0.2">
      <c r="A36" s="423"/>
    </row>
    <row r="37" spans="1:1" ht="12.75" thickBot="1" x14ac:dyDescent="0.25">
      <c r="A37" s="92"/>
    </row>
    <row r="38" spans="1:1" ht="12.75" thickBot="1" x14ac:dyDescent="0.25">
      <c r="A38" s="154" t="s">
        <v>147</v>
      </c>
    </row>
    <row r="39" spans="1:1" x14ac:dyDescent="0.2">
      <c r="A39" s="155" t="s">
        <v>173</v>
      </c>
    </row>
    <row r="40" spans="1:1" ht="12.75" thickBot="1" x14ac:dyDescent="0.25">
      <c r="A40" s="20"/>
    </row>
    <row r="41" spans="1:1" ht="12.75" thickBot="1" x14ac:dyDescent="0.25">
      <c r="A41" s="156" t="s">
        <v>145</v>
      </c>
    </row>
    <row r="42" spans="1:1" ht="48" x14ac:dyDescent="0.2">
      <c r="A42" s="132" t="s">
        <v>174</v>
      </c>
    </row>
  </sheetData>
  <mergeCells count="1">
    <mergeCell ref="A33:A3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81"/>
  <sheetViews>
    <sheetView zoomScale="115" zoomScaleNormal="115" workbookViewId="0">
      <selection activeCell="A2" sqref="A2:CC20"/>
    </sheetView>
  </sheetViews>
  <sheetFormatPr defaultColWidth="9" defaultRowHeight="11.25" x14ac:dyDescent="0.2"/>
  <cols>
    <col min="1" max="1" width="20.140625" style="29" customWidth="1"/>
    <col min="2" max="43" width="8.85546875" style="29" customWidth="1"/>
    <col min="44" max="46" width="8.85546875" style="32" customWidth="1"/>
    <col min="47" max="48" width="8.85546875" style="32" hidden="1" customWidth="1"/>
    <col min="49" max="81" width="0" style="29" hidden="1" customWidth="1"/>
    <col min="82" max="16384" width="9" style="29"/>
  </cols>
  <sheetData>
    <row r="1" spans="1:82" s="39" customFormat="1" ht="12.75" customHeight="1" x14ac:dyDescent="0.2">
      <c r="A1" s="424" t="s">
        <v>1</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row>
    <row r="2" spans="1:82" ht="9.75" customHeight="1" x14ac:dyDescent="0.2">
      <c r="A2" s="426" t="s">
        <v>85</v>
      </c>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c r="AM2" s="427"/>
      <c r="AN2" s="427"/>
      <c r="AO2" s="427"/>
      <c r="AP2" s="427"/>
      <c r="AQ2" s="427"/>
      <c r="AR2" s="427"/>
      <c r="AS2" s="427"/>
      <c r="AT2" s="427"/>
      <c r="AU2" s="427"/>
      <c r="AV2" s="427"/>
      <c r="AW2" s="427"/>
      <c r="AX2" s="427"/>
      <c r="AY2" s="427"/>
      <c r="AZ2" s="427"/>
      <c r="BA2" s="427"/>
      <c r="BB2" s="427"/>
      <c r="BC2" s="427"/>
      <c r="BD2" s="427"/>
      <c r="BE2" s="427"/>
      <c r="BF2" s="427"/>
      <c r="BG2" s="427"/>
      <c r="BH2" s="427"/>
      <c r="BI2" s="427"/>
      <c r="BJ2" s="427"/>
      <c r="BK2" s="427"/>
      <c r="BL2" s="427"/>
      <c r="BM2" s="427"/>
      <c r="BN2" s="427"/>
      <c r="BO2" s="427"/>
      <c r="BP2" s="427"/>
      <c r="BQ2" s="427"/>
      <c r="BR2" s="427"/>
      <c r="BS2" s="427"/>
      <c r="BT2" s="427"/>
      <c r="BU2" s="427"/>
      <c r="BV2" s="427"/>
      <c r="BW2" s="427"/>
      <c r="BX2" s="427"/>
      <c r="BY2" s="427"/>
      <c r="BZ2" s="427"/>
      <c r="CA2" s="427"/>
      <c r="CB2" s="427"/>
      <c r="CC2" s="427"/>
      <c r="CD2" s="39"/>
    </row>
    <row r="3" spans="1:82" s="30" customFormat="1" ht="22.5" x14ac:dyDescent="0.2">
      <c r="A3" s="48" t="s">
        <v>133</v>
      </c>
      <c r="B3" s="72" t="e">
        <f>'C завтраками| Bed and breakfast'!#REF!</f>
        <v>#REF!</v>
      </c>
      <c r="C3" s="72" t="e">
        <f>'C завтраками| Bed and breakfast'!#REF!</f>
        <v>#REF!</v>
      </c>
      <c r="D3" s="72" t="e">
        <f>'C завтраками| Bed and breakfast'!#REF!</f>
        <v>#REF!</v>
      </c>
      <c r="E3" s="72" t="e">
        <f>'C завтраками| Bed and breakfast'!#REF!</f>
        <v>#REF!</v>
      </c>
      <c r="F3" s="72" t="e">
        <f>'C завтраками| Bed and breakfast'!#REF!</f>
        <v>#REF!</v>
      </c>
      <c r="G3" s="72" t="e">
        <f>'C завтраками| Bed and breakfast'!#REF!</f>
        <v>#REF!</v>
      </c>
      <c r="H3" s="72" t="e">
        <f>'C завтраками| Bed and breakfast'!#REF!</f>
        <v>#REF!</v>
      </c>
      <c r="I3" s="72" t="e">
        <f>'C завтраками| Bed and breakfast'!#REF!</f>
        <v>#REF!</v>
      </c>
      <c r="J3" s="72" t="e">
        <f>'C завтраками| Bed and breakfast'!#REF!</f>
        <v>#REF!</v>
      </c>
      <c r="K3" s="72" t="e">
        <f>'C завтраками| Bed and breakfast'!#REF!</f>
        <v>#REF!</v>
      </c>
      <c r="L3" s="72" t="e">
        <f>'C завтраками| Bed and breakfast'!#REF!</f>
        <v>#REF!</v>
      </c>
      <c r="M3" s="72" t="e">
        <f>'C завтраками| Bed and breakfast'!#REF!</f>
        <v>#REF!</v>
      </c>
      <c r="N3" s="72" t="e">
        <f>'C завтраками| Bed and breakfast'!#REF!</f>
        <v>#REF!</v>
      </c>
      <c r="O3" s="72" t="e">
        <f>'C завтраками| Bed and breakfast'!#REF!</f>
        <v>#REF!</v>
      </c>
      <c r="P3" s="72" t="e">
        <f>'C завтраками| Bed and breakfast'!#REF!</f>
        <v>#REF!</v>
      </c>
      <c r="Q3" s="72" t="e">
        <f>'C завтраками| Bed and breakfast'!#REF!</f>
        <v>#REF!</v>
      </c>
      <c r="R3" s="72" t="e">
        <f>'C завтраками| Bed and breakfast'!#REF!</f>
        <v>#REF!</v>
      </c>
      <c r="S3" s="72" t="e">
        <f>'C завтраками| Bed and breakfast'!#REF!</f>
        <v>#REF!</v>
      </c>
      <c r="T3" s="72" t="e">
        <f>'C завтраками| Bed and breakfast'!#REF!</f>
        <v>#REF!</v>
      </c>
      <c r="U3" s="72" t="e">
        <f>'C завтраками| Bed and breakfast'!#REF!</f>
        <v>#REF!</v>
      </c>
      <c r="V3" s="72" t="e">
        <f>'C завтраками| Bed and breakfast'!#REF!</f>
        <v>#REF!</v>
      </c>
      <c r="W3" s="72" t="e">
        <f>'C завтраками| Bed and breakfast'!#REF!</f>
        <v>#REF!</v>
      </c>
      <c r="X3" s="72" t="e">
        <f>'C завтраками| Bed and breakfast'!#REF!</f>
        <v>#REF!</v>
      </c>
      <c r="Y3" s="72" t="e">
        <f>'C завтраками| Bed and breakfast'!#REF!</f>
        <v>#REF!</v>
      </c>
      <c r="Z3" s="72" t="e">
        <f>'C завтраками| Bed and breakfast'!#REF!</f>
        <v>#REF!</v>
      </c>
      <c r="AA3" s="72" t="e">
        <f>'C завтраками| Bed and breakfast'!#REF!</f>
        <v>#REF!</v>
      </c>
      <c r="AB3" s="72" t="e">
        <f>'C завтраками| Bed and breakfast'!#REF!</f>
        <v>#REF!</v>
      </c>
      <c r="AC3" s="72" t="e">
        <f>'C завтраками| Bed and breakfast'!#REF!</f>
        <v>#REF!</v>
      </c>
      <c r="AD3" s="72" t="e">
        <f>'C завтраками| Bed and breakfast'!#REF!</f>
        <v>#REF!</v>
      </c>
      <c r="AE3" s="72" t="e">
        <f>'C завтраками| Bed and breakfast'!#REF!</f>
        <v>#REF!</v>
      </c>
      <c r="AF3" s="72" t="e">
        <f>'C завтраками| Bed and breakfast'!#REF!</f>
        <v>#REF!</v>
      </c>
      <c r="AG3" s="72" t="e">
        <f>'C завтраками| Bed and breakfast'!#REF!</f>
        <v>#REF!</v>
      </c>
      <c r="AH3" s="72" t="e">
        <f>'C завтраками| Bed and breakfast'!#REF!</f>
        <v>#REF!</v>
      </c>
      <c r="AI3" s="72" t="e">
        <f>'C завтраками| Bed and breakfast'!#REF!</f>
        <v>#REF!</v>
      </c>
      <c r="AJ3" s="72" t="e">
        <f>'C завтраками| Bed and breakfast'!#REF!</f>
        <v>#REF!</v>
      </c>
      <c r="AK3" s="72" t="e">
        <f>'C завтраками| Bed and breakfast'!#REF!</f>
        <v>#REF!</v>
      </c>
      <c r="AL3" s="72" t="e">
        <f>'C завтраками| Bed and breakfast'!#REF!</f>
        <v>#REF!</v>
      </c>
      <c r="AM3" s="72" t="e">
        <f>'C завтраками| Bed and breakfast'!#REF!</f>
        <v>#REF!</v>
      </c>
      <c r="AN3" s="72" t="e">
        <f>'C завтраками| Bed and breakfast'!#REF!</f>
        <v>#REF!</v>
      </c>
      <c r="AO3" s="72" t="e">
        <f>'C завтраками| Bed and breakfast'!#REF!</f>
        <v>#REF!</v>
      </c>
      <c r="AP3" s="72" t="e">
        <f>'C завтраками| Bed and breakfast'!#REF!</f>
        <v>#REF!</v>
      </c>
      <c r="AQ3" s="72" t="e">
        <f>'C завтраками| Bed and breakfast'!#REF!</f>
        <v>#REF!</v>
      </c>
      <c r="AR3" s="72" t="e">
        <f>'C завтраками| Bed and breakfast'!#REF!</f>
        <v>#REF!</v>
      </c>
      <c r="AS3" s="72" t="e">
        <f>'C завтраками| Bed and breakfast'!#REF!</f>
        <v>#REF!</v>
      </c>
      <c r="AT3" s="72" t="e">
        <f>'C завтраками| Bed and breakfast'!#REF!</f>
        <v>#REF!</v>
      </c>
      <c r="AU3" s="72" t="e">
        <f>'C завтраками| Bed and breakfast'!#REF!</f>
        <v>#REF!</v>
      </c>
      <c r="AV3" s="72" t="e">
        <f>'C завтраками| Bed and breakfast'!#REF!</f>
        <v>#REF!</v>
      </c>
      <c r="AW3" s="72" t="s">
        <v>209</v>
      </c>
      <c r="AX3" s="72" t="s">
        <v>210</v>
      </c>
      <c r="AY3" s="72" t="s">
        <v>211</v>
      </c>
      <c r="AZ3" s="72">
        <v>44206</v>
      </c>
      <c r="BA3" s="72" t="s">
        <v>212</v>
      </c>
      <c r="BB3" s="72" t="s">
        <v>213</v>
      </c>
      <c r="BC3" s="72" t="s">
        <v>214</v>
      </c>
      <c r="BD3" s="72" t="s">
        <v>215</v>
      </c>
      <c r="BE3" s="72" t="s">
        <v>216</v>
      </c>
      <c r="BF3" s="72" t="s">
        <v>217</v>
      </c>
      <c r="BG3" s="72" t="s">
        <v>218</v>
      </c>
      <c r="BH3" s="72">
        <v>44231</v>
      </c>
      <c r="BI3" s="72" t="s">
        <v>219</v>
      </c>
      <c r="BJ3" s="72" t="s">
        <v>220</v>
      </c>
      <c r="BK3" s="72">
        <v>44238</v>
      </c>
      <c r="BL3" s="72" t="s">
        <v>221</v>
      </c>
      <c r="BM3" s="72" t="s">
        <v>222</v>
      </c>
      <c r="BN3" s="72" t="s">
        <v>223</v>
      </c>
      <c r="BO3" s="72" t="s">
        <v>224</v>
      </c>
      <c r="BP3" s="72" t="s">
        <v>225</v>
      </c>
      <c r="BQ3" s="72" t="s">
        <v>226</v>
      </c>
      <c r="BR3" s="72" t="s">
        <v>227</v>
      </c>
      <c r="BS3" s="72" t="s">
        <v>228</v>
      </c>
      <c r="BT3" s="72" t="s">
        <v>229</v>
      </c>
      <c r="BU3" s="72" t="s">
        <v>230</v>
      </c>
      <c r="BV3" s="72" t="s">
        <v>231</v>
      </c>
      <c r="BW3" s="72" t="s">
        <v>232</v>
      </c>
      <c r="BX3" s="72" t="s">
        <v>233</v>
      </c>
      <c r="BY3" s="72" t="s">
        <v>234</v>
      </c>
      <c r="BZ3" s="72" t="s">
        <v>235</v>
      </c>
      <c r="CA3" s="72" t="s">
        <v>236</v>
      </c>
      <c r="CB3" s="72" t="s">
        <v>237</v>
      </c>
      <c r="CC3" s="72" t="s">
        <v>238</v>
      </c>
    </row>
    <row r="4" spans="1:82" s="30" customFormat="1" ht="10.5" customHeight="1" x14ac:dyDescent="0.2">
      <c r="A4" s="71" t="s">
        <v>89</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6"/>
      <c r="CC4" s="34"/>
    </row>
    <row r="5" spans="1:82" s="30" customFormat="1" ht="10.5" customHeight="1" x14ac:dyDescent="0.2">
      <c r="A5" s="46">
        <v>1</v>
      </c>
      <c r="B5" s="46" t="e">
        <f>'C завтраками| Bed and breakfast'!#REF!+2400</f>
        <v>#REF!</v>
      </c>
      <c r="C5" s="46" t="e">
        <f>'C завтраками| Bed and breakfast'!#REF!+2400</f>
        <v>#REF!</v>
      </c>
      <c r="D5" s="46" t="e">
        <f>'C завтраками| Bed and breakfast'!#REF!+2400</f>
        <v>#REF!</v>
      </c>
      <c r="E5" s="46" t="e">
        <f>'C завтраками| Bed and breakfast'!#REF!+2400</f>
        <v>#REF!</v>
      </c>
      <c r="F5" s="46" t="e">
        <f>'C завтраками| Bed and breakfast'!#REF!+2400</f>
        <v>#REF!</v>
      </c>
      <c r="G5" s="46" t="e">
        <f>'C завтраками| Bed and breakfast'!#REF!+2400</f>
        <v>#REF!</v>
      </c>
      <c r="H5" s="46" t="e">
        <f>'C завтраками| Bed and breakfast'!#REF!+2400</f>
        <v>#REF!</v>
      </c>
      <c r="I5" s="46" t="e">
        <f>'C завтраками| Bed and breakfast'!#REF!+2400</f>
        <v>#REF!</v>
      </c>
      <c r="J5" s="46" t="e">
        <f>'C завтраками| Bed and breakfast'!#REF!+2400</f>
        <v>#REF!</v>
      </c>
      <c r="K5" s="46" t="e">
        <f>'C завтраками| Bed and breakfast'!#REF!+2400</f>
        <v>#REF!</v>
      </c>
      <c r="L5" s="46" t="e">
        <f>'C завтраками| Bed and breakfast'!#REF!+2400</f>
        <v>#REF!</v>
      </c>
      <c r="M5" s="46" t="e">
        <f>'C завтраками| Bed and breakfast'!#REF!+2400</f>
        <v>#REF!</v>
      </c>
      <c r="N5" s="46" t="e">
        <f>'C завтраками| Bed and breakfast'!#REF!+2400</f>
        <v>#REF!</v>
      </c>
      <c r="O5" s="46" t="e">
        <f>'C завтраками| Bed and breakfast'!#REF!+2400</f>
        <v>#REF!</v>
      </c>
      <c r="P5" s="46" t="e">
        <f>'C завтраками| Bed and breakfast'!#REF!+2400</f>
        <v>#REF!</v>
      </c>
      <c r="Q5" s="46" t="e">
        <f>'C завтраками| Bed and breakfast'!#REF!+2400</f>
        <v>#REF!</v>
      </c>
      <c r="R5" s="46" t="e">
        <f>'C завтраками| Bed and breakfast'!#REF!+2400</f>
        <v>#REF!</v>
      </c>
      <c r="S5" s="46" t="e">
        <f>'C завтраками| Bed and breakfast'!#REF!+2400</f>
        <v>#REF!</v>
      </c>
      <c r="T5" s="46" t="e">
        <f>'C завтраками| Bed and breakfast'!#REF!+2400</f>
        <v>#REF!</v>
      </c>
      <c r="U5" s="46" t="e">
        <f>'C завтраками| Bed and breakfast'!#REF!+2400</f>
        <v>#REF!</v>
      </c>
      <c r="V5" s="46" t="e">
        <f>'C завтраками| Bed and breakfast'!#REF!+2400</f>
        <v>#REF!</v>
      </c>
      <c r="W5" s="46" t="e">
        <f>'C завтраками| Bed and breakfast'!#REF!+2400</f>
        <v>#REF!</v>
      </c>
      <c r="X5" s="46" t="e">
        <f>'C завтраками| Bed and breakfast'!#REF!+2400</f>
        <v>#REF!</v>
      </c>
      <c r="Y5" s="46" t="e">
        <f>'C завтраками| Bed and breakfast'!#REF!+2400</f>
        <v>#REF!</v>
      </c>
      <c r="Z5" s="46" t="e">
        <f>'C завтраками| Bed and breakfast'!#REF!+2400</f>
        <v>#REF!</v>
      </c>
      <c r="AA5" s="46" t="e">
        <f>'C завтраками| Bed and breakfast'!#REF!+2400</f>
        <v>#REF!</v>
      </c>
      <c r="AB5" s="46" t="e">
        <f>'C завтраками| Bed and breakfast'!#REF!+2400</f>
        <v>#REF!</v>
      </c>
      <c r="AC5" s="46" t="e">
        <f>'C завтраками| Bed and breakfast'!#REF!+2400</f>
        <v>#REF!</v>
      </c>
      <c r="AD5" s="46" t="e">
        <f>'C завтраками| Bed and breakfast'!#REF!+2400</f>
        <v>#REF!</v>
      </c>
      <c r="AE5" s="46" t="e">
        <f>'C завтраками| Bed and breakfast'!#REF!+2400</f>
        <v>#REF!</v>
      </c>
      <c r="AF5" s="46" t="e">
        <f>'C завтраками| Bed and breakfast'!#REF!+2400</f>
        <v>#REF!</v>
      </c>
      <c r="AG5" s="46" t="e">
        <f>'C завтраками| Bed and breakfast'!#REF!+2400</f>
        <v>#REF!</v>
      </c>
      <c r="AH5" s="46" t="e">
        <f>'C завтраками| Bed and breakfast'!#REF!+2400</f>
        <v>#REF!</v>
      </c>
      <c r="AI5" s="46" t="e">
        <f>'C завтраками| Bed and breakfast'!#REF!+2400</f>
        <v>#REF!</v>
      </c>
      <c r="AJ5" s="46" t="e">
        <f>'C завтраками| Bed and breakfast'!#REF!+2400</f>
        <v>#REF!</v>
      </c>
      <c r="AK5" s="46" t="e">
        <f>'C завтраками| Bed and breakfast'!#REF!+2400</f>
        <v>#REF!</v>
      </c>
      <c r="AL5" s="46" t="e">
        <f>'C завтраками| Bed and breakfast'!#REF!+2400</f>
        <v>#REF!</v>
      </c>
      <c r="AM5" s="46" t="e">
        <f>'C завтраками| Bed and breakfast'!#REF!+2400</f>
        <v>#REF!</v>
      </c>
      <c r="AN5" s="46" t="e">
        <f>'C завтраками| Bed and breakfast'!#REF!+2400</f>
        <v>#REF!</v>
      </c>
      <c r="AO5" s="46" t="e">
        <f>'C завтраками| Bed and breakfast'!#REF!+2400</f>
        <v>#REF!</v>
      </c>
      <c r="AP5" s="46" t="e">
        <f>'C завтраками| Bed and breakfast'!#REF!+2400</f>
        <v>#REF!</v>
      </c>
      <c r="AQ5" s="46" t="e">
        <f>'C завтраками| Bed and breakfast'!#REF!+2400</f>
        <v>#REF!</v>
      </c>
      <c r="AR5" s="46" t="e">
        <f>'C завтраками| Bed and breakfast'!#REF!+2400</f>
        <v>#REF!</v>
      </c>
      <c r="AS5" s="46" t="e">
        <f>'C завтраками| Bed and breakfast'!#REF!+2400</f>
        <v>#REF!</v>
      </c>
      <c r="AT5" s="46" t="e">
        <f>'C завтраками| Bed and breakfast'!#REF!+2400</f>
        <v>#REF!</v>
      </c>
      <c r="AU5" s="46" t="e">
        <f>'C завтраками| Bed and breakfast'!#REF!+2400</f>
        <v>#REF!</v>
      </c>
      <c r="AV5" s="46" t="e">
        <f>'C завтраками| Bed and breakfast'!#REF!+2400</f>
        <v>#REF!</v>
      </c>
      <c r="AW5" s="46" t="e">
        <f>'C завтраками| Bed and breakfast'!#REF!+2400</f>
        <v>#REF!</v>
      </c>
      <c r="AX5" s="46" t="e">
        <f>'C завтраками| Bed and breakfast'!#REF!+2400</f>
        <v>#REF!</v>
      </c>
      <c r="AY5" s="46" t="e">
        <f>'C завтраками| Bed and breakfast'!#REF!+2400</f>
        <v>#REF!</v>
      </c>
      <c r="AZ5" s="46" t="e">
        <f>'C завтраками| Bed and breakfast'!#REF!+2400</f>
        <v>#REF!</v>
      </c>
      <c r="BA5" s="46" t="e">
        <f>'C завтраками| Bed and breakfast'!#REF!+2400</f>
        <v>#REF!</v>
      </c>
      <c r="BB5" s="46" t="e">
        <f>'C завтраками| Bed and breakfast'!#REF!+2400</f>
        <v>#REF!</v>
      </c>
      <c r="BC5" s="46" t="e">
        <f>'C завтраками| Bed and breakfast'!#REF!+2400</f>
        <v>#REF!</v>
      </c>
      <c r="BD5" s="46" t="e">
        <f>'C завтраками| Bed and breakfast'!#REF!+2400</f>
        <v>#REF!</v>
      </c>
      <c r="BE5" s="46" t="e">
        <f>'C завтраками| Bed and breakfast'!#REF!+2400</f>
        <v>#REF!</v>
      </c>
      <c r="BF5" s="46" t="e">
        <f>'C завтраками| Bed and breakfast'!#REF!+2400</f>
        <v>#REF!</v>
      </c>
      <c r="BG5" s="46" t="e">
        <f>'C завтраками| Bed and breakfast'!#REF!+2400</f>
        <v>#REF!</v>
      </c>
      <c r="BH5" s="46" t="e">
        <f>'C завтраками| Bed and breakfast'!#REF!+2400</f>
        <v>#REF!</v>
      </c>
      <c r="BI5" s="46" t="e">
        <f>'C завтраками| Bed and breakfast'!#REF!+2400</f>
        <v>#REF!</v>
      </c>
      <c r="BJ5" s="46" t="e">
        <f>'C завтраками| Bed and breakfast'!#REF!+2400</f>
        <v>#REF!</v>
      </c>
      <c r="BK5" s="46" t="e">
        <f>'C завтраками| Bed and breakfast'!#REF!+2400</f>
        <v>#REF!</v>
      </c>
      <c r="BL5" s="46" t="e">
        <f>'C завтраками| Bed and breakfast'!#REF!+2400</f>
        <v>#REF!</v>
      </c>
      <c r="BM5" s="46" t="e">
        <f>'C завтраками| Bed and breakfast'!#REF!+2400</f>
        <v>#REF!</v>
      </c>
      <c r="BN5" s="46" t="e">
        <f>'C завтраками| Bed and breakfast'!#REF!+2400</f>
        <v>#REF!</v>
      </c>
      <c r="BO5" s="46" t="e">
        <f>'C завтраками| Bed and breakfast'!#REF!+2400</f>
        <v>#REF!</v>
      </c>
      <c r="BP5" s="46" t="e">
        <f>'C завтраками| Bed and breakfast'!#REF!+2400</f>
        <v>#REF!</v>
      </c>
      <c r="BQ5" s="46" t="e">
        <f>'C завтраками| Bed and breakfast'!#REF!+2400</f>
        <v>#REF!</v>
      </c>
      <c r="BR5" s="46" t="e">
        <f>'C завтраками| Bed and breakfast'!#REF!+2400</f>
        <v>#REF!</v>
      </c>
      <c r="BS5" s="46" t="e">
        <f>'C завтраками| Bed and breakfast'!#REF!+2400</f>
        <v>#REF!</v>
      </c>
      <c r="BT5" s="46" t="e">
        <f>'C завтраками| Bed and breakfast'!#REF!+2400</f>
        <v>#REF!</v>
      </c>
      <c r="BU5" s="46" t="e">
        <f>'C завтраками| Bed and breakfast'!#REF!+2400</f>
        <v>#REF!</v>
      </c>
      <c r="BV5" s="46" t="e">
        <f>'C завтраками| Bed and breakfast'!#REF!+2400</f>
        <v>#REF!</v>
      </c>
      <c r="BW5" s="46" t="e">
        <f>'C завтраками| Bed and breakfast'!#REF!+2400</f>
        <v>#REF!</v>
      </c>
      <c r="BX5" s="46" t="e">
        <f>'C завтраками| Bed and breakfast'!#REF!+2400</f>
        <v>#REF!</v>
      </c>
      <c r="BY5" s="46" t="e">
        <f>'C завтраками| Bed and breakfast'!#REF!+2400</f>
        <v>#REF!</v>
      </c>
      <c r="BZ5" s="46" t="e">
        <f>'C завтраками| Bed and breakfast'!#REF!+2400</f>
        <v>#REF!</v>
      </c>
      <c r="CA5" s="46" t="e">
        <f>'C завтраками| Bed and breakfast'!#REF!+2400</f>
        <v>#REF!</v>
      </c>
      <c r="CB5" s="46" t="e">
        <f>'C завтраками| Bed and breakfast'!#REF!+2400</f>
        <v>#REF!</v>
      </c>
      <c r="CC5" s="46" t="e">
        <f>'C завтраками| Bed and breakfast'!#REF!+2400</f>
        <v>#REF!</v>
      </c>
    </row>
    <row r="6" spans="1:82" s="30" customFormat="1" ht="10.5" customHeight="1" x14ac:dyDescent="0.2">
      <c r="A6" s="46">
        <v>2</v>
      </c>
      <c r="B6" s="46" t="e">
        <f>'C завтраками| Bed and breakfast'!#REF!+4800</f>
        <v>#REF!</v>
      </c>
      <c r="C6" s="46" t="e">
        <f>'C завтраками| Bed and breakfast'!#REF!+4800</f>
        <v>#REF!</v>
      </c>
      <c r="D6" s="46" t="e">
        <f>'C завтраками| Bed and breakfast'!#REF!+4800</f>
        <v>#REF!</v>
      </c>
      <c r="E6" s="46" t="e">
        <f>'C завтраками| Bed and breakfast'!#REF!+4800</f>
        <v>#REF!</v>
      </c>
      <c r="F6" s="46" t="e">
        <f>'C завтраками| Bed and breakfast'!#REF!+4800</f>
        <v>#REF!</v>
      </c>
      <c r="G6" s="46" t="e">
        <f>'C завтраками| Bed and breakfast'!#REF!+4800</f>
        <v>#REF!</v>
      </c>
      <c r="H6" s="46" t="e">
        <f>'C завтраками| Bed and breakfast'!#REF!+4800</f>
        <v>#REF!</v>
      </c>
      <c r="I6" s="46" t="e">
        <f>'C завтраками| Bed and breakfast'!#REF!+4800</f>
        <v>#REF!</v>
      </c>
      <c r="J6" s="46" t="e">
        <f>'C завтраками| Bed and breakfast'!#REF!+4800</f>
        <v>#REF!</v>
      </c>
      <c r="K6" s="46" t="e">
        <f>'C завтраками| Bed and breakfast'!#REF!+4800</f>
        <v>#REF!</v>
      </c>
      <c r="L6" s="46" t="e">
        <f>'C завтраками| Bed and breakfast'!#REF!+4800</f>
        <v>#REF!</v>
      </c>
      <c r="M6" s="46" t="e">
        <f>'C завтраками| Bed and breakfast'!#REF!+4800</f>
        <v>#REF!</v>
      </c>
      <c r="N6" s="46" t="e">
        <f>'C завтраками| Bed and breakfast'!#REF!+4800</f>
        <v>#REF!</v>
      </c>
      <c r="O6" s="46" t="e">
        <f>'C завтраками| Bed and breakfast'!#REF!+4800</f>
        <v>#REF!</v>
      </c>
      <c r="P6" s="46" t="e">
        <f>'C завтраками| Bed and breakfast'!#REF!+4800</f>
        <v>#REF!</v>
      </c>
      <c r="Q6" s="46" t="e">
        <f>'C завтраками| Bed and breakfast'!#REF!+4800</f>
        <v>#REF!</v>
      </c>
      <c r="R6" s="46" t="e">
        <f>'C завтраками| Bed and breakfast'!#REF!+4800</f>
        <v>#REF!</v>
      </c>
      <c r="S6" s="46" t="e">
        <f>'C завтраками| Bed and breakfast'!#REF!+4800</f>
        <v>#REF!</v>
      </c>
      <c r="T6" s="46" t="e">
        <f>'C завтраками| Bed and breakfast'!#REF!+4800</f>
        <v>#REF!</v>
      </c>
      <c r="U6" s="46" t="e">
        <f>'C завтраками| Bed and breakfast'!#REF!+4800</f>
        <v>#REF!</v>
      </c>
      <c r="V6" s="46" t="e">
        <f>'C завтраками| Bed and breakfast'!#REF!+4800</f>
        <v>#REF!</v>
      </c>
      <c r="W6" s="46" t="e">
        <f>'C завтраками| Bed and breakfast'!#REF!+4800</f>
        <v>#REF!</v>
      </c>
      <c r="X6" s="46" t="e">
        <f>'C завтраками| Bed and breakfast'!#REF!+4800</f>
        <v>#REF!</v>
      </c>
      <c r="Y6" s="46" t="e">
        <f>'C завтраками| Bed and breakfast'!#REF!+4800</f>
        <v>#REF!</v>
      </c>
      <c r="Z6" s="46" t="e">
        <f>'C завтраками| Bed and breakfast'!#REF!+4800</f>
        <v>#REF!</v>
      </c>
      <c r="AA6" s="46" t="e">
        <f>'C завтраками| Bed and breakfast'!#REF!+4800</f>
        <v>#REF!</v>
      </c>
      <c r="AB6" s="46" t="e">
        <f>'C завтраками| Bed and breakfast'!#REF!+4800</f>
        <v>#REF!</v>
      </c>
      <c r="AC6" s="46" t="e">
        <f>'C завтраками| Bed and breakfast'!#REF!+4800</f>
        <v>#REF!</v>
      </c>
      <c r="AD6" s="46" t="e">
        <f>'C завтраками| Bed and breakfast'!#REF!+4800</f>
        <v>#REF!</v>
      </c>
      <c r="AE6" s="46" t="e">
        <f>'C завтраками| Bed and breakfast'!#REF!+4800</f>
        <v>#REF!</v>
      </c>
      <c r="AF6" s="46" t="e">
        <f>'C завтраками| Bed and breakfast'!#REF!+4800</f>
        <v>#REF!</v>
      </c>
      <c r="AG6" s="46" t="e">
        <f>'C завтраками| Bed and breakfast'!#REF!+4800</f>
        <v>#REF!</v>
      </c>
      <c r="AH6" s="46" t="e">
        <f>'C завтраками| Bed and breakfast'!#REF!+4800</f>
        <v>#REF!</v>
      </c>
      <c r="AI6" s="46" t="e">
        <f>'C завтраками| Bed and breakfast'!#REF!+4800</f>
        <v>#REF!</v>
      </c>
      <c r="AJ6" s="46" t="e">
        <f>'C завтраками| Bed and breakfast'!#REF!+4800</f>
        <v>#REF!</v>
      </c>
      <c r="AK6" s="46" t="e">
        <f>'C завтраками| Bed and breakfast'!#REF!+4800</f>
        <v>#REF!</v>
      </c>
      <c r="AL6" s="46" t="e">
        <f>'C завтраками| Bed and breakfast'!#REF!+4800</f>
        <v>#REF!</v>
      </c>
      <c r="AM6" s="46" t="e">
        <f>'C завтраками| Bed and breakfast'!#REF!+4800</f>
        <v>#REF!</v>
      </c>
      <c r="AN6" s="46" t="e">
        <f>'C завтраками| Bed and breakfast'!#REF!+4800</f>
        <v>#REF!</v>
      </c>
      <c r="AO6" s="46" t="e">
        <f>'C завтраками| Bed and breakfast'!#REF!+4800</f>
        <v>#REF!</v>
      </c>
      <c r="AP6" s="46" t="e">
        <f>'C завтраками| Bed and breakfast'!#REF!+4800</f>
        <v>#REF!</v>
      </c>
      <c r="AQ6" s="46" t="e">
        <f>'C завтраками| Bed and breakfast'!#REF!+4800</f>
        <v>#REF!</v>
      </c>
      <c r="AR6" s="46" t="e">
        <f>'C завтраками| Bed and breakfast'!#REF!+4800</f>
        <v>#REF!</v>
      </c>
      <c r="AS6" s="46" t="e">
        <f>'C завтраками| Bed and breakfast'!#REF!+4800</f>
        <v>#REF!</v>
      </c>
      <c r="AT6" s="46" t="e">
        <f>'C завтраками| Bed and breakfast'!#REF!+4800</f>
        <v>#REF!</v>
      </c>
      <c r="AU6" s="46" t="e">
        <f>'C завтраками| Bed and breakfast'!#REF!+4800</f>
        <v>#REF!</v>
      </c>
      <c r="AV6" s="46" t="e">
        <f>'C завтраками| Bed and breakfast'!#REF!+4800</f>
        <v>#REF!</v>
      </c>
      <c r="AW6" s="46" t="e">
        <f>'C завтраками| Bed and breakfast'!#REF!+4800</f>
        <v>#REF!</v>
      </c>
      <c r="AX6" s="46" t="e">
        <f>'C завтраками| Bed and breakfast'!#REF!+4800</f>
        <v>#REF!</v>
      </c>
      <c r="AY6" s="46" t="e">
        <f>'C завтраками| Bed and breakfast'!#REF!+4800</f>
        <v>#REF!</v>
      </c>
      <c r="AZ6" s="46" t="e">
        <f>'C завтраками| Bed and breakfast'!#REF!+4800</f>
        <v>#REF!</v>
      </c>
      <c r="BA6" s="46" t="e">
        <f>'C завтраками| Bed and breakfast'!#REF!+4800</f>
        <v>#REF!</v>
      </c>
      <c r="BB6" s="46" t="e">
        <f>'C завтраками| Bed and breakfast'!#REF!+4800</f>
        <v>#REF!</v>
      </c>
      <c r="BC6" s="46" t="e">
        <f>'C завтраками| Bed and breakfast'!#REF!+4800</f>
        <v>#REF!</v>
      </c>
      <c r="BD6" s="46" t="e">
        <f>'C завтраками| Bed and breakfast'!#REF!+4800</f>
        <v>#REF!</v>
      </c>
      <c r="BE6" s="46" t="e">
        <f>'C завтраками| Bed and breakfast'!#REF!+4800</f>
        <v>#REF!</v>
      </c>
      <c r="BF6" s="46" t="e">
        <f>'C завтраками| Bed and breakfast'!#REF!+4800</f>
        <v>#REF!</v>
      </c>
      <c r="BG6" s="46" t="e">
        <f>'C завтраками| Bed and breakfast'!#REF!+4800</f>
        <v>#REF!</v>
      </c>
      <c r="BH6" s="46" t="e">
        <f>'C завтраками| Bed and breakfast'!#REF!+4800</f>
        <v>#REF!</v>
      </c>
      <c r="BI6" s="46" t="e">
        <f>'C завтраками| Bed and breakfast'!#REF!+4800</f>
        <v>#REF!</v>
      </c>
      <c r="BJ6" s="46" t="e">
        <f>'C завтраками| Bed and breakfast'!#REF!+4800</f>
        <v>#REF!</v>
      </c>
      <c r="BK6" s="46" t="e">
        <f>'C завтраками| Bed and breakfast'!#REF!+4800</f>
        <v>#REF!</v>
      </c>
      <c r="BL6" s="46" t="e">
        <f>'C завтраками| Bed and breakfast'!#REF!+4800</f>
        <v>#REF!</v>
      </c>
      <c r="BM6" s="46" t="e">
        <f>'C завтраками| Bed and breakfast'!#REF!+4800</f>
        <v>#REF!</v>
      </c>
      <c r="BN6" s="46" t="e">
        <f>'C завтраками| Bed and breakfast'!#REF!+4800</f>
        <v>#REF!</v>
      </c>
      <c r="BO6" s="46" t="e">
        <f>'C завтраками| Bed and breakfast'!#REF!+4800</f>
        <v>#REF!</v>
      </c>
      <c r="BP6" s="46" t="e">
        <f>'C завтраками| Bed and breakfast'!#REF!+4800</f>
        <v>#REF!</v>
      </c>
      <c r="BQ6" s="46" t="e">
        <f>'C завтраками| Bed and breakfast'!#REF!+4800</f>
        <v>#REF!</v>
      </c>
      <c r="BR6" s="46" t="e">
        <f>'C завтраками| Bed and breakfast'!#REF!+4800</f>
        <v>#REF!</v>
      </c>
      <c r="BS6" s="46" t="e">
        <f>'C завтраками| Bed and breakfast'!#REF!+4800</f>
        <v>#REF!</v>
      </c>
      <c r="BT6" s="46" t="e">
        <f>'C завтраками| Bed and breakfast'!#REF!+4800</f>
        <v>#REF!</v>
      </c>
      <c r="BU6" s="46" t="e">
        <f>'C завтраками| Bed and breakfast'!#REF!+4800</f>
        <v>#REF!</v>
      </c>
      <c r="BV6" s="46" t="e">
        <f>'C завтраками| Bed and breakfast'!#REF!+4800</f>
        <v>#REF!</v>
      </c>
      <c r="BW6" s="46" t="e">
        <f>'C завтраками| Bed and breakfast'!#REF!+4800</f>
        <v>#REF!</v>
      </c>
      <c r="BX6" s="46" t="e">
        <f>'C завтраками| Bed and breakfast'!#REF!+4800</f>
        <v>#REF!</v>
      </c>
      <c r="BY6" s="46" t="e">
        <f>'C завтраками| Bed and breakfast'!#REF!+4800</f>
        <v>#REF!</v>
      </c>
      <c r="BZ6" s="46" t="e">
        <f>'C завтраками| Bed and breakfast'!#REF!+4800</f>
        <v>#REF!</v>
      </c>
      <c r="CA6" s="46" t="e">
        <f>'C завтраками| Bed and breakfast'!#REF!+4800</f>
        <v>#REF!</v>
      </c>
      <c r="CB6" s="46" t="e">
        <f>'C завтраками| Bed and breakfast'!#REF!+4800</f>
        <v>#REF!</v>
      </c>
      <c r="CC6" s="46" t="e">
        <f>'C завтраками| Bed and breakfast'!#REF!+4800</f>
        <v>#REF!</v>
      </c>
    </row>
    <row r="7" spans="1:82" s="30" customFormat="1" ht="10.5" customHeight="1" x14ac:dyDescent="0.2">
      <c r="A7" s="71" t="s">
        <v>126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row>
    <row r="8" spans="1:82" s="30" customFormat="1" ht="10.5" customHeight="1" x14ac:dyDescent="0.2">
      <c r="A8" s="46">
        <v>1</v>
      </c>
      <c r="B8" s="46" t="e">
        <f>'C завтраками| Bed and breakfast'!#REF!+2400</f>
        <v>#REF!</v>
      </c>
      <c r="C8" s="46" t="e">
        <f>'C завтраками| Bed and breakfast'!#REF!+2400</f>
        <v>#REF!</v>
      </c>
      <c r="D8" s="46" t="e">
        <f>'C завтраками| Bed and breakfast'!#REF!+2400</f>
        <v>#REF!</v>
      </c>
      <c r="E8" s="46" t="e">
        <f>'C завтраками| Bed and breakfast'!#REF!+2400</f>
        <v>#REF!</v>
      </c>
      <c r="F8" s="46" t="e">
        <f>'C завтраками| Bed and breakfast'!#REF!+2400</f>
        <v>#REF!</v>
      </c>
      <c r="G8" s="46" t="e">
        <f>'C завтраками| Bed and breakfast'!#REF!+2400</f>
        <v>#REF!</v>
      </c>
      <c r="H8" s="46" t="e">
        <f>'C завтраками| Bed and breakfast'!#REF!+2400</f>
        <v>#REF!</v>
      </c>
      <c r="I8" s="46" t="e">
        <f>'C завтраками| Bed and breakfast'!#REF!+2400</f>
        <v>#REF!</v>
      </c>
      <c r="J8" s="46" t="e">
        <f>'C завтраками| Bed and breakfast'!#REF!+2400</f>
        <v>#REF!</v>
      </c>
      <c r="K8" s="46" t="e">
        <f>'C завтраками| Bed and breakfast'!#REF!+2400</f>
        <v>#REF!</v>
      </c>
      <c r="L8" s="46" t="e">
        <f>'C завтраками| Bed and breakfast'!#REF!+2400</f>
        <v>#REF!</v>
      </c>
      <c r="M8" s="46" t="e">
        <f>'C завтраками| Bed and breakfast'!#REF!+2400</f>
        <v>#REF!</v>
      </c>
      <c r="N8" s="46" t="e">
        <f>'C завтраками| Bed and breakfast'!#REF!+2400</f>
        <v>#REF!</v>
      </c>
      <c r="O8" s="46" t="e">
        <f>'C завтраками| Bed and breakfast'!#REF!+2400</f>
        <v>#REF!</v>
      </c>
      <c r="P8" s="46" t="e">
        <f>'C завтраками| Bed and breakfast'!#REF!+2400</f>
        <v>#REF!</v>
      </c>
      <c r="Q8" s="46" t="e">
        <f>'C завтраками| Bed and breakfast'!#REF!+2400</f>
        <v>#REF!</v>
      </c>
      <c r="R8" s="46" t="e">
        <f>'C завтраками| Bed and breakfast'!#REF!+2400</f>
        <v>#REF!</v>
      </c>
      <c r="S8" s="46" t="e">
        <f>'C завтраками| Bed and breakfast'!#REF!+2400</f>
        <v>#REF!</v>
      </c>
      <c r="T8" s="46" t="e">
        <f>'C завтраками| Bed and breakfast'!#REF!+2400</f>
        <v>#REF!</v>
      </c>
      <c r="U8" s="46" t="e">
        <f>'C завтраками| Bed and breakfast'!#REF!+2400</f>
        <v>#REF!</v>
      </c>
      <c r="V8" s="46" t="e">
        <f>'C завтраками| Bed and breakfast'!#REF!+2400</f>
        <v>#REF!</v>
      </c>
      <c r="W8" s="46" t="e">
        <f>'C завтраками| Bed and breakfast'!#REF!+2400</f>
        <v>#REF!</v>
      </c>
      <c r="X8" s="46" t="e">
        <f>'C завтраками| Bed and breakfast'!#REF!+2400</f>
        <v>#REF!</v>
      </c>
      <c r="Y8" s="46" t="e">
        <f>'C завтраками| Bed and breakfast'!#REF!+2400</f>
        <v>#REF!</v>
      </c>
      <c r="Z8" s="46" t="e">
        <f>'C завтраками| Bed and breakfast'!#REF!+2400</f>
        <v>#REF!</v>
      </c>
      <c r="AA8" s="46" t="e">
        <f>'C завтраками| Bed and breakfast'!#REF!+2400</f>
        <v>#REF!</v>
      </c>
      <c r="AB8" s="46" t="e">
        <f>'C завтраками| Bed and breakfast'!#REF!+2400</f>
        <v>#REF!</v>
      </c>
      <c r="AC8" s="46" t="e">
        <f>'C завтраками| Bed and breakfast'!#REF!+2400</f>
        <v>#REF!</v>
      </c>
      <c r="AD8" s="46" t="e">
        <f>'C завтраками| Bed and breakfast'!#REF!+2400</f>
        <v>#REF!</v>
      </c>
      <c r="AE8" s="46" t="e">
        <f>'C завтраками| Bed and breakfast'!#REF!+2400</f>
        <v>#REF!</v>
      </c>
      <c r="AF8" s="46" t="e">
        <f>'C завтраками| Bed and breakfast'!#REF!+2400</f>
        <v>#REF!</v>
      </c>
      <c r="AG8" s="46" t="e">
        <f>'C завтраками| Bed and breakfast'!#REF!+2400</f>
        <v>#REF!</v>
      </c>
      <c r="AH8" s="46" t="e">
        <f>'C завтраками| Bed and breakfast'!#REF!+2400</f>
        <v>#REF!</v>
      </c>
      <c r="AI8" s="46" t="e">
        <f>'C завтраками| Bed and breakfast'!#REF!+2400</f>
        <v>#REF!</v>
      </c>
      <c r="AJ8" s="46" t="e">
        <f>'C завтраками| Bed and breakfast'!#REF!+2400</f>
        <v>#REF!</v>
      </c>
      <c r="AK8" s="46" t="e">
        <f>'C завтраками| Bed and breakfast'!#REF!+2400</f>
        <v>#REF!</v>
      </c>
      <c r="AL8" s="46" t="e">
        <f>'C завтраками| Bed and breakfast'!#REF!+2400</f>
        <v>#REF!</v>
      </c>
      <c r="AM8" s="46" t="e">
        <f>'C завтраками| Bed and breakfast'!#REF!+2400</f>
        <v>#REF!</v>
      </c>
      <c r="AN8" s="46" t="e">
        <f>'C завтраками| Bed and breakfast'!#REF!+2400</f>
        <v>#REF!</v>
      </c>
      <c r="AO8" s="46" t="e">
        <f>'C завтраками| Bed and breakfast'!#REF!+2400</f>
        <v>#REF!</v>
      </c>
      <c r="AP8" s="46" t="e">
        <f>'C завтраками| Bed and breakfast'!#REF!+2400</f>
        <v>#REF!</v>
      </c>
      <c r="AQ8" s="46" t="e">
        <f>'C завтраками| Bed and breakfast'!#REF!+2400</f>
        <v>#REF!</v>
      </c>
      <c r="AR8" s="46" t="e">
        <f>'C завтраками| Bed and breakfast'!#REF!+2400</f>
        <v>#REF!</v>
      </c>
      <c r="AS8" s="46" t="e">
        <f>'C завтраками| Bed and breakfast'!#REF!+2400</f>
        <v>#REF!</v>
      </c>
      <c r="AT8" s="46" t="e">
        <f>'C завтраками| Bed and breakfast'!#REF!+2400</f>
        <v>#REF!</v>
      </c>
      <c r="AU8" s="46" t="e">
        <f>'C завтраками| Bed and breakfast'!#REF!+2400</f>
        <v>#REF!</v>
      </c>
      <c r="AV8" s="46" t="e">
        <f>'C завтраками| Bed and breakfast'!#REF!+2400</f>
        <v>#REF!</v>
      </c>
      <c r="AW8" s="46">
        <v>33400</v>
      </c>
      <c r="AX8" s="46">
        <v>28200</v>
      </c>
      <c r="AY8" s="46">
        <v>33400</v>
      </c>
      <c r="AZ8" s="46">
        <v>19300</v>
      </c>
      <c r="BA8" s="46">
        <v>16800</v>
      </c>
      <c r="BB8" s="46">
        <v>17900</v>
      </c>
      <c r="BC8" s="46">
        <v>16800</v>
      </c>
      <c r="BD8" s="46">
        <v>17900</v>
      </c>
      <c r="BE8" s="46">
        <v>16800</v>
      </c>
      <c r="BF8" s="46">
        <v>19300</v>
      </c>
      <c r="BG8" s="46">
        <v>17900</v>
      </c>
      <c r="BH8" s="46">
        <v>20800</v>
      </c>
      <c r="BI8" s="46">
        <v>23000</v>
      </c>
      <c r="BJ8" s="46">
        <v>17900</v>
      </c>
      <c r="BK8" s="46">
        <v>20800</v>
      </c>
      <c r="BL8" s="46">
        <v>23000</v>
      </c>
      <c r="BM8" s="46">
        <v>19300</v>
      </c>
      <c r="BN8" s="46">
        <v>20800</v>
      </c>
      <c r="BO8" s="46">
        <v>28200</v>
      </c>
      <c r="BP8" s="46">
        <v>17900</v>
      </c>
      <c r="BQ8" s="46">
        <v>20800</v>
      </c>
      <c r="BR8" s="46">
        <v>17900</v>
      </c>
      <c r="BS8" s="46">
        <v>23000</v>
      </c>
      <c r="BT8" s="46">
        <v>16800</v>
      </c>
      <c r="BU8" s="46">
        <v>13500</v>
      </c>
      <c r="BV8" s="46">
        <v>15500</v>
      </c>
      <c r="BW8" s="46">
        <v>14300</v>
      </c>
      <c r="BX8" s="46">
        <v>15500</v>
      </c>
      <c r="BY8" s="46">
        <v>11900</v>
      </c>
      <c r="BZ8" s="46">
        <v>11200</v>
      </c>
      <c r="CA8" s="46">
        <v>11900</v>
      </c>
      <c r="CB8" s="46">
        <v>10700</v>
      </c>
      <c r="CC8" s="46">
        <v>11200</v>
      </c>
    </row>
    <row r="9" spans="1:82" s="30" customFormat="1" ht="10.5" customHeight="1" x14ac:dyDescent="0.2">
      <c r="A9" s="46">
        <v>2</v>
      </c>
      <c r="B9" s="46" t="e">
        <f>'C завтраками| Bed and breakfast'!#REF!+4800</f>
        <v>#REF!</v>
      </c>
      <c r="C9" s="46" t="e">
        <f>'C завтраками| Bed and breakfast'!#REF!+4800</f>
        <v>#REF!</v>
      </c>
      <c r="D9" s="46" t="e">
        <f>'C завтраками| Bed and breakfast'!#REF!+4800</f>
        <v>#REF!</v>
      </c>
      <c r="E9" s="46" t="e">
        <f>'C завтраками| Bed and breakfast'!#REF!+4800</f>
        <v>#REF!</v>
      </c>
      <c r="F9" s="46" t="e">
        <f>'C завтраками| Bed and breakfast'!#REF!+4800</f>
        <v>#REF!</v>
      </c>
      <c r="G9" s="46" t="e">
        <f>'C завтраками| Bed and breakfast'!#REF!+4800</f>
        <v>#REF!</v>
      </c>
      <c r="H9" s="46" t="e">
        <f>'C завтраками| Bed and breakfast'!#REF!+4800</f>
        <v>#REF!</v>
      </c>
      <c r="I9" s="46" t="e">
        <f>'C завтраками| Bed and breakfast'!#REF!+4800</f>
        <v>#REF!</v>
      </c>
      <c r="J9" s="46" t="e">
        <f>'C завтраками| Bed and breakfast'!#REF!+4800</f>
        <v>#REF!</v>
      </c>
      <c r="K9" s="46" t="e">
        <f>'C завтраками| Bed and breakfast'!#REF!+4800</f>
        <v>#REF!</v>
      </c>
      <c r="L9" s="46" t="e">
        <f>'C завтраками| Bed and breakfast'!#REF!+4800</f>
        <v>#REF!</v>
      </c>
      <c r="M9" s="46" t="e">
        <f>'C завтраками| Bed and breakfast'!#REF!+4800</f>
        <v>#REF!</v>
      </c>
      <c r="N9" s="46" t="e">
        <f>'C завтраками| Bed and breakfast'!#REF!+4800</f>
        <v>#REF!</v>
      </c>
      <c r="O9" s="46" t="e">
        <f>'C завтраками| Bed and breakfast'!#REF!+4800</f>
        <v>#REF!</v>
      </c>
      <c r="P9" s="46" t="e">
        <f>'C завтраками| Bed and breakfast'!#REF!+4800</f>
        <v>#REF!</v>
      </c>
      <c r="Q9" s="46" t="e">
        <f>'C завтраками| Bed and breakfast'!#REF!+4800</f>
        <v>#REF!</v>
      </c>
      <c r="R9" s="46" t="e">
        <f>'C завтраками| Bed and breakfast'!#REF!+4800</f>
        <v>#REF!</v>
      </c>
      <c r="S9" s="46" t="e">
        <f>'C завтраками| Bed and breakfast'!#REF!+4800</f>
        <v>#REF!</v>
      </c>
      <c r="T9" s="46" t="e">
        <f>'C завтраками| Bed and breakfast'!#REF!+4800</f>
        <v>#REF!</v>
      </c>
      <c r="U9" s="46" t="e">
        <f>'C завтраками| Bed and breakfast'!#REF!+4800</f>
        <v>#REF!</v>
      </c>
      <c r="V9" s="46" t="e">
        <f>'C завтраками| Bed and breakfast'!#REF!+4800</f>
        <v>#REF!</v>
      </c>
      <c r="W9" s="46" t="e">
        <f>'C завтраками| Bed and breakfast'!#REF!+4800</f>
        <v>#REF!</v>
      </c>
      <c r="X9" s="46" t="e">
        <f>'C завтраками| Bed and breakfast'!#REF!+4800</f>
        <v>#REF!</v>
      </c>
      <c r="Y9" s="46" t="e">
        <f>'C завтраками| Bed and breakfast'!#REF!+4800</f>
        <v>#REF!</v>
      </c>
      <c r="Z9" s="46" t="e">
        <f>'C завтраками| Bed and breakfast'!#REF!+4800</f>
        <v>#REF!</v>
      </c>
      <c r="AA9" s="46" t="e">
        <f>'C завтраками| Bed and breakfast'!#REF!+4800</f>
        <v>#REF!</v>
      </c>
      <c r="AB9" s="46" t="e">
        <f>'C завтраками| Bed and breakfast'!#REF!+4800</f>
        <v>#REF!</v>
      </c>
      <c r="AC9" s="46" t="e">
        <f>'C завтраками| Bed and breakfast'!#REF!+4800</f>
        <v>#REF!</v>
      </c>
      <c r="AD9" s="46" t="e">
        <f>'C завтраками| Bed and breakfast'!#REF!+4800</f>
        <v>#REF!</v>
      </c>
      <c r="AE9" s="46" t="e">
        <f>'C завтраками| Bed and breakfast'!#REF!+4800</f>
        <v>#REF!</v>
      </c>
      <c r="AF9" s="46" t="e">
        <f>'C завтраками| Bed and breakfast'!#REF!+4800</f>
        <v>#REF!</v>
      </c>
      <c r="AG9" s="46" t="e">
        <f>'C завтраками| Bed and breakfast'!#REF!+4800</f>
        <v>#REF!</v>
      </c>
      <c r="AH9" s="46" t="e">
        <f>'C завтраками| Bed and breakfast'!#REF!+4800</f>
        <v>#REF!</v>
      </c>
      <c r="AI9" s="46" t="e">
        <f>'C завтраками| Bed and breakfast'!#REF!+4800</f>
        <v>#REF!</v>
      </c>
      <c r="AJ9" s="46" t="e">
        <f>'C завтраками| Bed and breakfast'!#REF!+4800</f>
        <v>#REF!</v>
      </c>
      <c r="AK9" s="46" t="e">
        <f>'C завтраками| Bed and breakfast'!#REF!+4800</f>
        <v>#REF!</v>
      </c>
      <c r="AL9" s="46" t="e">
        <f>'C завтраками| Bed and breakfast'!#REF!+4800</f>
        <v>#REF!</v>
      </c>
      <c r="AM9" s="46" t="e">
        <f>'C завтраками| Bed and breakfast'!#REF!+4800</f>
        <v>#REF!</v>
      </c>
      <c r="AN9" s="46" t="e">
        <f>'C завтраками| Bed and breakfast'!#REF!+4800</f>
        <v>#REF!</v>
      </c>
      <c r="AO9" s="46" t="e">
        <f>'C завтраками| Bed and breakfast'!#REF!+4800</f>
        <v>#REF!</v>
      </c>
      <c r="AP9" s="46" t="e">
        <f>'C завтраками| Bed and breakfast'!#REF!+4800</f>
        <v>#REF!</v>
      </c>
      <c r="AQ9" s="46" t="e">
        <f>'C завтраками| Bed and breakfast'!#REF!+4800</f>
        <v>#REF!</v>
      </c>
      <c r="AR9" s="46" t="e">
        <f>'C завтраками| Bed and breakfast'!#REF!+4800</f>
        <v>#REF!</v>
      </c>
      <c r="AS9" s="46" t="e">
        <f>'C завтраками| Bed and breakfast'!#REF!+4800</f>
        <v>#REF!</v>
      </c>
      <c r="AT9" s="46" t="e">
        <f>'C завтраками| Bed and breakfast'!#REF!+4800</f>
        <v>#REF!</v>
      </c>
      <c r="AU9" s="46" t="e">
        <f>'C завтраками| Bed and breakfast'!#REF!+4800</f>
        <v>#REF!</v>
      </c>
      <c r="AV9" s="46" t="e">
        <f>'C завтраками| Bed and breakfast'!#REF!+4800</f>
        <v>#REF!</v>
      </c>
      <c r="AW9" s="46">
        <v>37400</v>
      </c>
      <c r="AX9" s="46">
        <v>32200</v>
      </c>
      <c r="AY9" s="46">
        <v>37400</v>
      </c>
      <c r="AZ9" s="46">
        <v>23200</v>
      </c>
      <c r="BA9" s="46">
        <v>20600</v>
      </c>
      <c r="BB9" s="46">
        <v>21700</v>
      </c>
      <c r="BC9" s="46">
        <v>20600</v>
      </c>
      <c r="BD9" s="46">
        <v>21700</v>
      </c>
      <c r="BE9" s="46">
        <v>20600</v>
      </c>
      <c r="BF9" s="46">
        <v>23200</v>
      </c>
      <c r="BG9" s="46">
        <v>21700</v>
      </c>
      <c r="BH9" s="46">
        <v>24700</v>
      </c>
      <c r="BI9" s="46">
        <v>27000</v>
      </c>
      <c r="BJ9" s="46">
        <v>21700</v>
      </c>
      <c r="BK9" s="46">
        <v>24700</v>
      </c>
      <c r="BL9" s="46">
        <v>27000</v>
      </c>
      <c r="BM9" s="46">
        <v>23200</v>
      </c>
      <c r="BN9" s="46">
        <v>24700</v>
      </c>
      <c r="BO9" s="46">
        <v>32200</v>
      </c>
      <c r="BP9" s="46">
        <v>21700</v>
      </c>
      <c r="BQ9" s="46">
        <v>24700</v>
      </c>
      <c r="BR9" s="46">
        <v>21700</v>
      </c>
      <c r="BS9" s="46">
        <v>27000</v>
      </c>
      <c r="BT9" s="46">
        <v>20600</v>
      </c>
      <c r="BU9" s="46">
        <v>17200</v>
      </c>
      <c r="BV9" s="46">
        <v>19300</v>
      </c>
      <c r="BW9" s="46">
        <v>18100</v>
      </c>
      <c r="BX9" s="46">
        <v>19300</v>
      </c>
      <c r="BY9" s="46">
        <v>15600</v>
      </c>
      <c r="BZ9" s="46">
        <v>14900</v>
      </c>
      <c r="CA9" s="46">
        <v>15600</v>
      </c>
      <c r="CB9" s="46">
        <v>14300</v>
      </c>
      <c r="CC9" s="46">
        <v>14900</v>
      </c>
    </row>
    <row r="10" spans="1:82" s="30" customFormat="1" ht="10.5" customHeight="1" x14ac:dyDescent="0.2">
      <c r="A10" s="71" t="s">
        <v>127</v>
      </c>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row>
    <row r="11" spans="1:82" s="30" customFormat="1" ht="10.5" customHeight="1" x14ac:dyDescent="0.2">
      <c r="A11" s="46">
        <v>1</v>
      </c>
      <c r="B11" s="46" t="e">
        <f>'C завтраками| Bed and breakfast'!#REF!+2400</f>
        <v>#REF!</v>
      </c>
      <c r="C11" s="46" t="e">
        <f>'C завтраками| Bed and breakfast'!#REF!+2400</f>
        <v>#REF!</v>
      </c>
      <c r="D11" s="46" t="e">
        <f>'C завтраками| Bed and breakfast'!#REF!+2400</f>
        <v>#REF!</v>
      </c>
      <c r="E11" s="46" t="e">
        <f>'C завтраками| Bed and breakfast'!#REF!+2400</f>
        <v>#REF!</v>
      </c>
      <c r="F11" s="46" t="e">
        <f>'C завтраками| Bed and breakfast'!#REF!+2400</f>
        <v>#REF!</v>
      </c>
      <c r="G11" s="46" t="e">
        <f>'C завтраками| Bed and breakfast'!#REF!+2400</f>
        <v>#REF!</v>
      </c>
      <c r="H11" s="46" t="e">
        <f>'C завтраками| Bed and breakfast'!#REF!+2400</f>
        <v>#REF!</v>
      </c>
      <c r="I11" s="46" t="e">
        <f>'C завтраками| Bed and breakfast'!#REF!+2400</f>
        <v>#REF!</v>
      </c>
      <c r="J11" s="46" t="e">
        <f>'C завтраками| Bed and breakfast'!#REF!+2400</f>
        <v>#REF!</v>
      </c>
      <c r="K11" s="46" t="e">
        <f>'C завтраками| Bed and breakfast'!#REF!+2400</f>
        <v>#REF!</v>
      </c>
      <c r="L11" s="46" t="e">
        <f>'C завтраками| Bed and breakfast'!#REF!+2400</f>
        <v>#REF!</v>
      </c>
      <c r="M11" s="46" t="e">
        <f>'C завтраками| Bed and breakfast'!#REF!+2400</f>
        <v>#REF!</v>
      </c>
      <c r="N11" s="46" t="e">
        <f>'C завтраками| Bed and breakfast'!#REF!+2400</f>
        <v>#REF!</v>
      </c>
      <c r="O11" s="46" t="e">
        <f>'C завтраками| Bed and breakfast'!#REF!+2400</f>
        <v>#REF!</v>
      </c>
      <c r="P11" s="46" t="e">
        <f>'C завтраками| Bed and breakfast'!#REF!+2400</f>
        <v>#REF!</v>
      </c>
      <c r="Q11" s="46" t="e">
        <f>'C завтраками| Bed and breakfast'!#REF!+2400</f>
        <v>#REF!</v>
      </c>
      <c r="R11" s="46" t="e">
        <f>'C завтраками| Bed and breakfast'!#REF!+2400</f>
        <v>#REF!</v>
      </c>
      <c r="S11" s="46" t="e">
        <f>'C завтраками| Bed and breakfast'!#REF!+2400</f>
        <v>#REF!</v>
      </c>
      <c r="T11" s="46" t="e">
        <f>'C завтраками| Bed and breakfast'!#REF!+2400</f>
        <v>#REF!</v>
      </c>
      <c r="U11" s="46" t="e">
        <f>'C завтраками| Bed and breakfast'!#REF!+2400</f>
        <v>#REF!</v>
      </c>
      <c r="V11" s="46" t="e">
        <f>'C завтраками| Bed and breakfast'!#REF!+2400</f>
        <v>#REF!</v>
      </c>
      <c r="W11" s="46" t="e">
        <f>'C завтраками| Bed and breakfast'!#REF!+2400</f>
        <v>#REF!</v>
      </c>
      <c r="X11" s="46" t="e">
        <f>'C завтраками| Bed and breakfast'!#REF!+2400</f>
        <v>#REF!</v>
      </c>
      <c r="Y11" s="46" t="e">
        <f>'C завтраками| Bed and breakfast'!#REF!+2400</f>
        <v>#REF!</v>
      </c>
      <c r="Z11" s="46" t="e">
        <f>'C завтраками| Bed and breakfast'!#REF!+2400</f>
        <v>#REF!</v>
      </c>
      <c r="AA11" s="46" t="e">
        <f>'C завтраками| Bed and breakfast'!#REF!+2400</f>
        <v>#REF!</v>
      </c>
      <c r="AB11" s="46" t="e">
        <f>'C завтраками| Bed and breakfast'!#REF!+2400</f>
        <v>#REF!</v>
      </c>
      <c r="AC11" s="46" t="e">
        <f>'C завтраками| Bed and breakfast'!#REF!+2400</f>
        <v>#REF!</v>
      </c>
      <c r="AD11" s="46" t="e">
        <f>'C завтраками| Bed and breakfast'!#REF!+2400</f>
        <v>#REF!</v>
      </c>
      <c r="AE11" s="46" t="e">
        <f>'C завтраками| Bed and breakfast'!#REF!+2400</f>
        <v>#REF!</v>
      </c>
      <c r="AF11" s="46" t="e">
        <f>'C завтраками| Bed and breakfast'!#REF!+2400</f>
        <v>#REF!</v>
      </c>
      <c r="AG11" s="46" t="e">
        <f>'C завтраками| Bed and breakfast'!#REF!+2400</f>
        <v>#REF!</v>
      </c>
      <c r="AH11" s="46" t="e">
        <f>'C завтраками| Bed and breakfast'!#REF!+2400</f>
        <v>#REF!</v>
      </c>
      <c r="AI11" s="46" t="e">
        <f>'C завтраками| Bed and breakfast'!#REF!+2400</f>
        <v>#REF!</v>
      </c>
      <c r="AJ11" s="46" t="e">
        <f>'C завтраками| Bed and breakfast'!#REF!+2400</f>
        <v>#REF!</v>
      </c>
      <c r="AK11" s="46" t="e">
        <f>'C завтраками| Bed and breakfast'!#REF!+2400</f>
        <v>#REF!</v>
      </c>
      <c r="AL11" s="46" t="e">
        <f>'C завтраками| Bed and breakfast'!#REF!+2400</f>
        <v>#REF!</v>
      </c>
      <c r="AM11" s="46" t="e">
        <f>'C завтраками| Bed and breakfast'!#REF!+2400</f>
        <v>#REF!</v>
      </c>
      <c r="AN11" s="46" t="e">
        <f>'C завтраками| Bed and breakfast'!#REF!+2400</f>
        <v>#REF!</v>
      </c>
      <c r="AO11" s="46" t="e">
        <f>'C завтраками| Bed and breakfast'!#REF!+2400</f>
        <v>#REF!</v>
      </c>
      <c r="AP11" s="46" t="e">
        <f>'C завтраками| Bed and breakfast'!#REF!+2400</f>
        <v>#REF!</v>
      </c>
      <c r="AQ11" s="46" t="e">
        <f>'C завтраками| Bed and breakfast'!#REF!+2400</f>
        <v>#REF!</v>
      </c>
      <c r="AR11" s="46" t="e">
        <f>'C завтраками| Bed and breakfast'!#REF!+2400</f>
        <v>#REF!</v>
      </c>
      <c r="AS11" s="46" t="e">
        <f>'C завтраками| Bed and breakfast'!#REF!+2400</f>
        <v>#REF!</v>
      </c>
      <c r="AT11" s="46" t="e">
        <f>'C завтраками| Bed and breakfast'!#REF!+2400</f>
        <v>#REF!</v>
      </c>
      <c r="AU11" s="46" t="e">
        <f>'C завтраками| Bed and breakfast'!#REF!+2400</f>
        <v>#REF!</v>
      </c>
      <c r="AV11" s="46" t="e">
        <f>'C завтраками| Bed and breakfast'!#REF!+2400</f>
        <v>#REF!</v>
      </c>
      <c r="AW11" s="46">
        <v>34900</v>
      </c>
      <c r="AX11" s="46">
        <v>29700</v>
      </c>
      <c r="AY11" s="46">
        <v>34900</v>
      </c>
      <c r="AZ11" s="46">
        <v>20600</v>
      </c>
      <c r="BA11" s="46">
        <v>18100</v>
      </c>
      <c r="BB11" s="46">
        <v>19200</v>
      </c>
      <c r="BC11" s="46">
        <v>18100</v>
      </c>
      <c r="BD11" s="46">
        <v>19200</v>
      </c>
      <c r="BE11" s="46">
        <v>18100</v>
      </c>
      <c r="BF11" s="46">
        <v>20600</v>
      </c>
      <c r="BG11" s="46">
        <v>19200</v>
      </c>
      <c r="BH11" s="46">
        <v>22100</v>
      </c>
      <c r="BI11" s="46">
        <v>24500</v>
      </c>
      <c r="BJ11" s="46">
        <v>19200</v>
      </c>
      <c r="BK11" s="46">
        <v>22100</v>
      </c>
      <c r="BL11" s="46">
        <v>24500</v>
      </c>
      <c r="BM11" s="46">
        <v>20600</v>
      </c>
      <c r="BN11" s="46">
        <v>22100</v>
      </c>
      <c r="BO11" s="46">
        <v>29700</v>
      </c>
      <c r="BP11" s="46">
        <v>19200</v>
      </c>
      <c r="BQ11" s="46">
        <v>22100</v>
      </c>
      <c r="BR11" s="46">
        <v>19200</v>
      </c>
      <c r="BS11" s="46">
        <v>24500</v>
      </c>
      <c r="BT11" s="46">
        <v>18100</v>
      </c>
      <c r="BU11" s="46">
        <v>14600</v>
      </c>
      <c r="BV11" s="46">
        <v>16600</v>
      </c>
      <c r="BW11" s="46">
        <v>15400</v>
      </c>
      <c r="BX11" s="46">
        <v>16600</v>
      </c>
      <c r="BY11" s="46">
        <v>12900</v>
      </c>
      <c r="BZ11" s="46">
        <v>12200</v>
      </c>
      <c r="CA11" s="46">
        <v>12900</v>
      </c>
      <c r="CB11" s="46">
        <v>11700</v>
      </c>
      <c r="CC11" s="46">
        <v>12200</v>
      </c>
    </row>
    <row r="12" spans="1:82" s="30" customFormat="1" ht="10.5" customHeight="1" x14ac:dyDescent="0.2">
      <c r="A12" s="46">
        <v>2</v>
      </c>
      <c r="B12" s="46" t="e">
        <f>'C завтраками| Bed and breakfast'!#REF!+4800</f>
        <v>#REF!</v>
      </c>
      <c r="C12" s="46" t="e">
        <f>'C завтраками| Bed and breakfast'!#REF!+4800</f>
        <v>#REF!</v>
      </c>
      <c r="D12" s="46" t="e">
        <f>'C завтраками| Bed and breakfast'!#REF!+4800</f>
        <v>#REF!</v>
      </c>
      <c r="E12" s="46" t="e">
        <f>'C завтраками| Bed and breakfast'!#REF!+4800</f>
        <v>#REF!</v>
      </c>
      <c r="F12" s="46" t="e">
        <f>'C завтраками| Bed and breakfast'!#REF!+4800</f>
        <v>#REF!</v>
      </c>
      <c r="G12" s="46" t="e">
        <f>'C завтраками| Bed and breakfast'!#REF!+4800</f>
        <v>#REF!</v>
      </c>
      <c r="H12" s="46" t="e">
        <f>'C завтраками| Bed and breakfast'!#REF!+4800</f>
        <v>#REF!</v>
      </c>
      <c r="I12" s="46" t="e">
        <f>'C завтраками| Bed and breakfast'!#REF!+4800</f>
        <v>#REF!</v>
      </c>
      <c r="J12" s="46" t="e">
        <f>'C завтраками| Bed and breakfast'!#REF!+4800</f>
        <v>#REF!</v>
      </c>
      <c r="K12" s="46" t="e">
        <f>'C завтраками| Bed and breakfast'!#REF!+4800</f>
        <v>#REF!</v>
      </c>
      <c r="L12" s="46" t="e">
        <f>'C завтраками| Bed and breakfast'!#REF!+4800</f>
        <v>#REF!</v>
      </c>
      <c r="M12" s="46" t="e">
        <f>'C завтраками| Bed and breakfast'!#REF!+4800</f>
        <v>#REF!</v>
      </c>
      <c r="N12" s="46" t="e">
        <f>'C завтраками| Bed and breakfast'!#REF!+4800</f>
        <v>#REF!</v>
      </c>
      <c r="O12" s="46" t="e">
        <f>'C завтраками| Bed and breakfast'!#REF!+4800</f>
        <v>#REF!</v>
      </c>
      <c r="P12" s="46" t="e">
        <f>'C завтраками| Bed and breakfast'!#REF!+4800</f>
        <v>#REF!</v>
      </c>
      <c r="Q12" s="46" t="e">
        <f>'C завтраками| Bed and breakfast'!#REF!+4800</f>
        <v>#REF!</v>
      </c>
      <c r="R12" s="46" t="e">
        <f>'C завтраками| Bed and breakfast'!#REF!+4800</f>
        <v>#REF!</v>
      </c>
      <c r="S12" s="46" t="e">
        <f>'C завтраками| Bed and breakfast'!#REF!+4800</f>
        <v>#REF!</v>
      </c>
      <c r="T12" s="46" t="e">
        <f>'C завтраками| Bed and breakfast'!#REF!+4800</f>
        <v>#REF!</v>
      </c>
      <c r="U12" s="46" t="e">
        <f>'C завтраками| Bed and breakfast'!#REF!+4800</f>
        <v>#REF!</v>
      </c>
      <c r="V12" s="46" t="e">
        <f>'C завтраками| Bed and breakfast'!#REF!+4800</f>
        <v>#REF!</v>
      </c>
      <c r="W12" s="46" t="e">
        <f>'C завтраками| Bed and breakfast'!#REF!+4800</f>
        <v>#REF!</v>
      </c>
      <c r="X12" s="46" t="e">
        <f>'C завтраками| Bed and breakfast'!#REF!+4800</f>
        <v>#REF!</v>
      </c>
      <c r="Y12" s="46" t="e">
        <f>'C завтраками| Bed and breakfast'!#REF!+4800</f>
        <v>#REF!</v>
      </c>
      <c r="Z12" s="46" t="e">
        <f>'C завтраками| Bed and breakfast'!#REF!+4800</f>
        <v>#REF!</v>
      </c>
      <c r="AA12" s="46" t="e">
        <f>'C завтраками| Bed and breakfast'!#REF!+4800</f>
        <v>#REF!</v>
      </c>
      <c r="AB12" s="46" t="e">
        <f>'C завтраками| Bed and breakfast'!#REF!+4800</f>
        <v>#REF!</v>
      </c>
      <c r="AC12" s="46" t="e">
        <f>'C завтраками| Bed and breakfast'!#REF!+4800</f>
        <v>#REF!</v>
      </c>
      <c r="AD12" s="46" t="e">
        <f>'C завтраками| Bed and breakfast'!#REF!+4800</f>
        <v>#REF!</v>
      </c>
      <c r="AE12" s="46" t="e">
        <f>'C завтраками| Bed and breakfast'!#REF!+4800</f>
        <v>#REF!</v>
      </c>
      <c r="AF12" s="46" t="e">
        <f>'C завтраками| Bed and breakfast'!#REF!+4800</f>
        <v>#REF!</v>
      </c>
      <c r="AG12" s="46" t="e">
        <f>'C завтраками| Bed and breakfast'!#REF!+4800</f>
        <v>#REF!</v>
      </c>
      <c r="AH12" s="46" t="e">
        <f>'C завтраками| Bed and breakfast'!#REF!+4800</f>
        <v>#REF!</v>
      </c>
      <c r="AI12" s="46" t="e">
        <f>'C завтраками| Bed and breakfast'!#REF!+4800</f>
        <v>#REF!</v>
      </c>
      <c r="AJ12" s="46" t="e">
        <f>'C завтраками| Bed and breakfast'!#REF!+4800</f>
        <v>#REF!</v>
      </c>
      <c r="AK12" s="46" t="e">
        <f>'C завтраками| Bed and breakfast'!#REF!+4800</f>
        <v>#REF!</v>
      </c>
      <c r="AL12" s="46" t="e">
        <f>'C завтраками| Bed and breakfast'!#REF!+4800</f>
        <v>#REF!</v>
      </c>
      <c r="AM12" s="46" t="e">
        <f>'C завтраками| Bed and breakfast'!#REF!+4800</f>
        <v>#REF!</v>
      </c>
      <c r="AN12" s="46" t="e">
        <f>'C завтраками| Bed and breakfast'!#REF!+4800</f>
        <v>#REF!</v>
      </c>
      <c r="AO12" s="46" t="e">
        <f>'C завтраками| Bed and breakfast'!#REF!+4800</f>
        <v>#REF!</v>
      </c>
      <c r="AP12" s="46" t="e">
        <f>'C завтраками| Bed and breakfast'!#REF!+4800</f>
        <v>#REF!</v>
      </c>
      <c r="AQ12" s="46" t="e">
        <f>'C завтраками| Bed and breakfast'!#REF!+4800</f>
        <v>#REF!</v>
      </c>
      <c r="AR12" s="46" t="e">
        <f>'C завтраками| Bed and breakfast'!#REF!+4800</f>
        <v>#REF!</v>
      </c>
      <c r="AS12" s="46" t="e">
        <f>'C завтраками| Bed and breakfast'!#REF!+4800</f>
        <v>#REF!</v>
      </c>
      <c r="AT12" s="46" t="e">
        <f>'C завтраками| Bed and breakfast'!#REF!+4800</f>
        <v>#REF!</v>
      </c>
      <c r="AU12" s="46" t="e">
        <f>'C завтраками| Bed and breakfast'!#REF!+4800</f>
        <v>#REF!</v>
      </c>
      <c r="AV12" s="46" t="e">
        <f>'C завтраками| Bed and breakfast'!#REF!+4800</f>
        <v>#REF!</v>
      </c>
      <c r="AW12" s="46">
        <v>38900</v>
      </c>
      <c r="AX12" s="46">
        <v>33700</v>
      </c>
      <c r="AY12" s="46">
        <v>38900</v>
      </c>
      <c r="AZ12" s="46">
        <v>24500</v>
      </c>
      <c r="BA12" s="46">
        <v>21900</v>
      </c>
      <c r="BB12" s="46">
        <v>23000</v>
      </c>
      <c r="BC12" s="46">
        <v>21900</v>
      </c>
      <c r="BD12" s="46">
        <v>23000</v>
      </c>
      <c r="BE12" s="46">
        <v>21900</v>
      </c>
      <c r="BF12" s="46">
        <v>24500</v>
      </c>
      <c r="BG12" s="46">
        <v>23000</v>
      </c>
      <c r="BH12" s="46">
        <v>26000</v>
      </c>
      <c r="BI12" s="46">
        <v>28500</v>
      </c>
      <c r="BJ12" s="46">
        <v>23000</v>
      </c>
      <c r="BK12" s="46">
        <v>26000</v>
      </c>
      <c r="BL12" s="46">
        <v>28500</v>
      </c>
      <c r="BM12" s="46">
        <v>24500</v>
      </c>
      <c r="BN12" s="46">
        <v>26000</v>
      </c>
      <c r="BO12" s="46">
        <v>33700</v>
      </c>
      <c r="BP12" s="46">
        <v>23000</v>
      </c>
      <c r="BQ12" s="46">
        <v>26000</v>
      </c>
      <c r="BR12" s="46">
        <v>23000</v>
      </c>
      <c r="BS12" s="46">
        <v>28500</v>
      </c>
      <c r="BT12" s="46">
        <v>21900</v>
      </c>
      <c r="BU12" s="46">
        <v>18300</v>
      </c>
      <c r="BV12" s="46">
        <v>20400</v>
      </c>
      <c r="BW12" s="46">
        <v>19200</v>
      </c>
      <c r="BX12" s="46">
        <v>20400</v>
      </c>
      <c r="BY12" s="46">
        <v>16600</v>
      </c>
      <c r="BZ12" s="46">
        <v>15900</v>
      </c>
      <c r="CA12" s="46">
        <v>16600</v>
      </c>
      <c r="CB12" s="46">
        <v>15300</v>
      </c>
      <c r="CC12" s="46">
        <v>15900</v>
      </c>
    </row>
    <row r="13" spans="1:82" s="30" customFormat="1" ht="10.5" customHeight="1" x14ac:dyDescent="0.2">
      <c r="A13" s="71" t="s">
        <v>128</v>
      </c>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row>
    <row r="14" spans="1:82" s="30" customFormat="1" ht="10.5" customHeight="1" x14ac:dyDescent="0.2">
      <c r="A14" s="46" t="s">
        <v>129</v>
      </c>
      <c r="B14" s="46" t="e">
        <f>'C завтраками| Bed and breakfast'!#REF!+4800</f>
        <v>#REF!</v>
      </c>
      <c r="C14" s="46" t="e">
        <f>'C завтраками| Bed and breakfast'!#REF!+4800</f>
        <v>#REF!</v>
      </c>
      <c r="D14" s="46" t="e">
        <f>'C завтраками| Bed and breakfast'!#REF!+4800</f>
        <v>#REF!</v>
      </c>
      <c r="E14" s="46" t="e">
        <f>'C завтраками| Bed and breakfast'!#REF!+4800</f>
        <v>#REF!</v>
      </c>
      <c r="F14" s="46" t="e">
        <f>'C завтраками| Bed and breakfast'!#REF!+4800</f>
        <v>#REF!</v>
      </c>
      <c r="G14" s="46" t="e">
        <f>'C завтраками| Bed and breakfast'!#REF!+4800</f>
        <v>#REF!</v>
      </c>
      <c r="H14" s="46" t="e">
        <f>'C завтраками| Bed and breakfast'!#REF!+4800</f>
        <v>#REF!</v>
      </c>
      <c r="I14" s="46" t="e">
        <f>'C завтраками| Bed and breakfast'!#REF!+4800</f>
        <v>#REF!</v>
      </c>
      <c r="J14" s="46" t="e">
        <f>'C завтраками| Bed and breakfast'!#REF!+4800</f>
        <v>#REF!</v>
      </c>
      <c r="K14" s="46" t="e">
        <f>'C завтраками| Bed and breakfast'!#REF!+4800</f>
        <v>#REF!</v>
      </c>
      <c r="L14" s="46" t="e">
        <f>'C завтраками| Bed and breakfast'!#REF!+4800</f>
        <v>#REF!</v>
      </c>
      <c r="M14" s="46" t="e">
        <f>'C завтраками| Bed and breakfast'!#REF!+4800</f>
        <v>#REF!</v>
      </c>
      <c r="N14" s="46" t="e">
        <f>'C завтраками| Bed and breakfast'!#REF!+4800</f>
        <v>#REF!</v>
      </c>
      <c r="O14" s="46" t="e">
        <f>'C завтраками| Bed and breakfast'!#REF!+4800</f>
        <v>#REF!</v>
      </c>
      <c r="P14" s="46" t="e">
        <f>'C завтраками| Bed and breakfast'!#REF!+4800</f>
        <v>#REF!</v>
      </c>
      <c r="Q14" s="46" t="e">
        <f>'C завтраками| Bed and breakfast'!#REF!+4800</f>
        <v>#REF!</v>
      </c>
      <c r="R14" s="46" t="e">
        <f>'C завтраками| Bed and breakfast'!#REF!+4800</f>
        <v>#REF!</v>
      </c>
      <c r="S14" s="46" t="e">
        <f>'C завтраками| Bed and breakfast'!#REF!+4800</f>
        <v>#REF!</v>
      </c>
      <c r="T14" s="46" t="e">
        <f>'C завтраками| Bed and breakfast'!#REF!+4800</f>
        <v>#REF!</v>
      </c>
      <c r="U14" s="46" t="e">
        <f>'C завтраками| Bed and breakfast'!#REF!+4800</f>
        <v>#REF!</v>
      </c>
      <c r="V14" s="46" t="e">
        <f>'C завтраками| Bed and breakfast'!#REF!+4800</f>
        <v>#REF!</v>
      </c>
      <c r="W14" s="46" t="e">
        <f>'C завтраками| Bed and breakfast'!#REF!+4800</f>
        <v>#REF!</v>
      </c>
      <c r="X14" s="46" t="e">
        <f>'C завтраками| Bed and breakfast'!#REF!+4800</f>
        <v>#REF!</v>
      </c>
      <c r="Y14" s="46" t="e">
        <f>'C завтраками| Bed and breakfast'!#REF!+4800</f>
        <v>#REF!</v>
      </c>
      <c r="Z14" s="46" t="e">
        <f>'C завтраками| Bed and breakfast'!#REF!+4800</f>
        <v>#REF!</v>
      </c>
      <c r="AA14" s="46" t="e">
        <f>'C завтраками| Bed and breakfast'!#REF!+4800</f>
        <v>#REF!</v>
      </c>
      <c r="AB14" s="46" t="e">
        <f>'C завтраками| Bed and breakfast'!#REF!+4800</f>
        <v>#REF!</v>
      </c>
      <c r="AC14" s="46" t="e">
        <f>'C завтраками| Bed and breakfast'!#REF!+4800</f>
        <v>#REF!</v>
      </c>
      <c r="AD14" s="46" t="e">
        <f>'C завтраками| Bed and breakfast'!#REF!+4800</f>
        <v>#REF!</v>
      </c>
      <c r="AE14" s="46" t="e">
        <f>'C завтраками| Bed and breakfast'!#REF!+4800</f>
        <v>#REF!</v>
      </c>
      <c r="AF14" s="46" t="e">
        <f>'C завтраками| Bed and breakfast'!#REF!+4800</f>
        <v>#REF!</v>
      </c>
      <c r="AG14" s="46" t="e">
        <f>'C завтраками| Bed and breakfast'!#REF!+4800</f>
        <v>#REF!</v>
      </c>
      <c r="AH14" s="46" t="e">
        <f>'C завтраками| Bed and breakfast'!#REF!+4800</f>
        <v>#REF!</v>
      </c>
      <c r="AI14" s="46" t="e">
        <f>'C завтраками| Bed and breakfast'!#REF!+4800</f>
        <v>#REF!</v>
      </c>
      <c r="AJ14" s="46" t="e">
        <f>'C завтраками| Bed and breakfast'!#REF!+4800</f>
        <v>#REF!</v>
      </c>
      <c r="AK14" s="46" t="e">
        <f>'C завтраками| Bed and breakfast'!#REF!+4800</f>
        <v>#REF!</v>
      </c>
      <c r="AL14" s="46" t="e">
        <f>'C завтраками| Bed and breakfast'!#REF!+4800</f>
        <v>#REF!</v>
      </c>
      <c r="AM14" s="46" t="e">
        <f>'C завтраками| Bed and breakfast'!#REF!+4800</f>
        <v>#REF!</v>
      </c>
      <c r="AN14" s="46" t="e">
        <f>'C завтраками| Bed and breakfast'!#REF!+4800</f>
        <v>#REF!</v>
      </c>
      <c r="AO14" s="46" t="e">
        <f>'C завтраками| Bed and breakfast'!#REF!+4800</f>
        <v>#REF!</v>
      </c>
      <c r="AP14" s="46" t="e">
        <f>'C завтраками| Bed and breakfast'!#REF!+4800</f>
        <v>#REF!</v>
      </c>
      <c r="AQ14" s="46" t="e">
        <f>'C завтраками| Bed and breakfast'!#REF!+4800</f>
        <v>#REF!</v>
      </c>
      <c r="AR14" s="46" t="e">
        <f>'C завтраками| Bed and breakfast'!#REF!+4800</f>
        <v>#REF!</v>
      </c>
      <c r="AS14" s="46" t="e">
        <f>'C завтраками| Bed and breakfast'!#REF!+4800</f>
        <v>#REF!</v>
      </c>
      <c r="AT14" s="46" t="e">
        <f>'C завтраками| Bed and breakfast'!#REF!+4800</f>
        <v>#REF!</v>
      </c>
      <c r="AU14" s="46" t="e">
        <f>'C завтраками| Bed and breakfast'!#REF!+4800</f>
        <v>#REF!</v>
      </c>
      <c r="AV14" s="46" t="e">
        <f>'C завтраками| Bed and breakfast'!#REF!+4800</f>
        <v>#REF!</v>
      </c>
      <c r="AW14" s="46">
        <v>59300</v>
      </c>
      <c r="AX14" s="46">
        <v>54200</v>
      </c>
      <c r="AY14" s="46">
        <v>59300</v>
      </c>
      <c r="AZ14" s="46">
        <v>46000</v>
      </c>
      <c r="BA14" s="46">
        <v>40000</v>
      </c>
      <c r="BB14" s="46">
        <v>42900</v>
      </c>
      <c r="BC14" s="46">
        <v>40000</v>
      </c>
      <c r="BD14" s="46">
        <v>42900</v>
      </c>
      <c r="BE14" s="46">
        <v>40000</v>
      </c>
      <c r="BF14" s="46">
        <v>46000</v>
      </c>
      <c r="BG14" s="46">
        <v>42900</v>
      </c>
      <c r="BH14" s="46">
        <v>49100</v>
      </c>
      <c r="BI14" s="46">
        <v>51100</v>
      </c>
      <c r="BJ14" s="46">
        <v>42900</v>
      </c>
      <c r="BK14" s="46">
        <v>49100</v>
      </c>
      <c r="BL14" s="46">
        <v>51100</v>
      </c>
      <c r="BM14" s="46">
        <v>46000</v>
      </c>
      <c r="BN14" s="46">
        <v>49100</v>
      </c>
      <c r="BO14" s="46">
        <v>54200</v>
      </c>
      <c r="BP14" s="46">
        <v>42900</v>
      </c>
      <c r="BQ14" s="46">
        <v>49100</v>
      </c>
      <c r="BR14" s="46">
        <v>42900</v>
      </c>
      <c r="BS14" s="46">
        <v>51100</v>
      </c>
      <c r="BT14" s="46">
        <v>40000</v>
      </c>
      <c r="BU14" s="46">
        <v>32100</v>
      </c>
      <c r="BV14" s="46">
        <v>37100</v>
      </c>
      <c r="BW14" s="46">
        <v>34600</v>
      </c>
      <c r="BX14" s="46">
        <v>37100</v>
      </c>
      <c r="BY14" s="46">
        <v>28500</v>
      </c>
      <c r="BZ14" s="46">
        <v>26700</v>
      </c>
      <c r="CA14" s="46">
        <v>28500</v>
      </c>
      <c r="CB14" s="46">
        <v>25700</v>
      </c>
      <c r="CC14" s="46">
        <v>26700</v>
      </c>
    </row>
    <row r="15" spans="1:82" s="30" customFormat="1" ht="10.5" customHeight="1" x14ac:dyDescent="0.2">
      <c r="A15" s="71" t="s">
        <v>130</v>
      </c>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row>
    <row r="16" spans="1:82" s="30" customFormat="1" ht="10.5" customHeight="1" x14ac:dyDescent="0.2">
      <c r="A16" s="46" t="s">
        <v>129</v>
      </c>
      <c r="B16" s="46" t="e">
        <f>'C завтраками| Bed and breakfast'!#REF!+4800</f>
        <v>#REF!</v>
      </c>
      <c r="C16" s="46" t="e">
        <f>'C завтраками| Bed and breakfast'!#REF!+4800</f>
        <v>#REF!</v>
      </c>
      <c r="D16" s="46" t="e">
        <f>'C завтраками| Bed and breakfast'!#REF!+4800</f>
        <v>#REF!</v>
      </c>
      <c r="E16" s="46" t="e">
        <f>'C завтраками| Bed and breakfast'!#REF!+4800</f>
        <v>#REF!</v>
      </c>
      <c r="F16" s="46" t="e">
        <f>'C завтраками| Bed and breakfast'!#REF!+4800</f>
        <v>#REF!</v>
      </c>
      <c r="G16" s="46" t="e">
        <f>'C завтраками| Bed and breakfast'!#REF!+4800</f>
        <v>#REF!</v>
      </c>
      <c r="H16" s="46" t="e">
        <f>'C завтраками| Bed and breakfast'!#REF!+4800</f>
        <v>#REF!</v>
      </c>
      <c r="I16" s="46" t="e">
        <f>'C завтраками| Bed and breakfast'!#REF!+4800</f>
        <v>#REF!</v>
      </c>
      <c r="J16" s="46" t="e">
        <f>'C завтраками| Bed and breakfast'!#REF!+4800</f>
        <v>#REF!</v>
      </c>
      <c r="K16" s="46" t="e">
        <f>'C завтраками| Bed and breakfast'!#REF!+4800</f>
        <v>#REF!</v>
      </c>
      <c r="L16" s="46" t="e">
        <f>'C завтраками| Bed and breakfast'!#REF!+4800</f>
        <v>#REF!</v>
      </c>
      <c r="M16" s="46" t="e">
        <f>'C завтраками| Bed and breakfast'!#REF!+4800</f>
        <v>#REF!</v>
      </c>
      <c r="N16" s="46" t="e">
        <f>'C завтраками| Bed and breakfast'!#REF!+4800</f>
        <v>#REF!</v>
      </c>
      <c r="O16" s="46" t="e">
        <f>'C завтраками| Bed and breakfast'!#REF!+4800</f>
        <v>#REF!</v>
      </c>
      <c r="P16" s="46" t="e">
        <f>'C завтраками| Bed and breakfast'!#REF!+4800</f>
        <v>#REF!</v>
      </c>
      <c r="Q16" s="46" t="e">
        <f>'C завтраками| Bed and breakfast'!#REF!+4800</f>
        <v>#REF!</v>
      </c>
      <c r="R16" s="46" t="e">
        <f>'C завтраками| Bed and breakfast'!#REF!+4800</f>
        <v>#REF!</v>
      </c>
      <c r="S16" s="46" t="e">
        <f>'C завтраками| Bed and breakfast'!#REF!+4800</f>
        <v>#REF!</v>
      </c>
      <c r="T16" s="46" t="e">
        <f>'C завтраками| Bed and breakfast'!#REF!+4800</f>
        <v>#REF!</v>
      </c>
      <c r="U16" s="46" t="e">
        <f>'C завтраками| Bed and breakfast'!#REF!+4800</f>
        <v>#REF!</v>
      </c>
      <c r="V16" s="46" t="e">
        <f>'C завтраками| Bed and breakfast'!#REF!+4800</f>
        <v>#REF!</v>
      </c>
      <c r="W16" s="46" t="e">
        <f>'C завтраками| Bed and breakfast'!#REF!+4800</f>
        <v>#REF!</v>
      </c>
      <c r="X16" s="46" t="e">
        <f>'C завтраками| Bed and breakfast'!#REF!+4800</f>
        <v>#REF!</v>
      </c>
      <c r="Y16" s="46" t="e">
        <f>'C завтраками| Bed and breakfast'!#REF!+4800</f>
        <v>#REF!</v>
      </c>
      <c r="Z16" s="46" t="e">
        <f>'C завтраками| Bed and breakfast'!#REF!+4800</f>
        <v>#REF!</v>
      </c>
      <c r="AA16" s="46" t="e">
        <f>'C завтраками| Bed and breakfast'!#REF!+4800</f>
        <v>#REF!</v>
      </c>
      <c r="AB16" s="46" t="e">
        <f>'C завтраками| Bed and breakfast'!#REF!+4800</f>
        <v>#REF!</v>
      </c>
      <c r="AC16" s="46" t="e">
        <f>'C завтраками| Bed and breakfast'!#REF!+4800</f>
        <v>#REF!</v>
      </c>
      <c r="AD16" s="46" t="e">
        <f>'C завтраками| Bed and breakfast'!#REF!+4800</f>
        <v>#REF!</v>
      </c>
      <c r="AE16" s="46" t="e">
        <f>'C завтраками| Bed and breakfast'!#REF!+4800</f>
        <v>#REF!</v>
      </c>
      <c r="AF16" s="46" t="e">
        <f>'C завтраками| Bed and breakfast'!#REF!+4800</f>
        <v>#REF!</v>
      </c>
      <c r="AG16" s="46" t="e">
        <f>'C завтраками| Bed and breakfast'!#REF!+4800</f>
        <v>#REF!</v>
      </c>
      <c r="AH16" s="46" t="e">
        <f>'C завтраками| Bed and breakfast'!#REF!+4800</f>
        <v>#REF!</v>
      </c>
      <c r="AI16" s="46" t="e">
        <f>'C завтраками| Bed and breakfast'!#REF!+4800</f>
        <v>#REF!</v>
      </c>
      <c r="AJ16" s="46" t="e">
        <f>'C завтраками| Bed and breakfast'!#REF!+4800</f>
        <v>#REF!</v>
      </c>
      <c r="AK16" s="46" t="e">
        <f>'C завтраками| Bed and breakfast'!#REF!+4800</f>
        <v>#REF!</v>
      </c>
      <c r="AL16" s="46" t="e">
        <f>'C завтраками| Bed and breakfast'!#REF!+4800</f>
        <v>#REF!</v>
      </c>
      <c r="AM16" s="46" t="e">
        <f>'C завтраками| Bed and breakfast'!#REF!+4800</f>
        <v>#REF!</v>
      </c>
      <c r="AN16" s="46" t="e">
        <f>'C завтраками| Bed and breakfast'!#REF!+4800</f>
        <v>#REF!</v>
      </c>
      <c r="AO16" s="46" t="e">
        <f>'C завтраками| Bed and breakfast'!#REF!+4800</f>
        <v>#REF!</v>
      </c>
      <c r="AP16" s="46" t="e">
        <f>'C завтраками| Bed and breakfast'!#REF!+4800</f>
        <v>#REF!</v>
      </c>
      <c r="AQ16" s="46" t="e">
        <f>'C завтраками| Bed and breakfast'!#REF!+4800</f>
        <v>#REF!</v>
      </c>
      <c r="AR16" s="46" t="e">
        <f>'C завтраками| Bed and breakfast'!#REF!+4800</f>
        <v>#REF!</v>
      </c>
      <c r="AS16" s="46" t="e">
        <f>'C завтраками| Bed and breakfast'!#REF!+4800</f>
        <v>#REF!</v>
      </c>
      <c r="AT16" s="46" t="e">
        <f>'C завтраками| Bed and breakfast'!#REF!+4800</f>
        <v>#REF!</v>
      </c>
      <c r="AU16" s="46" t="e">
        <f>'C завтраками| Bed and breakfast'!#REF!+4800</f>
        <v>#REF!</v>
      </c>
      <c r="AV16" s="46" t="e">
        <f>'C завтраками| Bed and breakfast'!#REF!+4800</f>
        <v>#REF!</v>
      </c>
      <c r="AW16" s="46">
        <v>69200</v>
      </c>
      <c r="AX16" s="46">
        <v>64100</v>
      </c>
      <c r="AY16" s="46">
        <v>69200</v>
      </c>
      <c r="AZ16" s="46">
        <v>55000</v>
      </c>
      <c r="BA16" s="46">
        <v>49000</v>
      </c>
      <c r="BB16" s="46">
        <v>51900</v>
      </c>
      <c r="BC16" s="46">
        <v>49000</v>
      </c>
      <c r="BD16" s="46">
        <v>51900</v>
      </c>
      <c r="BE16" s="46">
        <v>49000</v>
      </c>
      <c r="BF16" s="46">
        <v>55000</v>
      </c>
      <c r="BG16" s="46">
        <v>51900</v>
      </c>
      <c r="BH16" s="46">
        <v>58100</v>
      </c>
      <c r="BI16" s="46">
        <v>61000</v>
      </c>
      <c r="BJ16" s="46">
        <v>51900</v>
      </c>
      <c r="BK16" s="46">
        <v>58100</v>
      </c>
      <c r="BL16" s="46">
        <v>61000</v>
      </c>
      <c r="BM16" s="46">
        <v>55000</v>
      </c>
      <c r="BN16" s="46">
        <v>58100</v>
      </c>
      <c r="BO16" s="46">
        <v>64100</v>
      </c>
      <c r="BP16" s="46">
        <v>51900</v>
      </c>
      <c r="BQ16" s="46">
        <v>58100</v>
      </c>
      <c r="BR16" s="46">
        <v>51900</v>
      </c>
      <c r="BS16" s="46">
        <v>61000</v>
      </c>
      <c r="BT16" s="46">
        <v>49000</v>
      </c>
      <c r="BU16" s="46">
        <v>40100</v>
      </c>
      <c r="BV16" s="46">
        <v>45100</v>
      </c>
      <c r="BW16" s="46">
        <v>42600</v>
      </c>
      <c r="BX16" s="46">
        <v>45100</v>
      </c>
      <c r="BY16" s="46">
        <v>35500</v>
      </c>
      <c r="BZ16" s="46">
        <v>33700</v>
      </c>
      <c r="CA16" s="46">
        <v>35500</v>
      </c>
      <c r="CB16" s="46">
        <v>32700</v>
      </c>
      <c r="CC16" s="46">
        <v>33700</v>
      </c>
    </row>
    <row r="17" spans="1:82" s="30" customFormat="1" ht="10.5" customHeight="1" x14ac:dyDescent="0.2">
      <c r="A17" s="34" t="s">
        <v>131</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row>
    <row r="18" spans="1:82" s="30" customFormat="1" ht="10.5" customHeight="1" x14ac:dyDescent="0.2">
      <c r="A18" s="46" t="s">
        <v>129</v>
      </c>
      <c r="B18" s="46" t="e">
        <f>'C завтраками| Bed and breakfast'!#REF!+4800</f>
        <v>#REF!</v>
      </c>
      <c r="C18" s="46" t="e">
        <f>'C завтраками| Bed and breakfast'!#REF!+4800</f>
        <v>#REF!</v>
      </c>
      <c r="D18" s="46" t="e">
        <f>'C завтраками| Bed and breakfast'!#REF!+4800</f>
        <v>#REF!</v>
      </c>
      <c r="E18" s="46" t="e">
        <f>'C завтраками| Bed and breakfast'!#REF!+4800</f>
        <v>#REF!</v>
      </c>
      <c r="F18" s="46" t="e">
        <f>'C завтраками| Bed and breakfast'!#REF!+4800</f>
        <v>#REF!</v>
      </c>
      <c r="G18" s="46" t="e">
        <f>'C завтраками| Bed and breakfast'!#REF!+4800</f>
        <v>#REF!</v>
      </c>
      <c r="H18" s="46" t="e">
        <f>'C завтраками| Bed and breakfast'!#REF!+4800</f>
        <v>#REF!</v>
      </c>
      <c r="I18" s="46" t="e">
        <f>'C завтраками| Bed and breakfast'!#REF!+4800</f>
        <v>#REF!</v>
      </c>
      <c r="J18" s="46" t="e">
        <f>'C завтраками| Bed and breakfast'!#REF!+4800</f>
        <v>#REF!</v>
      </c>
      <c r="K18" s="46" t="e">
        <f>'C завтраками| Bed and breakfast'!#REF!+4800</f>
        <v>#REF!</v>
      </c>
      <c r="L18" s="46" t="e">
        <f>'C завтраками| Bed and breakfast'!#REF!+4800</f>
        <v>#REF!</v>
      </c>
      <c r="M18" s="46" t="e">
        <f>'C завтраками| Bed and breakfast'!#REF!+4800</f>
        <v>#REF!</v>
      </c>
      <c r="N18" s="46" t="e">
        <f>'C завтраками| Bed and breakfast'!#REF!+4800</f>
        <v>#REF!</v>
      </c>
      <c r="O18" s="46" t="e">
        <f>'C завтраками| Bed and breakfast'!#REF!+4800</f>
        <v>#REF!</v>
      </c>
      <c r="P18" s="46" t="e">
        <f>'C завтраками| Bed and breakfast'!#REF!+4800</f>
        <v>#REF!</v>
      </c>
      <c r="Q18" s="46" t="e">
        <f>'C завтраками| Bed and breakfast'!#REF!+4800</f>
        <v>#REF!</v>
      </c>
      <c r="R18" s="46" t="e">
        <f>'C завтраками| Bed and breakfast'!#REF!+4800</f>
        <v>#REF!</v>
      </c>
      <c r="S18" s="46" t="e">
        <f>'C завтраками| Bed and breakfast'!#REF!+4800</f>
        <v>#REF!</v>
      </c>
      <c r="T18" s="46" t="e">
        <f>'C завтраками| Bed and breakfast'!#REF!+4800</f>
        <v>#REF!</v>
      </c>
      <c r="U18" s="46" t="e">
        <f>'C завтраками| Bed and breakfast'!#REF!+4800</f>
        <v>#REF!</v>
      </c>
      <c r="V18" s="46" t="e">
        <f>'C завтраками| Bed and breakfast'!#REF!+4800</f>
        <v>#REF!</v>
      </c>
      <c r="W18" s="46" t="e">
        <f>'C завтраками| Bed and breakfast'!#REF!+4800</f>
        <v>#REF!</v>
      </c>
      <c r="X18" s="46" t="e">
        <f>'C завтраками| Bed and breakfast'!#REF!+4800</f>
        <v>#REF!</v>
      </c>
      <c r="Y18" s="46" t="e">
        <f>'C завтраками| Bed and breakfast'!#REF!+4800</f>
        <v>#REF!</v>
      </c>
      <c r="Z18" s="46" t="e">
        <f>'C завтраками| Bed and breakfast'!#REF!+4800</f>
        <v>#REF!</v>
      </c>
      <c r="AA18" s="46" t="e">
        <f>'C завтраками| Bed and breakfast'!#REF!+4800</f>
        <v>#REF!</v>
      </c>
      <c r="AB18" s="46" t="e">
        <f>'C завтраками| Bed and breakfast'!#REF!+4800</f>
        <v>#REF!</v>
      </c>
      <c r="AC18" s="46" t="e">
        <f>'C завтраками| Bed and breakfast'!#REF!+4800</f>
        <v>#REF!</v>
      </c>
      <c r="AD18" s="46" t="e">
        <f>'C завтраками| Bed and breakfast'!#REF!+4800</f>
        <v>#REF!</v>
      </c>
      <c r="AE18" s="46" t="e">
        <f>'C завтраками| Bed and breakfast'!#REF!+4800</f>
        <v>#REF!</v>
      </c>
      <c r="AF18" s="46" t="e">
        <f>'C завтраками| Bed and breakfast'!#REF!+4800</f>
        <v>#REF!</v>
      </c>
      <c r="AG18" s="46" t="e">
        <f>'C завтраками| Bed and breakfast'!#REF!+4800</f>
        <v>#REF!</v>
      </c>
      <c r="AH18" s="46" t="e">
        <f>'C завтраками| Bed and breakfast'!#REF!+4800</f>
        <v>#REF!</v>
      </c>
      <c r="AI18" s="46" t="e">
        <f>'C завтраками| Bed and breakfast'!#REF!+4800</f>
        <v>#REF!</v>
      </c>
      <c r="AJ18" s="46" t="e">
        <f>'C завтраками| Bed and breakfast'!#REF!+4800</f>
        <v>#REF!</v>
      </c>
      <c r="AK18" s="46" t="e">
        <f>'C завтраками| Bed and breakfast'!#REF!+4800</f>
        <v>#REF!</v>
      </c>
      <c r="AL18" s="46" t="e">
        <f>'C завтраками| Bed and breakfast'!#REF!+4800</f>
        <v>#REF!</v>
      </c>
      <c r="AM18" s="46" t="e">
        <f>'C завтраками| Bed and breakfast'!#REF!+4800</f>
        <v>#REF!</v>
      </c>
      <c r="AN18" s="46" t="e">
        <f>'C завтраками| Bed and breakfast'!#REF!+4800</f>
        <v>#REF!</v>
      </c>
      <c r="AO18" s="46" t="e">
        <f>'C завтраками| Bed and breakfast'!#REF!+4800</f>
        <v>#REF!</v>
      </c>
      <c r="AP18" s="46" t="e">
        <f>'C завтраками| Bed and breakfast'!#REF!+4800</f>
        <v>#REF!</v>
      </c>
      <c r="AQ18" s="46" t="e">
        <f>'C завтраками| Bed and breakfast'!#REF!+4800</f>
        <v>#REF!</v>
      </c>
      <c r="AR18" s="46" t="e">
        <f>'C завтраками| Bed and breakfast'!#REF!+4800</f>
        <v>#REF!</v>
      </c>
      <c r="AS18" s="46" t="e">
        <f>'C завтраками| Bed and breakfast'!#REF!+4800</f>
        <v>#REF!</v>
      </c>
      <c r="AT18" s="46" t="e">
        <f>'C завтраками| Bed and breakfast'!#REF!+4800</f>
        <v>#REF!</v>
      </c>
      <c r="AU18" s="46" t="e">
        <f>'C завтраками| Bed and breakfast'!#REF!+4800</f>
        <v>#REF!</v>
      </c>
      <c r="AV18" s="46" t="e">
        <f>'C завтраками| Bed and breakfast'!#REF!+4800</f>
        <v>#REF!</v>
      </c>
      <c r="AW18" s="46">
        <v>89900</v>
      </c>
      <c r="AX18" s="46">
        <v>86000</v>
      </c>
      <c r="AY18" s="46">
        <v>89900</v>
      </c>
      <c r="AZ18" s="46">
        <v>74700</v>
      </c>
      <c r="BA18" s="46">
        <v>67700</v>
      </c>
      <c r="BB18" s="46">
        <v>71200</v>
      </c>
      <c r="BC18" s="46">
        <v>67700</v>
      </c>
      <c r="BD18" s="46">
        <v>71200</v>
      </c>
      <c r="BE18" s="46">
        <v>67700</v>
      </c>
      <c r="BF18" s="46">
        <v>74700</v>
      </c>
      <c r="BG18" s="46">
        <v>71200</v>
      </c>
      <c r="BH18" s="46">
        <v>78200</v>
      </c>
      <c r="BI18" s="46">
        <v>82100</v>
      </c>
      <c r="BJ18" s="46">
        <v>71200</v>
      </c>
      <c r="BK18" s="46">
        <v>78200</v>
      </c>
      <c r="BL18" s="46">
        <v>82100</v>
      </c>
      <c r="BM18" s="46">
        <v>74700</v>
      </c>
      <c r="BN18" s="46">
        <v>78200</v>
      </c>
      <c r="BO18" s="46">
        <v>86000</v>
      </c>
      <c r="BP18" s="46">
        <v>71200</v>
      </c>
      <c r="BQ18" s="46">
        <v>78200</v>
      </c>
      <c r="BR18" s="46">
        <v>71200</v>
      </c>
      <c r="BS18" s="46">
        <v>82100</v>
      </c>
      <c r="BT18" s="46">
        <v>67700</v>
      </c>
      <c r="BU18" s="46">
        <v>57800</v>
      </c>
      <c r="BV18" s="46">
        <v>64200</v>
      </c>
      <c r="BW18" s="46">
        <v>61000</v>
      </c>
      <c r="BX18" s="46">
        <v>64200</v>
      </c>
      <c r="BY18" s="46">
        <v>52200</v>
      </c>
      <c r="BZ18" s="46">
        <v>48600</v>
      </c>
      <c r="CA18" s="46">
        <v>52200</v>
      </c>
      <c r="CB18" s="46">
        <v>46600</v>
      </c>
      <c r="CC18" s="46">
        <v>48600</v>
      </c>
    </row>
    <row r="19" spans="1:82" s="30" customFormat="1" ht="10.5" customHeight="1" x14ac:dyDescent="0.2">
      <c r="A19" s="71" t="s">
        <v>132</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row>
    <row r="20" spans="1:82" s="30" customFormat="1" ht="10.5" customHeight="1" x14ac:dyDescent="0.2">
      <c r="A20" s="46" t="s">
        <v>129</v>
      </c>
      <c r="B20" s="46" t="e">
        <f>'C завтраками| Bed and breakfast'!#REF!+4800</f>
        <v>#REF!</v>
      </c>
      <c r="C20" s="46" t="e">
        <f>'C завтраками| Bed and breakfast'!#REF!+4800</f>
        <v>#REF!</v>
      </c>
      <c r="D20" s="46" t="e">
        <f>'C завтраками| Bed and breakfast'!#REF!+4800</f>
        <v>#REF!</v>
      </c>
      <c r="E20" s="46" t="e">
        <f>'C завтраками| Bed and breakfast'!#REF!+4800</f>
        <v>#REF!</v>
      </c>
      <c r="F20" s="46" t="e">
        <f>'C завтраками| Bed and breakfast'!#REF!+4800</f>
        <v>#REF!</v>
      </c>
      <c r="G20" s="46" t="e">
        <f>'C завтраками| Bed and breakfast'!#REF!+4800</f>
        <v>#REF!</v>
      </c>
      <c r="H20" s="46" t="e">
        <f>'C завтраками| Bed and breakfast'!#REF!+4800</f>
        <v>#REF!</v>
      </c>
      <c r="I20" s="46" t="e">
        <f>'C завтраками| Bed and breakfast'!#REF!+4800</f>
        <v>#REF!</v>
      </c>
      <c r="J20" s="46" t="e">
        <f>'C завтраками| Bed and breakfast'!#REF!+4800</f>
        <v>#REF!</v>
      </c>
      <c r="K20" s="46" t="e">
        <f>'C завтраками| Bed and breakfast'!#REF!+4800</f>
        <v>#REF!</v>
      </c>
      <c r="L20" s="46" t="e">
        <f>'C завтраками| Bed and breakfast'!#REF!+4800</f>
        <v>#REF!</v>
      </c>
      <c r="M20" s="46" t="e">
        <f>'C завтраками| Bed and breakfast'!#REF!+4800</f>
        <v>#REF!</v>
      </c>
      <c r="N20" s="46" t="e">
        <f>'C завтраками| Bed and breakfast'!#REF!+4800</f>
        <v>#REF!</v>
      </c>
      <c r="O20" s="46" t="e">
        <f>'C завтраками| Bed and breakfast'!#REF!+4800</f>
        <v>#REF!</v>
      </c>
      <c r="P20" s="46" t="e">
        <f>'C завтраками| Bed and breakfast'!#REF!+4800</f>
        <v>#REF!</v>
      </c>
      <c r="Q20" s="46" t="e">
        <f>'C завтраками| Bed and breakfast'!#REF!+4800</f>
        <v>#REF!</v>
      </c>
      <c r="R20" s="46" t="e">
        <f>'C завтраками| Bed and breakfast'!#REF!+4800</f>
        <v>#REF!</v>
      </c>
      <c r="S20" s="46" t="e">
        <f>'C завтраками| Bed and breakfast'!#REF!+4800</f>
        <v>#REF!</v>
      </c>
      <c r="T20" s="46" t="e">
        <f>'C завтраками| Bed and breakfast'!#REF!+4800</f>
        <v>#REF!</v>
      </c>
      <c r="U20" s="46" t="e">
        <f>'C завтраками| Bed and breakfast'!#REF!+4800</f>
        <v>#REF!</v>
      </c>
      <c r="V20" s="46" t="e">
        <f>'C завтраками| Bed and breakfast'!#REF!+4800</f>
        <v>#REF!</v>
      </c>
      <c r="W20" s="46" t="e">
        <f>'C завтраками| Bed and breakfast'!#REF!+4800</f>
        <v>#REF!</v>
      </c>
      <c r="X20" s="46" t="e">
        <f>'C завтраками| Bed and breakfast'!#REF!+4800</f>
        <v>#REF!</v>
      </c>
      <c r="Y20" s="46" t="e">
        <f>'C завтраками| Bed and breakfast'!#REF!+4800</f>
        <v>#REF!</v>
      </c>
      <c r="Z20" s="46" t="e">
        <f>'C завтраками| Bed and breakfast'!#REF!+4800</f>
        <v>#REF!</v>
      </c>
      <c r="AA20" s="46" t="e">
        <f>'C завтраками| Bed and breakfast'!#REF!+4800</f>
        <v>#REF!</v>
      </c>
      <c r="AB20" s="46" t="e">
        <f>'C завтраками| Bed and breakfast'!#REF!+4800</f>
        <v>#REF!</v>
      </c>
      <c r="AC20" s="46" t="e">
        <f>'C завтраками| Bed and breakfast'!#REF!+4800</f>
        <v>#REF!</v>
      </c>
      <c r="AD20" s="46" t="e">
        <f>'C завтраками| Bed and breakfast'!#REF!+4800</f>
        <v>#REF!</v>
      </c>
      <c r="AE20" s="46" t="e">
        <f>'C завтраками| Bed and breakfast'!#REF!+4800</f>
        <v>#REF!</v>
      </c>
      <c r="AF20" s="46" t="e">
        <f>'C завтраками| Bed and breakfast'!#REF!+4800</f>
        <v>#REF!</v>
      </c>
      <c r="AG20" s="46" t="e">
        <f>'C завтраками| Bed and breakfast'!#REF!+4800</f>
        <v>#REF!</v>
      </c>
      <c r="AH20" s="46" t="e">
        <f>'C завтраками| Bed and breakfast'!#REF!+4800</f>
        <v>#REF!</v>
      </c>
      <c r="AI20" s="46" t="e">
        <f>'C завтраками| Bed and breakfast'!#REF!+4800</f>
        <v>#REF!</v>
      </c>
      <c r="AJ20" s="46" t="e">
        <f>'C завтраками| Bed and breakfast'!#REF!+4800</f>
        <v>#REF!</v>
      </c>
      <c r="AK20" s="46" t="e">
        <f>'C завтраками| Bed and breakfast'!#REF!+4800</f>
        <v>#REF!</v>
      </c>
      <c r="AL20" s="46" t="e">
        <f>'C завтраками| Bed and breakfast'!#REF!+4800</f>
        <v>#REF!</v>
      </c>
      <c r="AM20" s="46" t="e">
        <f>'C завтраками| Bed and breakfast'!#REF!+4800</f>
        <v>#REF!</v>
      </c>
      <c r="AN20" s="46" t="e">
        <f>'C завтраками| Bed and breakfast'!#REF!+4800</f>
        <v>#REF!</v>
      </c>
      <c r="AO20" s="46" t="e">
        <f>'C завтраками| Bed and breakfast'!#REF!+4800</f>
        <v>#REF!</v>
      </c>
      <c r="AP20" s="46" t="e">
        <f>'C завтраками| Bed and breakfast'!#REF!+4800</f>
        <v>#REF!</v>
      </c>
      <c r="AQ20" s="46" t="e">
        <f>'C завтраками| Bed and breakfast'!#REF!+4800</f>
        <v>#REF!</v>
      </c>
      <c r="AR20" s="46" t="e">
        <f>'C завтраками| Bed and breakfast'!#REF!+4800</f>
        <v>#REF!</v>
      </c>
      <c r="AS20" s="46" t="e">
        <f>'C завтраками| Bed and breakfast'!#REF!+4800</f>
        <v>#REF!</v>
      </c>
      <c r="AT20" s="46" t="e">
        <f>'C завтраками| Bed and breakfast'!#REF!+4800</f>
        <v>#REF!</v>
      </c>
      <c r="AU20" s="46" t="e">
        <f>'C завтраками| Bed and breakfast'!#REF!+4800</f>
        <v>#REF!</v>
      </c>
      <c r="AV20" s="46" t="e">
        <f>'C завтраками| Bed and breakfast'!#REF!+4800</f>
        <v>#REF!</v>
      </c>
      <c r="AW20" s="46">
        <v>104200</v>
      </c>
      <c r="AX20" s="46">
        <v>100300</v>
      </c>
      <c r="AY20" s="46">
        <v>104200</v>
      </c>
      <c r="AZ20" s="46">
        <v>86900</v>
      </c>
      <c r="BA20" s="46">
        <v>79900</v>
      </c>
      <c r="BB20" s="46">
        <v>83400</v>
      </c>
      <c r="BC20" s="46">
        <v>79900</v>
      </c>
      <c r="BD20" s="46">
        <v>83400</v>
      </c>
      <c r="BE20" s="46">
        <v>79900</v>
      </c>
      <c r="BF20" s="46">
        <v>86900</v>
      </c>
      <c r="BG20" s="46">
        <v>83400</v>
      </c>
      <c r="BH20" s="46">
        <v>90400</v>
      </c>
      <c r="BI20" s="46">
        <v>96400</v>
      </c>
      <c r="BJ20" s="46">
        <v>83400</v>
      </c>
      <c r="BK20" s="46">
        <v>90400</v>
      </c>
      <c r="BL20" s="46">
        <v>96400</v>
      </c>
      <c r="BM20" s="46">
        <v>86900</v>
      </c>
      <c r="BN20" s="46">
        <v>90400</v>
      </c>
      <c r="BO20" s="46">
        <v>100300</v>
      </c>
      <c r="BP20" s="46">
        <v>83400</v>
      </c>
      <c r="BQ20" s="46">
        <v>90400</v>
      </c>
      <c r="BR20" s="46">
        <v>83400</v>
      </c>
      <c r="BS20" s="46">
        <v>96400</v>
      </c>
      <c r="BT20" s="46">
        <v>79900</v>
      </c>
      <c r="BU20" s="46">
        <v>68900</v>
      </c>
      <c r="BV20" s="46">
        <v>75300</v>
      </c>
      <c r="BW20" s="46">
        <v>72100</v>
      </c>
      <c r="BX20" s="46">
        <v>75300</v>
      </c>
      <c r="BY20" s="46">
        <v>62200</v>
      </c>
      <c r="BZ20" s="46">
        <v>58600</v>
      </c>
      <c r="CA20" s="46">
        <v>62200</v>
      </c>
      <c r="CB20" s="46">
        <v>55600</v>
      </c>
      <c r="CC20" s="46">
        <v>58600</v>
      </c>
    </row>
    <row r="21" spans="1:82" s="43" customFormat="1" ht="12.75" x14ac:dyDescent="0.2">
      <c r="A21" s="62"/>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W21"/>
      <c r="AX21"/>
      <c r="AY21"/>
      <c r="AZ21"/>
      <c r="BA21"/>
      <c r="BB21"/>
      <c r="BC21"/>
      <c r="BD21"/>
      <c r="BE21"/>
      <c r="BF21"/>
      <c r="BG21"/>
      <c r="BH21"/>
      <c r="BI21"/>
      <c r="BJ21"/>
      <c r="BK21"/>
      <c r="BL21"/>
      <c r="BM21"/>
      <c r="BN21"/>
      <c r="BO21"/>
      <c r="BP21"/>
      <c r="BQ21"/>
      <c r="BR21"/>
      <c r="BS21"/>
      <c r="BT21"/>
      <c r="BU21"/>
      <c r="BV21"/>
      <c r="BW21"/>
      <c r="BX21"/>
      <c r="BY21"/>
      <c r="BZ21"/>
      <c r="CA21"/>
      <c r="CB21"/>
      <c r="CC21"/>
      <c r="CD21" s="39"/>
    </row>
    <row r="22" spans="1:82" ht="10.5" customHeight="1" x14ac:dyDescent="0.2">
      <c r="A22" s="428" t="s">
        <v>83</v>
      </c>
      <c r="B22" s="429"/>
      <c r="C22" s="429"/>
      <c r="D22" s="429"/>
      <c r="E22" s="429"/>
      <c r="F22" s="429"/>
      <c r="G22" s="429"/>
      <c r="H22" s="429"/>
      <c r="I22" s="429"/>
      <c r="J22" s="429"/>
      <c r="K22" s="429"/>
      <c r="L22" s="429"/>
      <c r="M22" s="429"/>
      <c r="N22" s="429"/>
      <c r="O22" s="429"/>
      <c r="P22" s="429"/>
      <c r="Q22" s="429"/>
      <c r="R22" s="429"/>
      <c r="S22" s="429"/>
      <c r="T22" s="429"/>
      <c r="U22" s="429"/>
      <c r="V22" s="429"/>
      <c r="W22" s="429"/>
      <c r="X22" s="429"/>
      <c r="Y22" s="429"/>
      <c r="Z22" s="429"/>
      <c r="AA22" s="429"/>
      <c r="AB22" s="429"/>
      <c r="AC22" s="429"/>
      <c r="AD22" s="429"/>
      <c r="AE22" s="429"/>
      <c r="AF22" s="429"/>
      <c r="AG22" s="429"/>
      <c r="AH22" s="429"/>
      <c r="AI22" s="429"/>
      <c r="AJ22" s="429"/>
      <c r="AK22" s="429"/>
      <c r="AL22" s="429"/>
      <c r="AM22" s="429"/>
      <c r="AN22" s="429"/>
      <c r="AO22" s="429"/>
      <c r="AP22" s="429"/>
      <c r="AQ22" s="429"/>
      <c r="AR22" s="429"/>
      <c r="AS22" s="429"/>
      <c r="AT22" s="429"/>
      <c r="AU22" s="429"/>
      <c r="AV22" s="429"/>
      <c r="AW22" s="429"/>
      <c r="AX22" s="429"/>
      <c r="AY22" s="429"/>
      <c r="AZ22" s="429"/>
      <c r="BA22" s="429"/>
      <c r="BB22" s="429"/>
      <c r="BC22" s="429"/>
      <c r="BD22" s="429"/>
      <c r="BE22" s="429"/>
      <c r="BF22" s="429"/>
      <c r="BG22" s="429"/>
      <c r="BH22" s="429"/>
      <c r="BI22" s="429"/>
      <c r="BJ22" s="429"/>
      <c r="BK22" s="429"/>
      <c r="BL22" s="429"/>
      <c r="BM22" s="429"/>
      <c r="BN22" s="429"/>
      <c r="BO22" s="429"/>
      <c r="BP22" s="429"/>
      <c r="BQ22" s="429"/>
      <c r="BR22" s="429"/>
      <c r="BS22" s="429"/>
      <c r="BT22" s="429"/>
      <c r="BU22" s="429"/>
      <c r="BV22" s="429"/>
      <c r="BW22" s="429"/>
      <c r="BX22" s="429"/>
      <c r="BY22" s="429"/>
      <c r="BZ22" s="429"/>
      <c r="CA22" s="429"/>
      <c r="CB22" s="429"/>
      <c r="CC22" s="429"/>
      <c r="CD22" s="39"/>
    </row>
    <row r="23" spans="1:82" s="58" customFormat="1" ht="22.5" customHeight="1" x14ac:dyDescent="0.2">
      <c r="A23" s="48" t="s">
        <v>133</v>
      </c>
      <c r="B23" s="72" t="e">
        <f>'C завтраками| Bed and breakfast'!#REF!</f>
        <v>#REF!</v>
      </c>
      <c r="C23" s="72" t="e">
        <f>'C завтраками| Bed and breakfast'!#REF!</f>
        <v>#REF!</v>
      </c>
      <c r="D23" s="72" t="e">
        <f>'C завтраками| Bed and breakfast'!#REF!</f>
        <v>#REF!</v>
      </c>
      <c r="E23" s="72" t="e">
        <f>'C завтраками| Bed and breakfast'!#REF!</f>
        <v>#REF!</v>
      </c>
      <c r="F23" s="72" t="e">
        <f>'C завтраками| Bed and breakfast'!#REF!</f>
        <v>#REF!</v>
      </c>
      <c r="G23" s="72" t="e">
        <f>'C завтраками| Bed and breakfast'!#REF!</f>
        <v>#REF!</v>
      </c>
      <c r="H23" s="72" t="e">
        <f>'C завтраками| Bed and breakfast'!#REF!</f>
        <v>#REF!</v>
      </c>
      <c r="I23" s="72" t="e">
        <f>'C завтраками| Bed and breakfast'!#REF!</f>
        <v>#REF!</v>
      </c>
      <c r="J23" s="73" t="e">
        <f>'C завтраками| Bed and breakfast'!#REF!</f>
        <v>#REF!</v>
      </c>
      <c r="K23" s="72" t="e">
        <f>'C завтраками| Bed and breakfast'!#REF!</f>
        <v>#REF!</v>
      </c>
      <c r="L23" s="72" t="e">
        <f>'C завтраками| Bed and breakfast'!#REF!</f>
        <v>#REF!</v>
      </c>
      <c r="M23" s="72" t="e">
        <f>'C завтраками| Bed and breakfast'!#REF!</f>
        <v>#REF!</v>
      </c>
      <c r="N23" s="72" t="e">
        <f>'C завтраками| Bed and breakfast'!#REF!</f>
        <v>#REF!</v>
      </c>
      <c r="O23" s="72" t="e">
        <f>'C завтраками| Bed and breakfast'!#REF!</f>
        <v>#REF!</v>
      </c>
      <c r="P23" s="72" t="e">
        <f>'C завтраками| Bed and breakfast'!#REF!</f>
        <v>#REF!</v>
      </c>
      <c r="Q23" s="72" t="e">
        <f>'C завтраками| Bed and breakfast'!#REF!</f>
        <v>#REF!</v>
      </c>
      <c r="R23" s="73" t="e">
        <f>'C завтраками| Bed and breakfast'!#REF!</f>
        <v>#REF!</v>
      </c>
      <c r="S23" s="72" t="e">
        <f>'C завтраками| Bed and breakfast'!#REF!</f>
        <v>#REF!</v>
      </c>
      <c r="T23" s="72" t="e">
        <f>'C завтраками| Bed and breakfast'!#REF!</f>
        <v>#REF!</v>
      </c>
      <c r="U23" s="72" t="e">
        <f>'C завтраками| Bed and breakfast'!#REF!</f>
        <v>#REF!</v>
      </c>
      <c r="V23" s="72" t="e">
        <f>'C завтраками| Bed and breakfast'!#REF!</f>
        <v>#REF!</v>
      </c>
      <c r="W23" s="72" t="e">
        <f>'C завтраками| Bed and breakfast'!#REF!</f>
        <v>#REF!</v>
      </c>
      <c r="X23" s="72" t="e">
        <f>'C завтраками| Bed and breakfast'!#REF!</f>
        <v>#REF!</v>
      </c>
      <c r="Y23" s="72" t="e">
        <f>'C завтраками| Bed and breakfast'!#REF!</f>
        <v>#REF!</v>
      </c>
      <c r="Z23" s="72" t="e">
        <f>'C завтраками| Bed and breakfast'!#REF!</f>
        <v>#REF!</v>
      </c>
      <c r="AA23" s="72" t="e">
        <f>'C завтраками| Bed and breakfast'!#REF!</f>
        <v>#REF!</v>
      </c>
      <c r="AB23" s="72" t="e">
        <f>'C завтраками| Bed and breakfast'!#REF!</f>
        <v>#REF!</v>
      </c>
      <c r="AC23" s="72" t="e">
        <f>'C завтраками| Bed and breakfast'!#REF!</f>
        <v>#REF!</v>
      </c>
      <c r="AD23" s="72" t="e">
        <f>'C завтраками| Bed and breakfast'!#REF!</f>
        <v>#REF!</v>
      </c>
      <c r="AE23" s="72" t="e">
        <f>'C завтраками| Bed and breakfast'!#REF!</f>
        <v>#REF!</v>
      </c>
      <c r="AF23" s="72" t="e">
        <f>'C завтраками| Bed and breakfast'!#REF!</f>
        <v>#REF!</v>
      </c>
      <c r="AG23" s="72" t="e">
        <f>'C завтраками| Bed and breakfast'!#REF!</f>
        <v>#REF!</v>
      </c>
      <c r="AH23" s="72" t="e">
        <f>'C завтраками| Bed and breakfast'!#REF!</f>
        <v>#REF!</v>
      </c>
      <c r="AI23" s="72" t="e">
        <f>'C завтраками| Bed and breakfast'!#REF!</f>
        <v>#REF!</v>
      </c>
      <c r="AJ23" s="72" t="e">
        <f>'C завтраками| Bed and breakfast'!#REF!</f>
        <v>#REF!</v>
      </c>
      <c r="AK23" s="72" t="e">
        <f>'C завтраками| Bed and breakfast'!#REF!</f>
        <v>#REF!</v>
      </c>
      <c r="AL23" s="72" t="e">
        <f>'C завтраками| Bed and breakfast'!#REF!</f>
        <v>#REF!</v>
      </c>
      <c r="AM23" s="72" t="e">
        <f>'C завтраками| Bed and breakfast'!#REF!</f>
        <v>#REF!</v>
      </c>
      <c r="AN23" s="72" t="e">
        <f>'C завтраками| Bed and breakfast'!#REF!</f>
        <v>#REF!</v>
      </c>
      <c r="AO23" s="72" t="e">
        <f>'C завтраками| Bed and breakfast'!#REF!</f>
        <v>#REF!</v>
      </c>
      <c r="AP23" s="72" t="e">
        <f>'C завтраками| Bed and breakfast'!#REF!</f>
        <v>#REF!</v>
      </c>
      <c r="AQ23" s="72" t="e">
        <f>'C завтраками| Bed and breakfast'!#REF!</f>
        <v>#REF!</v>
      </c>
      <c r="AR23" s="72" t="e">
        <f>'C завтраками| Bed and breakfast'!#REF!</f>
        <v>#REF!</v>
      </c>
      <c r="AS23" s="57" t="e">
        <f t="shared" ref="AS23:BJ23" si="0">AS3</f>
        <v>#REF!</v>
      </c>
      <c r="AT23" s="57" t="e">
        <f t="shared" si="0"/>
        <v>#REF!</v>
      </c>
      <c r="AU23" s="57" t="e">
        <f t="shared" si="0"/>
        <v>#REF!</v>
      </c>
      <c r="AV23" s="57" t="e">
        <f t="shared" si="0"/>
        <v>#REF!</v>
      </c>
      <c r="AW23" s="74" t="str">
        <f t="shared" si="0"/>
        <v>30.12.2020-05.01.2021</v>
      </c>
      <c r="AX23" s="74" t="str">
        <f t="shared" si="0"/>
        <v>06.01.2021-07.01.2021</v>
      </c>
      <c r="AY23" s="74" t="str">
        <f t="shared" si="0"/>
        <v>08.01.2021-09.01.2021</v>
      </c>
      <c r="AZ23" s="74">
        <f t="shared" si="0"/>
        <v>44206</v>
      </c>
      <c r="BA23" s="74" t="str">
        <f t="shared" si="0"/>
        <v>11.01.2021-14.01.2021</v>
      </c>
      <c r="BB23" s="74" t="str">
        <f t="shared" si="0"/>
        <v>15.01.2021-16.01.2021</v>
      </c>
      <c r="BC23" s="74" t="str">
        <f t="shared" si="0"/>
        <v>17.01.2021-20.01.2021</v>
      </c>
      <c r="BD23" s="74" t="str">
        <f t="shared" si="0"/>
        <v>21.01.2021-23.01.2021</v>
      </c>
      <c r="BE23" s="74" t="str">
        <f t="shared" si="0"/>
        <v>24.01.2021-27.01.2021</v>
      </c>
      <c r="BF23" s="74" t="str">
        <f t="shared" si="0"/>
        <v>28.01.2021-30.01.2021</v>
      </c>
      <c r="BG23" s="74" t="str">
        <f t="shared" si="0"/>
        <v>31.01.2021-03.02.2021</v>
      </c>
      <c r="BH23" s="74">
        <f t="shared" si="0"/>
        <v>44231</v>
      </c>
      <c r="BI23" s="74" t="str">
        <f t="shared" si="0"/>
        <v>05.02.2021-06.02.2021</v>
      </c>
      <c r="BJ23" s="74" t="str">
        <f t="shared" si="0"/>
        <v>07.02.2021-10.02.2021</v>
      </c>
      <c r="BK23" s="74">
        <f t="shared" ref="BK23:CC23" si="1">BK3</f>
        <v>44238</v>
      </c>
      <c r="BL23" s="74" t="str">
        <f t="shared" si="1"/>
        <v>12.02.2021-13.02.2021</v>
      </c>
      <c r="BM23" s="74" t="str">
        <f t="shared" si="1"/>
        <v>14.02.2021-16.02.2021</v>
      </c>
      <c r="BN23" s="74" t="str">
        <f t="shared" si="1"/>
        <v>17.02.2021-18.02.2021</v>
      </c>
      <c r="BO23" s="74" t="str">
        <f t="shared" si="1"/>
        <v>19.02.2021-23.02.2021</v>
      </c>
      <c r="BP23" s="74" t="str">
        <f t="shared" si="1"/>
        <v>24.02.2021-25.02.2021</v>
      </c>
      <c r="BQ23" s="74" t="str">
        <f t="shared" si="1"/>
        <v>26.02.2021-27.02.2021</v>
      </c>
      <c r="BR23" s="74" t="str">
        <f t="shared" si="1"/>
        <v>28.02.2021-04.03.2021</v>
      </c>
      <c r="BS23" s="74" t="str">
        <f t="shared" si="1"/>
        <v>05.03.2021-08.03.2021</v>
      </c>
      <c r="BT23" s="74" t="str">
        <f t="shared" si="1"/>
        <v>09.03.2021-13.03.2021</v>
      </c>
      <c r="BU23" s="74" t="str">
        <f t="shared" si="1"/>
        <v>14.03.2021-18.03.2021</v>
      </c>
      <c r="BV23" s="74" t="str">
        <f t="shared" si="1"/>
        <v>19.03.2021-20.03.2021</v>
      </c>
      <c r="BW23" s="74" t="str">
        <f t="shared" si="1"/>
        <v>21.03.2021-25.03.2021</v>
      </c>
      <c r="BX23" s="74" t="str">
        <f t="shared" si="1"/>
        <v>26.03.2021-27.03.2021</v>
      </c>
      <c r="BY23" s="74" t="str">
        <f t="shared" si="1"/>
        <v>28.03.2021-03.04.2021</v>
      </c>
      <c r="BZ23" s="74" t="str">
        <f t="shared" si="1"/>
        <v>04.04.2021-08.04.2021</v>
      </c>
      <c r="CA23" s="74" t="str">
        <f t="shared" si="1"/>
        <v>09.04.2021-10.04.2021</v>
      </c>
      <c r="CB23" s="74" t="str">
        <f t="shared" si="1"/>
        <v>11.04.2021-28.04.2021</v>
      </c>
      <c r="CC23" s="74" t="str">
        <f t="shared" si="1"/>
        <v>29.04.2021-30.04.2021</v>
      </c>
      <c r="CD23" s="30"/>
    </row>
    <row r="24" spans="1:82" s="30" customFormat="1" ht="10.5" customHeight="1" x14ac:dyDescent="0.2">
      <c r="A24" s="71" t="s">
        <v>89</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row>
    <row r="25" spans="1:82" s="30" customFormat="1" ht="10.5" customHeight="1" x14ac:dyDescent="0.2">
      <c r="A25" s="46">
        <v>1</v>
      </c>
      <c r="B25" s="34" t="e">
        <f>'C завтраками| Bed and breakfast'!#REF!+2000</f>
        <v>#REF!</v>
      </c>
      <c r="C25" s="34" t="e">
        <f>'C завтраками| Bed and breakfast'!#REF!+2000</f>
        <v>#REF!</v>
      </c>
      <c r="D25" s="34" t="e">
        <f>'C завтраками| Bed and breakfast'!#REF!+2000</f>
        <v>#REF!</v>
      </c>
      <c r="E25" s="34" t="e">
        <f>'C завтраками| Bed and breakfast'!#REF!+2000</f>
        <v>#REF!</v>
      </c>
      <c r="F25" s="34" t="e">
        <f>'C завтраками| Bed and breakfast'!#REF!+2000</f>
        <v>#REF!</v>
      </c>
      <c r="G25" s="34" t="e">
        <f>'C завтраками| Bed and breakfast'!#REF!+2000</f>
        <v>#REF!</v>
      </c>
      <c r="H25" s="34" t="e">
        <f>'C завтраками| Bed and breakfast'!#REF!+2000</f>
        <v>#REF!</v>
      </c>
      <c r="I25" s="34" t="e">
        <f>'C завтраками| Bed and breakfast'!#REF!+2000</f>
        <v>#REF!</v>
      </c>
      <c r="J25" s="34" t="e">
        <f>'C завтраками| Bed and breakfast'!#REF!+2000</f>
        <v>#REF!</v>
      </c>
      <c r="K25" s="34" t="e">
        <f>'C завтраками| Bed and breakfast'!#REF!+2000</f>
        <v>#REF!</v>
      </c>
      <c r="L25" s="34" t="e">
        <f>'C завтраками| Bed and breakfast'!#REF!+2000</f>
        <v>#REF!</v>
      </c>
      <c r="M25" s="34" t="e">
        <f>'C завтраками| Bed and breakfast'!#REF!+2000</f>
        <v>#REF!</v>
      </c>
      <c r="N25" s="34" t="e">
        <f>'C завтраками| Bed and breakfast'!#REF!+2000</f>
        <v>#REF!</v>
      </c>
      <c r="O25" s="34" t="e">
        <f>'C завтраками| Bed and breakfast'!#REF!+2000</f>
        <v>#REF!</v>
      </c>
      <c r="P25" s="34" t="e">
        <f>'C завтраками| Bed and breakfast'!#REF!+2000</f>
        <v>#REF!</v>
      </c>
      <c r="Q25" s="34" t="e">
        <f>'C завтраками| Bed and breakfast'!#REF!+2000</f>
        <v>#REF!</v>
      </c>
      <c r="R25" s="34" t="e">
        <f>'C завтраками| Bed and breakfast'!#REF!+2000</f>
        <v>#REF!</v>
      </c>
      <c r="S25" s="34" t="e">
        <f>'C завтраками| Bed and breakfast'!#REF!+2000</f>
        <v>#REF!</v>
      </c>
      <c r="T25" s="34" t="e">
        <f>'C завтраками| Bed and breakfast'!#REF!+2000</f>
        <v>#REF!</v>
      </c>
      <c r="U25" s="34" t="e">
        <f>'C завтраками| Bed and breakfast'!#REF!+2000</f>
        <v>#REF!</v>
      </c>
      <c r="V25" s="34" t="e">
        <f>'C завтраками| Bed and breakfast'!#REF!+2000</f>
        <v>#REF!</v>
      </c>
      <c r="W25" s="34" t="e">
        <f>'C завтраками| Bed and breakfast'!#REF!+2000</f>
        <v>#REF!</v>
      </c>
      <c r="X25" s="34" t="e">
        <f>'C завтраками| Bed and breakfast'!#REF!+2000</f>
        <v>#REF!</v>
      </c>
      <c r="Y25" s="34" t="e">
        <f>'C завтраками| Bed and breakfast'!#REF!+2000</f>
        <v>#REF!</v>
      </c>
      <c r="Z25" s="34" t="e">
        <f>'C завтраками| Bed and breakfast'!#REF!+2000</f>
        <v>#REF!</v>
      </c>
      <c r="AA25" s="34" t="e">
        <f>'C завтраками| Bed and breakfast'!#REF!+2000</f>
        <v>#REF!</v>
      </c>
      <c r="AB25" s="34" t="e">
        <f>'C завтраками| Bed and breakfast'!#REF!+2000</f>
        <v>#REF!</v>
      </c>
      <c r="AC25" s="34" t="e">
        <f>'C завтраками| Bed and breakfast'!#REF!+2000</f>
        <v>#REF!</v>
      </c>
      <c r="AD25" s="34" t="e">
        <f>'C завтраками| Bed and breakfast'!#REF!+2000</f>
        <v>#REF!</v>
      </c>
      <c r="AE25" s="34" t="e">
        <f>'C завтраками| Bed and breakfast'!#REF!+2000</f>
        <v>#REF!</v>
      </c>
      <c r="AF25" s="34" t="e">
        <f>'C завтраками| Bed and breakfast'!#REF!+2000</f>
        <v>#REF!</v>
      </c>
      <c r="AG25" s="34" t="e">
        <f>'C завтраками| Bed and breakfast'!#REF!+2000</f>
        <v>#REF!</v>
      </c>
      <c r="AH25" s="34" t="e">
        <f>'C завтраками| Bed and breakfast'!#REF!+2000</f>
        <v>#REF!</v>
      </c>
      <c r="AI25" s="34" t="e">
        <f>'C завтраками| Bed and breakfast'!#REF!+2000</f>
        <v>#REF!</v>
      </c>
      <c r="AJ25" s="34" t="e">
        <f>'C завтраками| Bed and breakfast'!#REF!+2000</f>
        <v>#REF!</v>
      </c>
      <c r="AK25" s="34" t="e">
        <f>'C завтраками| Bed and breakfast'!#REF!+2000</f>
        <v>#REF!</v>
      </c>
      <c r="AL25" s="34" t="e">
        <f>'C завтраками| Bed and breakfast'!#REF!+2000</f>
        <v>#REF!</v>
      </c>
      <c r="AM25" s="34" t="e">
        <f>'C завтраками| Bed and breakfast'!#REF!+2000</f>
        <v>#REF!</v>
      </c>
      <c r="AN25" s="34" t="e">
        <f>'C завтраками| Bed and breakfast'!#REF!+2000</f>
        <v>#REF!</v>
      </c>
      <c r="AO25" s="34" t="e">
        <f>'C завтраками| Bed and breakfast'!#REF!+2000</f>
        <v>#REF!</v>
      </c>
      <c r="AP25" s="34" t="e">
        <f>'C завтраками| Bed and breakfast'!#REF!+2000</f>
        <v>#REF!</v>
      </c>
      <c r="AQ25" s="34" t="e">
        <f>'C завтраками| Bed and breakfast'!#REF!+2000</f>
        <v>#REF!</v>
      </c>
      <c r="AR25" s="34" t="e">
        <f>'C завтраками| Bed and breakfast'!#REF!+2000</f>
        <v>#REF!</v>
      </c>
      <c r="AS25" s="34" t="e">
        <f>'C завтраками| Bed and breakfast'!#REF!+2000</f>
        <v>#REF!</v>
      </c>
      <c r="AT25" s="34" t="e">
        <f>'C завтраками| Bed and breakfast'!#REF!+2000</f>
        <v>#REF!</v>
      </c>
      <c r="AU25" s="34" t="e">
        <f>'C завтраками| Bed and breakfast'!#REF!+2000</f>
        <v>#REF!</v>
      </c>
      <c r="AV25" s="34" t="e">
        <f>'C завтраками| Bed and breakfast'!#REF!+2000</f>
        <v>#REF!</v>
      </c>
      <c r="AW25" s="34">
        <v>25680</v>
      </c>
      <c r="AX25" s="34">
        <v>21520</v>
      </c>
      <c r="AY25" s="34">
        <v>25680</v>
      </c>
      <c r="AZ25" s="34">
        <v>14560</v>
      </c>
      <c r="BA25" s="34">
        <v>12560</v>
      </c>
      <c r="BB25" s="34">
        <v>13440</v>
      </c>
      <c r="BC25" s="34">
        <v>12560</v>
      </c>
      <c r="BD25" s="34">
        <v>13440</v>
      </c>
      <c r="BE25" s="34">
        <v>12560</v>
      </c>
      <c r="BF25" s="34">
        <v>14560</v>
      </c>
      <c r="BG25" s="34">
        <v>13440</v>
      </c>
      <c r="BH25" s="34">
        <v>15760</v>
      </c>
      <c r="BI25" s="34">
        <v>17360</v>
      </c>
      <c r="BJ25" s="34">
        <v>13440</v>
      </c>
      <c r="BK25" s="34">
        <v>15760</v>
      </c>
      <c r="BL25" s="34">
        <v>17360</v>
      </c>
      <c r="BM25" s="34">
        <v>14560</v>
      </c>
      <c r="BN25" s="34">
        <v>15760</v>
      </c>
      <c r="BO25" s="34">
        <v>21520</v>
      </c>
      <c r="BP25" s="34">
        <v>13440</v>
      </c>
      <c r="BQ25" s="34">
        <v>15760</v>
      </c>
      <c r="BR25" s="34">
        <v>13440</v>
      </c>
      <c r="BS25" s="34">
        <v>17360</v>
      </c>
      <c r="BT25" s="34">
        <v>12560</v>
      </c>
      <c r="BU25" s="34">
        <v>10080</v>
      </c>
      <c r="BV25" s="34">
        <v>11680</v>
      </c>
      <c r="BW25" s="34">
        <v>10720</v>
      </c>
      <c r="BX25" s="34">
        <v>11680</v>
      </c>
      <c r="BY25" s="34">
        <v>8880</v>
      </c>
      <c r="BZ25" s="34">
        <v>8320</v>
      </c>
      <c r="CA25" s="34">
        <v>8880</v>
      </c>
      <c r="CB25" s="34">
        <v>8000</v>
      </c>
      <c r="CC25" s="34">
        <v>8320</v>
      </c>
    </row>
    <row r="26" spans="1:82" s="30" customFormat="1" ht="10.5" customHeight="1" x14ac:dyDescent="0.2">
      <c r="A26" s="46">
        <v>2</v>
      </c>
      <c r="B26" s="34" t="e">
        <f>'C завтраками| Bed and breakfast'!#REF!+4000</f>
        <v>#REF!</v>
      </c>
      <c r="C26" s="34" t="e">
        <f>'C завтраками| Bed and breakfast'!#REF!+4000</f>
        <v>#REF!</v>
      </c>
      <c r="D26" s="34" t="e">
        <f>'C завтраками| Bed and breakfast'!#REF!+4000</f>
        <v>#REF!</v>
      </c>
      <c r="E26" s="34" t="e">
        <f>'C завтраками| Bed and breakfast'!#REF!+4000</f>
        <v>#REF!</v>
      </c>
      <c r="F26" s="34" t="e">
        <f>'C завтраками| Bed and breakfast'!#REF!+4000</f>
        <v>#REF!</v>
      </c>
      <c r="G26" s="34" t="e">
        <f>'C завтраками| Bed and breakfast'!#REF!+4000</f>
        <v>#REF!</v>
      </c>
      <c r="H26" s="34" t="e">
        <f>'C завтраками| Bed and breakfast'!#REF!+4000</f>
        <v>#REF!</v>
      </c>
      <c r="I26" s="34" t="e">
        <f>'C завтраками| Bed and breakfast'!#REF!+4000</f>
        <v>#REF!</v>
      </c>
      <c r="J26" s="34" t="e">
        <f>'C завтраками| Bed and breakfast'!#REF!+4000</f>
        <v>#REF!</v>
      </c>
      <c r="K26" s="34" t="e">
        <f>'C завтраками| Bed and breakfast'!#REF!+4000</f>
        <v>#REF!</v>
      </c>
      <c r="L26" s="34" t="e">
        <f>'C завтраками| Bed and breakfast'!#REF!+4000</f>
        <v>#REF!</v>
      </c>
      <c r="M26" s="34" t="e">
        <f>'C завтраками| Bed and breakfast'!#REF!+4000</f>
        <v>#REF!</v>
      </c>
      <c r="N26" s="34" t="e">
        <f>'C завтраками| Bed and breakfast'!#REF!+4000</f>
        <v>#REF!</v>
      </c>
      <c r="O26" s="34" t="e">
        <f>'C завтраками| Bed and breakfast'!#REF!+4000</f>
        <v>#REF!</v>
      </c>
      <c r="P26" s="34" t="e">
        <f>'C завтраками| Bed and breakfast'!#REF!+4000</f>
        <v>#REF!</v>
      </c>
      <c r="Q26" s="34" t="e">
        <f>'C завтраками| Bed and breakfast'!#REF!+4000</f>
        <v>#REF!</v>
      </c>
      <c r="R26" s="34" t="e">
        <f>'C завтраками| Bed and breakfast'!#REF!+4000</f>
        <v>#REF!</v>
      </c>
      <c r="S26" s="34" t="e">
        <f>'C завтраками| Bed and breakfast'!#REF!+4000</f>
        <v>#REF!</v>
      </c>
      <c r="T26" s="34" t="e">
        <f>'C завтраками| Bed and breakfast'!#REF!+4000</f>
        <v>#REF!</v>
      </c>
      <c r="U26" s="34" t="e">
        <f>'C завтраками| Bed and breakfast'!#REF!+4000</f>
        <v>#REF!</v>
      </c>
      <c r="V26" s="34" t="e">
        <f>'C завтраками| Bed and breakfast'!#REF!+4000</f>
        <v>#REF!</v>
      </c>
      <c r="W26" s="34" t="e">
        <f>'C завтраками| Bed and breakfast'!#REF!+4000</f>
        <v>#REF!</v>
      </c>
      <c r="X26" s="34" t="e">
        <f>'C завтраками| Bed and breakfast'!#REF!+4000</f>
        <v>#REF!</v>
      </c>
      <c r="Y26" s="34" t="e">
        <f>'C завтраками| Bed and breakfast'!#REF!+4000</f>
        <v>#REF!</v>
      </c>
      <c r="Z26" s="34" t="e">
        <f>'C завтраками| Bed and breakfast'!#REF!+4000</f>
        <v>#REF!</v>
      </c>
      <c r="AA26" s="34" t="e">
        <f>'C завтраками| Bed and breakfast'!#REF!+4000</f>
        <v>#REF!</v>
      </c>
      <c r="AB26" s="34" t="e">
        <f>'C завтраками| Bed and breakfast'!#REF!+4000</f>
        <v>#REF!</v>
      </c>
      <c r="AC26" s="34" t="e">
        <f>'C завтраками| Bed and breakfast'!#REF!+4000</f>
        <v>#REF!</v>
      </c>
      <c r="AD26" s="34" t="e">
        <f>'C завтраками| Bed and breakfast'!#REF!+4000</f>
        <v>#REF!</v>
      </c>
      <c r="AE26" s="34" t="e">
        <f>'C завтраками| Bed and breakfast'!#REF!+4000</f>
        <v>#REF!</v>
      </c>
      <c r="AF26" s="34" t="e">
        <f>'C завтраками| Bed and breakfast'!#REF!+4000</f>
        <v>#REF!</v>
      </c>
      <c r="AG26" s="34" t="e">
        <f>'C завтраками| Bed and breakfast'!#REF!+4000</f>
        <v>#REF!</v>
      </c>
      <c r="AH26" s="34" t="e">
        <f>'C завтраками| Bed and breakfast'!#REF!+4000</f>
        <v>#REF!</v>
      </c>
      <c r="AI26" s="34" t="e">
        <f>'C завтраками| Bed and breakfast'!#REF!+4000</f>
        <v>#REF!</v>
      </c>
      <c r="AJ26" s="34" t="e">
        <f>'C завтраками| Bed and breakfast'!#REF!+4000</f>
        <v>#REF!</v>
      </c>
      <c r="AK26" s="34" t="e">
        <f>'C завтраками| Bed and breakfast'!#REF!+4000</f>
        <v>#REF!</v>
      </c>
      <c r="AL26" s="34" t="e">
        <f>'C завтраками| Bed and breakfast'!#REF!+4000</f>
        <v>#REF!</v>
      </c>
      <c r="AM26" s="34" t="e">
        <f>'C завтраками| Bed and breakfast'!#REF!+4000</f>
        <v>#REF!</v>
      </c>
      <c r="AN26" s="34" t="e">
        <f>'C завтраками| Bed and breakfast'!#REF!+4000</f>
        <v>#REF!</v>
      </c>
      <c r="AO26" s="34" t="e">
        <f>'C завтраками| Bed and breakfast'!#REF!+4000</f>
        <v>#REF!</v>
      </c>
      <c r="AP26" s="34" t="e">
        <f>'C завтраками| Bed and breakfast'!#REF!+4000</f>
        <v>#REF!</v>
      </c>
      <c r="AQ26" s="34" t="e">
        <f>'C завтраками| Bed and breakfast'!#REF!+4000</f>
        <v>#REF!</v>
      </c>
      <c r="AR26" s="34" t="e">
        <f>'C завтраками| Bed and breakfast'!#REF!+4000</f>
        <v>#REF!</v>
      </c>
      <c r="AS26" s="34" t="e">
        <f>'C завтраками| Bed and breakfast'!#REF!+4000</f>
        <v>#REF!</v>
      </c>
      <c r="AT26" s="34" t="e">
        <f>'C завтраками| Bed and breakfast'!#REF!+4000</f>
        <v>#REF!</v>
      </c>
      <c r="AU26" s="34" t="e">
        <f>'C завтраками| Bed and breakfast'!#REF!+4000</f>
        <v>#REF!</v>
      </c>
      <c r="AV26" s="34" t="e">
        <f>'C завтраками| Bed and breakfast'!#REF!+4000</f>
        <v>#REF!</v>
      </c>
      <c r="AW26" s="34">
        <v>28960</v>
      </c>
      <c r="AX26" s="34">
        <v>24800</v>
      </c>
      <c r="AY26" s="34">
        <v>28960</v>
      </c>
      <c r="AZ26" s="34">
        <v>17760</v>
      </c>
      <c r="BA26" s="34">
        <v>15680</v>
      </c>
      <c r="BB26" s="34">
        <v>16560</v>
      </c>
      <c r="BC26" s="34">
        <v>15680</v>
      </c>
      <c r="BD26" s="34">
        <v>16560</v>
      </c>
      <c r="BE26" s="34">
        <v>15680</v>
      </c>
      <c r="BF26" s="34">
        <v>17760</v>
      </c>
      <c r="BG26" s="34">
        <v>16560</v>
      </c>
      <c r="BH26" s="34">
        <v>18960</v>
      </c>
      <c r="BI26" s="34">
        <v>20640</v>
      </c>
      <c r="BJ26" s="34">
        <v>16560</v>
      </c>
      <c r="BK26" s="34">
        <v>18960</v>
      </c>
      <c r="BL26" s="34">
        <v>20640</v>
      </c>
      <c r="BM26" s="34">
        <v>17760</v>
      </c>
      <c r="BN26" s="34">
        <v>18960</v>
      </c>
      <c r="BO26" s="34">
        <v>24800</v>
      </c>
      <c r="BP26" s="34">
        <v>16560</v>
      </c>
      <c r="BQ26" s="34">
        <v>18960</v>
      </c>
      <c r="BR26" s="34">
        <v>16560</v>
      </c>
      <c r="BS26" s="34">
        <v>20640</v>
      </c>
      <c r="BT26" s="34">
        <v>15680</v>
      </c>
      <c r="BU26" s="34">
        <v>13120</v>
      </c>
      <c r="BV26" s="34">
        <v>14800</v>
      </c>
      <c r="BW26" s="34">
        <v>13840</v>
      </c>
      <c r="BX26" s="34">
        <v>14800</v>
      </c>
      <c r="BY26" s="34">
        <v>11920</v>
      </c>
      <c r="BZ26" s="34">
        <v>11360</v>
      </c>
      <c r="CA26" s="34">
        <v>11920</v>
      </c>
      <c r="CB26" s="34">
        <v>10960</v>
      </c>
      <c r="CC26" s="34">
        <v>11360</v>
      </c>
    </row>
    <row r="27" spans="1:82" s="30" customFormat="1" ht="10.5" customHeight="1" x14ac:dyDescent="0.2">
      <c r="A27" s="71" t="s">
        <v>126</v>
      </c>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row>
    <row r="28" spans="1:82" s="30" customFormat="1" ht="10.5" customHeight="1" x14ac:dyDescent="0.2">
      <c r="A28" s="46">
        <v>1</v>
      </c>
      <c r="B28" s="34" t="e">
        <f>'C завтраками| Bed and breakfast'!#REF!+2000</f>
        <v>#REF!</v>
      </c>
      <c r="C28" s="34" t="e">
        <f>'C завтраками| Bed and breakfast'!#REF!+2000</f>
        <v>#REF!</v>
      </c>
      <c r="D28" s="34" t="e">
        <f>'C завтраками| Bed and breakfast'!#REF!+2000</f>
        <v>#REF!</v>
      </c>
      <c r="E28" s="34" t="e">
        <f>'C завтраками| Bed and breakfast'!#REF!+2000</f>
        <v>#REF!</v>
      </c>
      <c r="F28" s="34" t="e">
        <f>'C завтраками| Bed and breakfast'!#REF!+2000</f>
        <v>#REF!</v>
      </c>
      <c r="G28" s="34" t="e">
        <f>'C завтраками| Bed and breakfast'!#REF!+2000</f>
        <v>#REF!</v>
      </c>
      <c r="H28" s="34" t="e">
        <f>'C завтраками| Bed and breakfast'!#REF!+2000</f>
        <v>#REF!</v>
      </c>
      <c r="I28" s="34" t="e">
        <f>'C завтраками| Bed and breakfast'!#REF!+2000</f>
        <v>#REF!</v>
      </c>
      <c r="J28" s="34" t="e">
        <f>'C завтраками| Bed and breakfast'!#REF!+2000</f>
        <v>#REF!</v>
      </c>
      <c r="K28" s="34" t="e">
        <f>'C завтраками| Bed and breakfast'!#REF!+2000</f>
        <v>#REF!</v>
      </c>
      <c r="L28" s="34" t="e">
        <f>'C завтраками| Bed and breakfast'!#REF!+2000</f>
        <v>#REF!</v>
      </c>
      <c r="M28" s="34" t="e">
        <f>'C завтраками| Bed and breakfast'!#REF!+2000</f>
        <v>#REF!</v>
      </c>
      <c r="N28" s="34" t="e">
        <f>'C завтраками| Bed and breakfast'!#REF!+2000</f>
        <v>#REF!</v>
      </c>
      <c r="O28" s="34" t="e">
        <f>'C завтраками| Bed and breakfast'!#REF!+2000</f>
        <v>#REF!</v>
      </c>
      <c r="P28" s="34" t="e">
        <f>'C завтраками| Bed and breakfast'!#REF!+2000</f>
        <v>#REF!</v>
      </c>
      <c r="Q28" s="34" t="e">
        <f>'C завтраками| Bed and breakfast'!#REF!+2000</f>
        <v>#REF!</v>
      </c>
      <c r="R28" s="34" t="e">
        <f>'C завтраками| Bed and breakfast'!#REF!+2000</f>
        <v>#REF!</v>
      </c>
      <c r="S28" s="34" t="e">
        <f>'C завтраками| Bed and breakfast'!#REF!+2000</f>
        <v>#REF!</v>
      </c>
      <c r="T28" s="34" t="e">
        <f>'C завтраками| Bed and breakfast'!#REF!+2000</f>
        <v>#REF!</v>
      </c>
      <c r="U28" s="34" t="e">
        <f>'C завтраками| Bed and breakfast'!#REF!+2000</f>
        <v>#REF!</v>
      </c>
      <c r="V28" s="34" t="e">
        <f>'C завтраками| Bed and breakfast'!#REF!+2000</f>
        <v>#REF!</v>
      </c>
      <c r="W28" s="34" t="e">
        <f>'C завтраками| Bed and breakfast'!#REF!+2000</f>
        <v>#REF!</v>
      </c>
      <c r="X28" s="34" t="e">
        <f>'C завтраками| Bed and breakfast'!#REF!+2000</f>
        <v>#REF!</v>
      </c>
      <c r="Y28" s="34" t="e">
        <f>'C завтраками| Bed and breakfast'!#REF!+2000</f>
        <v>#REF!</v>
      </c>
      <c r="Z28" s="34" t="e">
        <f>'C завтраками| Bed and breakfast'!#REF!+2000</f>
        <v>#REF!</v>
      </c>
      <c r="AA28" s="34" t="e">
        <f>'C завтраками| Bed and breakfast'!#REF!+2000</f>
        <v>#REF!</v>
      </c>
      <c r="AB28" s="34" t="e">
        <f>'C завтраками| Bed and breakfast'!#REF!+2000</f>
        <v>#REF!</v>
      </c>
      <c r="AC28" s="34" t="e">
        <f>'C завтраками| Bed and breakfast'!#REF!+2000</f>
        <v>#REF!</v>
      </c>
      <c r="AD28" s="34" t="e">
        <f>'C завтраками| Bed and breakfast'!#REF!+2000</f>
        <v>#REF!</v>
      </c>
      <c r="AE28" s="34" t="e">
        <f>'C завтраками| Bed and breakfast'!#REF!+2000</f>
        <v>#REF!</v>
      </c>
      <c r="AF28" s="34" t="e">
        <f>'C завтраками| Bed and breakfast'!#REF!+2000</f>
        <v>#REF!</v>
      </c>
      <c r="AG28" s="34" t="e">
        <f>'C завтраками| Bed and breakfast'!#REF!+2000</f>
        <v>#REF!</v>
      </c>
      <c r="AH28" s="34" t="e">
        <f>'C завтраками| Bed and breakfast'!#REF!+2000</f>
        <v>#REF!</v>
      </c>
      <c r="AI28" s="34" t="e">
        <f>'C завтраками| Bed and breakfast'!#REF!+2000</f>
        <v>#REF!</v>
      </c>
      <c r="AJ28" s="34" t="e">
        <f>'C завтраками| Bed and breakfast'!#REF!+2000</f>
        <v>#REF!</v>
      </c>
      <c r="AK28" s="34" t="e">
        <f>'C завтраками| Bed and breakfast'!#REF!+2000</f>
        <v>#REF!</v>
      </c>
      <c r="AL28" s="34" t="e">
        <f>'C завтраками| Bed and breakfast'!#REF!+2000</f>
        <v>#REF!</v>
      </c>
      <c r="AM28" s="34" t="e">
        <f>'C завтраками| Bed and breakfast'!#REF!+2000</f>
        <v>#REF!</v>
      </c>
      <c r="AN28" s="34" t="e">
        <f>'C завтраками| Bed and breakfast'!#REF!+2000</f>
        <v>#REF!</v>
      </c>
      <c r="AO28" s="34" t="e">
        <f>'C завтраками| Bed and breakfast'!#REF!+2000</f>
        <v>#REF!</v>
      </c>
      <c r="AP28" s="34" t="e">
        <f>'C завтраками| Bed and breakfast'!#REF!+2000</f>
        <v>#REF!</v>
      </c>
      <c r="AQ28" s="34" t="e">
        <f>'C завтраками| Bed and breakfast'!#REF!+2000</f>
        <v>#REF!</v>
      </c>
      <c r="AR28" s="34" t="e">
        <f>'C завтраками| Bed and breakfast'!#REF!+2000</f>
        <v>#REF!</v>
      </c>
      <c r="AS28" s="34" t="e">
        <f>'C завтраками| Bed and breakfast'!#REF!+2000</f>
        <v>#REF!</v>
      </c>
      <c r="AT28" s="34" t="e">
        <f>'C завтраками| Bed and breakfast'!#REF!+2000</f>
        <v>#REF!</v>
      </c>
      <c r="AU28" s="34" t="e">
        <f>'C завтраками| Bed and breakfast'!#REF!+2000</f>
        <v>#REF!</v>
      </c>
      <c r="AV28" s="34" t="e">
        <f>'C завтраками| Bed and breakfast'!#REF!+2000</f>
        <v>#REF!</v>
      </c>
      <c r="AW28" s="34">
        <v>26800</v>
      </c>
      <c r="AX28" s="34">
        <v>22640</v>
      </c>
      <c r="AY28" s="34">
        <v>26800</v>
      </c>
      <c r="AZ28" s="34">
        <v>15520</v>
      </c>
      <c r="BA28" s="34">
        <v>13520</v>
      </c>
      <c r="BB28" s="34">
        <v>14400</v>
      </c>
      <c r="BC28" s="34">
        <v>13520</v>
      </c>
      <c r="BD28" s="34">
        <v>14400</v>
      </c>
      <c r="BE28" s="34">
        <v>13520</v>
      </c>
      <c r="BF28" s="34">
        <v>15520</v>
      </c>
      <c r="BG28" s="34">
        <v>14400</v>
      </c>
      <c r="BH28" s="34">
        <v>16720</v>
      </c>
      <c r="BI28" s="34">
        <v>18480</v>
      </c>
      <c r="BJ28" s="34">
        <v>14400</v>
      </c>
      <c r="BK28" s="34">
        <v>16720</v>
      </c>
      <c r="BL28" s="34">
        <v>18480</v>
      </c>
      <c r="BM28" s="34">
        <v>15520</v>
      </c>
      <c r="BN28" s="34">
        <v>16720</v>
      </c>
      <c r="BO28" s="34">
        <v>22640</v>
      </c>
      <c r="BP28" s="34">
        <v>14400</v>
      </c>
      <c r="BQ28" s="34">
        <v>16720</v>
      </c>
      <c r="BR28" s="34">
        <v>14400</v>
      </c>
      <c r="BS28" s="34">
        <v>18480</v>
      </c>
      <c r="BT28" s="34">
        <v>13520</v>
      </c>
      <c r="BU28" s="34">
        <v>10880</v>
      </c>
      <c r="BV28" s="34">
        <v>12480</v>
      </c>
      <c r="BW28" s="34">
        <v>11520</v>
      </c>
      <c r="BX28" s="34">
        <v>12480</v>
      </c>
      <c r="BY28" s="34">
        <v>9600</v>
      </c>
      <c r="BZ28" s="34">
        <v>9040</v>
      </c>
      <c r="CA28" s="34">
        <v>9600</v>
      </c>
      <c r="CB28" s="34">
        <v>8640</v>
      </c>
      <c r="CC28" s="34">
        <v>9040</v>
      </c>
    </row>
    <row r="29" spans="1:82" s="30" customFormat="1" ht="10.5" customHeight="1" x14ac:dyDescent="0.2">
      <c r="A29" s="46">
        <v>2</v>
      </c>
      <c r="B29" s="34" t="e">
        <f>'C завтраками| Bed and breakfast'!#REF!+4000</f>
        <v>#REF!</v>
      </c>
      <c r="C29" s="34" t="e">
        <f>'C завтраками| Bed and breakfast'!#REF!+4000</f>
        <v>#REF!</v>
      </c>
      <c r="D29" s="34" t="e">
        <f>'C завтраками| Bed and breakfast'!#REF!+4000</f>
        <v>#REF!</v>
      </c>
      <c r="E29" s="34" t="e">
        <f>'C завтраками| Bed and breakfast'!#REF!+4000</f>
        <v>#REF!</v>
      </c>
      <c r="F29" s="34" t="e">
        <f>'C завтраками| Bed and breakfast'!#REF!+4000</f>
        <v>#REF!</v>
      </c>
      <c r="G29" s="34" t="e">
        <f>'C завтраками| Bed and breakfast'!#REF!+4000</f>
        <v>#REF!</v>
      </c>
      <c r="H29" s="34" t="e">
        <f>'C завтраками| Bed and breakfast'!#REF!+4000</f>
        <v>#REF!</v>
      </c>
      <c r="I29" s="34" t="e">
        <f>'C завтраками| Bed and breakfast'!#REF!+4000</f>
        <v>#REF!</v>
      </c>
      <c r="J29" s="34" t="e">
        <f>'C завтраками| Bed and breakfast'!#REF!+4000</f>
        <v>#REF!</v>
      </c>
      <c r="K29" s="34" t="e">
        <f>'C завтраками| Bed and breakfast'!#REF!+4000</f>
        <v>#REF!</v>
      </c>
      <c r="L29" s="34" t="e">
        <f>'C завтраками| Bed and breakfast'!#REF!+4000</f>
        <v>#REF!</v>
      </c>
      <c r="M29" s="34" t="e">
        <f>'C завтраками| Bed and breakfast'!#REF!+4000</f>
        <v>#REF!</v>
      </c>
      <c r="N29" s="34" t="e">
        <f>'C завтраками| Bed and breakfast'!#REF!+4000</f>
        <v>#REF!</v>
      </c>
      <c r="O29" s="34" t="e">
        <f>'C завтраками| Bed and breakfast'!#REF!+4000</f>
        <v>#REF!</v>
      </c>
      <c r="P29" s="34" t="e">
        <f>'C завтраками| Bed and breakfast'!#REF!+4000</f>
        <v>#REF!</v>
      </c>
      <c r="Q29" s="34" t="e">
        <f>'C завтраками| Bed and breakfast'!#REF!+4000</f>
        <v>#REF!</v>
      </c>
      <c r="R29" s="34" t="e">
        <f>'C завтраками| Bed and breakfast'!#REF!+4000</f>
        <v>#REF!</v>
      </c>
      <c r="S29" s="34" t="e">
        <f>'C завтраками| Bed and breakfast'!#REF!+4000</f>
        <v>#REF!</v>
      </c>
      <c r="T29" s="34" t="e">
        <f>'C завтраками| Bed and breakfast'!#REF!+4000</f>
        <v>#REF!</v>
      </c>
      <c r="U29" s="34" t="e">
        <f>'C завтраками| Bed and breakfast'!#REF!+4000</f>
        <v>#REF!</v>
      </c>
      <c r="V29" s="34" t="e">
        <f>'C завтраками| Bed and breakfast'!#REF!+4000</f>
        <v>#REF!</v>
      </c>
      <c r="W29" s="34" t="e">
        <f>'C завтраками| Bed and breakfast'!#REF!+4000</f>
        <v>#REF!</v>
      </c>
      <c r="X29" s="34" t="e">
        <f>'C завтраками| Bed and breakfast'!#REF!+4000</f>
        <v>#REF!</v>
      </c>
      <c r="Y29" s="34" t="e">
        <f>'C завтраками| Bed and breakfast'!#REF!+4000</f>
        <v>#REF!</v>
      </c>
      <c r="Z29" s="34" t="e">
        <f>'C завтраками| Bed and breakfast'!#REF!+4000</f>
        <v>#REF!</v>
      </c>
      <c r="AA29" s="34" t="e">
        <f>'C завтраками| Bed and breakfast'!#REF!+4000</f>
        <v>#REF!</v>
      </c>
      <c r="AB29" s="34" t="e">
        <f>'C завтраками| Bed and breakfast'!#REF!+4000</f>
        <v>#REF!</v>
      </c>
      <c r="AC29" s="34" t="e">
        <f>'C завтраками| Bed and breakfast'!#REF!+4000</f>
        <v>#REF!</v>
      </c>
      <c r="AD29" s="34" t="e">
        <f>'C завтраками| Bed and breakfast'!#REF!+4000</f>
        <v>#REF!</v>
      </c>
      <c r="AE29" s="34" t="e">
        <f>'C завтраками| Bed and breakfast'!#REF!+4000</f>
        <v>#REF!</v>
      </c>
      <c r="AF29" s="34" t="e">
        <f>'C завтраками| Bed and breakfast'!#REF!+4000</f>
        <v>#REF!</v>
      </c>
      <c r="AG29" s="34" t="e">
        <f>'C завтраками| Bed and breakfast'!#REF!+4000</f>
        <v>#REF!</v>
      </c>
      <c r="AH29" s="34" t="e">
        <f>'C завтраками| Bed and breakfast'!#REF!+4000</f>
        <v>#REF!</v>
      </c>
      <c r="AI29" s="34" t="e">
        <f>'C завтраками| Bed and breakfast'!#REF!+4000</f>
        <v>#REF!</v>
      </c>
      <c r="AJ29" s="34" t="e">
        <f>'C завтраками| Bed and breakfast'!#REF!+4000</f>
        <v>#REF!</v>
      </c>
      <c r="AK29" s="34" t="e">
        <f>'C завтраками| Bed and breakfast'!#REF!+4000</f>
        <v>#REF!</v>
      </c>
      <c r="AL29" s="34" t="e">
        <f>'C завтраками| Bed and breakfast'!#REF!+4000</f>
        <v>#REF!</v>
      </c>
      <c r="AM29" s="34" t="e">
        <f>'C завтраками| Bed and breakfast'!#REF!+4000</f>
        <v>#REF!</v>
      </c>
      <c r="AN29" s="34" t="e">
        <f>'C завтраками| Bed and breakfast'!#REF!+4000</f>
        <v>#REF!</v>
      </c>
      <c r="AO29" s="34" t="e">
        <f>'C завтраками| Bed and breakfast'!#REF!+4000</f>
        <v>#REF!</v>
      </c>
      <c r="AP29" s="34" t="e">
        <f>'C завтраками| Bed and breakfast'!#REF!+4000</f>
        <v>#REF!</v>
      </c>
      <c r="AQ29" s="34" t="e">
        <f>'C завтраками| Bed and breakfast'!#REF!+4000</f>
        <v>#REF!</v>
      </c>
      <c r="AR29" s="34" t="e">
        <f>'C завтраками| Bed and breakfast'!#REF!+4000</f>
        <v>#REF!</v>
      </c>
      <c r="AS29" s="34" t="e">
        <f>'C завтраками| Bed and breakfast'!#REF!+4000</f>
        <v>#REF!</v>
      </c>
      <c r="AT29" s="34" t="e">
        <f>'C завтраками| Bed and breakfast'!#REF!+4000</f>
        <v>#REF!</v>
      </c>
      <c r="AU29" s="34" t="e">
        <f>'C завтраками| Bed and breakfast'!#REF!+4000</f>
        <v>#REF!</v>
      </c>
      <c r="AV29" s="34" t="e">
        <f>'C завтраками| Bed and breakfast'!#REF!+4000</f>
        <v>#REF!</v>
      </c>
      <c r="AW29" s="34">
        <v>30080</v>
      </c>
      <c r="AX29" s="34">
        <v>25920</v>
      </c>
      <c r="AY29" s="34">
        <v>30080</v>
      </c>
      <c r="AZ29" s="34">
        <v>18720</v>
      </c>
      <c r="BA29" s="34">
        <v>16640</v>
      </c>
      <c r="BB29" s="34">
        <v>17520</v>
      </c>
      <c r="BC29" s="34">
        <v>16640</v>
      </c>
      <c r="BD29" s="34">
        <v>17520</v>
      </c>
      <c r="BE29" s="34">
        <v>16640</v>
      </c>
      <c r="BF29" s="34">
        <v>18720</v>
      </c>
      <c r="BG29" s="34">
        <v>17520</v>
      </c>
      <c r="BH29" s="34">
        <v>19920</v>
      </c>
      <c r="BI29" s="34">
        <v>21760</v>
      </c>
      <c r="BJ29" s="34">
        <v>17520</v>
      </c>
      <c r="BK29" s="34">
        <v>19920</v>
      </c>
      <c r="BL29" s="34">
        <v>21760</v>
      </c>
      <c r="BM29" s="34">
        <v>18720</v>
      </c>
      <c r="BN29" s="34">
        <v>19920</v>
      </c>
      <c r="BO29" s="34">
        <v>25920</v>
      </c>
      <c r="BP29" s="34">
        <v>17520</v>
      </c>
      <c r="BQ29" s="34">
        <v>19920</v>
      </c>
      <c r="BR29" s="34">
        <v>17520</v>
      </c>
      <c r="BS29" s="34">
        <v>21760</v>
      </c>
      <c r="BT29" s="34">
        <v>16640</v>
      </c>
      <c r="BU29" s="34">
        <v>13920</v>
      </c>
      <c r="BV29" s="34">
        <v>15600</v>
      </c>
      <c r="BW29" s="34">
        <v>14640</v>
      </c>
      <c r="BX29" s="34">
        <v>15600</v>
      </c>
      <c r="BY29" s="34">
        <v>12640</v>
      </c>
      <c r="BZ29" s="34">
        <v>12080</v>
      </c>
      <c r="CA29" s="34">
        <v>12640</v>
      </c>
      <c r="CB29" s="34">
        <v>11600</v>
      </c>
      <c r="CC29" s="34">
        <v>12080</v>
      </c>
    </row>
    <row r="30" spans="1:82" s="30" customFormat="1" ht="10.5" customHeight="1" x14ac:dyDescent="0.2">
      <c r="A30" s="71" t="s">
        <v>127</v>
      </c>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row>
    <row r="31" spans="1:82" s="30" customFormat="1" ht="10.5" customHeight="1" x14ac:dyDescent="0.2">
      <c r="A31" s="46">
        <v>1</v>
      </c>
      <c r="B31" s="34" t="e">
        <f>'C завтраками| Bed and breakfast'!#REF!+2000</f>
        <v>#REF!</v>
      </c>
      <c r="C31" s="34" t="e">
        <f>'C завтраками| Bed and breakfast'!#REF!+2000</f>
        <v>#REF!</v>
      </c>
      <c r="D31" s="34" t="e">
        <f>'C завтраками| Bed and breakfast'!#REF!+2000</f>
        <v>#REF!</v>
      </c>
      <c r="E31" s="34" t="e">
        <f>'C завтраками| Bed and breakfast'!#REF!+2000</f>
        <v>#REF!</v>
      </c>
      <c r="F31" s="34" t="e">
        <f>'C завтраками| Bed and breakfast'!#REF!+2000</f>
        <v>#REF!</v>
      </c>
      <c r="G31" s="34" t="e">
        <f>'C завтраками| Bed and breakfast'!#REF!+2000</f>
        <v>#REF!</v>
      </c>
      <c r="H31" s="34" t="e">
        <f>'C завтраками| Bed and breakfast'!#REF!+2000</f>
        <v>#REF!</v>
      </c>
      <c r="I31" s="34" t="e">
        <f>'C завтраками| Bed and breakfast'!#REF!+2000</f>
        <v>#REF!</v>
      </c>
      <c r="J31" s="34" t="e">
        <f>'C завтраками| Bed and breakfast'!#REF!+2000</f>
        <v>#REF!</v>
      </c>
      <c r="K31" s="34" t="e">
        <f>'C завтраками| Bed and breakfast'!#REF!+2000</f>
        <v>#REF!</v>
      </c>
      <c r="L31" s="34" t="e">
        <f>'C завтраками| Bed and breakfast'!#REF!+2000</f>
        <v>#REF!</v>
      </c>
      <c r="M31" s="34" t="e">
        <f>'C завтраками| Bed and breakfast'!#REF!+2000</f>
        <v>#REF!</v>
      </c>
      <c r="N31" s="34" t="e">
        <f>'C завтраками| Bed and breakfast'!#REF!+2000</f>
        <v>#REF!</v>
      </c>
      <c r="O31" s="34" t="e">
        <f>'C завтраками| Bed and breakfast'!#REF!+2000</f>
        <v>#REF!</v>
      </c>
      <c r="P31" s="34" t="e">
        <f>'C завтраками| Bed and breakfast'!#REF!+2000</f>
        <v>#REF!</v>
      </c>
      <c r="Q31" s="34" t="e">
        <f>'C завтраками| Bed and breakfast'!#REF!+2000</f>
        <v>#REF!</v>
      </c>
      <c r="R31" s="34" t="e">
        <f>'C завтраками| Bed and breakfast'!#REF!+2000</f>
        <v>#REF!</v>
      </c>
      <c r="S31" s="34" t="e">
        <f>'C завтраками| Bed and breakfast'!#REF!+2000</f>
        <v>#REF!</v>
      </c>
      <c r="T31" s="34" t="e">
        <f>'C завтраками| Bed and breakfast'!#REF!+2000</f>
        <v>#REF!</v>
      </c>
      <c r="U31" s="34" t="e">
        <f>'C завтраками| Bed and breakfast'!#REF!+2000</f>
        <v>#REF!</v>
      </c>
      <c r="V31" s="34" t="e">
        <f>'C завтраками| Bed and breakfast'!#REF!+2000</f>
        <v>#REF!</v>
      </c>
      <c r="W31" s="34" t="e">
        <f>'C завтраками| Bed and breakfast'!#REF!+2000</f>
        <v>#REF!</v>
      </c>
      <c r="X31" s="34" t="e">
        <f>'C завтраками| Bed and breakfast'!#REF!+2000</f>
        <v>#REF!</v>
      </c>
      <c r="Y31" s="34" t="e">
        <f>'C завтраками| Bed and breakfast'!#REF!+2000</f>
        <v>#REF!</v>
      </c>
      <c r="Z31" s="34" t="e">
        <f>'C завтраками| Bed and breakfast'!#REF!+2000</f>
        <v>#REF!</v>
      </c>
      <c r="AA31" s="34" t="e">
        <f>'C завтраками| Bed and breakfast'!#REF!+2000</f>
        <v>#REF!</v>
      </c>
      <c r="AB31" s="34" t="e">
        <f>'C завтраками| Bed and breakfast'!#REF!+2000</f>
        <v>#REF!</v>
      </c>
      <c r="AC31" s="34" t="e">
        <f>'C завтраками| Bed and breakfast'!#REF!+2000</f>
        <v>#REF!</v>
      </c>
      <c r="AD31" s="34" t="e">
        <f>'C завтраками| Bed and breakfast'!#REF!+2000</f>
        <v>#REF!</v>
      </c>
      <c r="AE31" s="34" t="e">
        <f>'C завтраками| Bed and breakfast'!#REF!+2000</f>
        <v>#REF!</v>
      </c>
      <c r="AF31" s="34" t="e">
        <f>'C завтраками| Bed and breakfast'!#REF!+2000</f>
        <v>#REF!</v>
      </c>
      <c r="AG31" s="34" t="e">
        <f>'C завтраками| Bed and breakfast'!#REF!+2000</f>
        <v>#REF!</v>
      </c>
      <c r="AH31" s="34" t="e">
        <f>'C завтраками| Bed and breakfast'!#REF!+2000</f>
        <v>#REF!</v>
      </c>
      <c r="AI31" s="34" t="e">
        <f>'C завтраками| Bed and breakfast'!#REF!+2000</f>
        <v>#REF!</v>
      </c>
      <c r="AJ31" s="34" t="e">
        <f>'C завтраками| Bed and breakfast'!#REF!+2000</f>
        <v>#REF!</v>
      </c>
      <c r="AK31" s="34" t="e">
        <f>'C завтраками| Bed and breakfast'!#REF!+2000</f>
        <v>#REF!</v>
      </c>
      <c r="AL31" s="34" t="e">
        <f>'C завтраками| Bed and breakfast'!#REF!+2000</f>
        <v>#REF!</v>
      </c>
      <c r="AM31" s="34" t="e">
        <f>'C завтраками| Bed and breakfast'!#REF!+2000</f>
        <v>#REF!</v>
      </c>
      <c r="AN31" s="34" t="e">
        <f>'C завтраками| Bed and breakfast'!#REF!+2000</f>
        <v>#REF!</v>
      </c>
      <c r="AO31" s="34" t="e">
        <f>'C завтраками| Bed and breakfast'!#REF!+2000</f>
        <v>#REF!</v>
      </c>
      <c r="AP31" s="34" t="e">
        <f>'C завтраками| Bed and breakfast'!#REF!+2000</f>
        <v>#REF!</v>
      </c>
      <c r="AQ31" s="34" t="e">
        <f>'C завтраками| Bed and breakfast'!#REF!+2000</f>
        <v>#REF!</v>
      </c>
      <c r="AR31" s="34" t="e">
        <f>'C завтраками| Bed and breakfast'!#REF!+2000</f>
        <v>#REF!</v>
      </c>
      <c r="AS31" s="34" t="e">
        <f>'C завтраками| Bed and breakfast'!#REF!+2000</f>
        <v>#REF!</v>
      </c>
      <c r="AT31" s="34" t="e">
        <f>'C завтраками| Bed and breakfast'!#REF!+2000</f>
        <v>#REF!</v>
      </c>
      <c r="AU31" s="34" t="e">
        <f>'C завтраками| Bed and breakfast'!#REF!+2000</f>
        <v>#REF!</v>
      </c>
      <c r="AV31" s="34" t="e">
        <f>'C завтраками| Bed and breakfast'!#REF!+2000</f>
        <v>#REF!</v>
      </c>
      <c r="AW31" s="34">
        <v>28000</v>
      </c>
      <c r="AX31" s="34">
        <v>23840</v>
      </c>
      <c r="AY31" s="34">
        <v>28000</v>
      </c>
      <c r="AZ31" s="34">
        <v>16560</v>
      </c>
      <c r="BA31" s="34">
        <v>14560</v>
      </c>
      <c r="BB31" s="34">
        <v>15440</v>
      </c>
      <c r="BC31" s="34">
        <v>14560</v>
      </c>
      <c r="BD31" s="34">
        <v>15440</v>
      </c>
      <c r="BE31" s="34">
        <v>14560</v>
      </c>
      <c r="BF31" s="34">
        <v>16560</v>
      </c>
      <c r="BG31" s="34">
        <v>15440</v>
      </c>
      <c r="BH31" s="34">
        <v>17760</v>
      </c>
      <c r="BI31" s="34">
        <v>19680</v>
      </c>
      <c r="BJ31" s="34">
        <v>15440</v>
      </c>
      <c r="BK31" s="34">
        <v>17760</v>
      </c>
      <c r="BL31" s="34">
        <v>19680</v>
      </c>
      <c r="BM31" s="34">
        <v>16560</v>
      </c>
      <c r="BN31" s="34">
        <v>17760</v>
      </c>
      <c r="BO31" s="34">
        <v>23840</v>
      </c>
      <c r="BP31" s="34">
        <v>15440</v>
      </c>
      <c r="BQ31" s="34">
        <v>17760</v>
      </c>
      <c r="BR31" s="34">
        <v>15440</v>
      </c>
      <c r="BS31" s="34">
        <v>19680</v>
      </c>
      <c r="BT31" s="34">
        <v>14560</v>
      </c>
      <c r="BU31" s="34">
        <v>11760</v>
      </c>
      <c r="BV31" s="34">
        <v>13360</v>
      </c>
      <c r="BW31" s="34">
        <v>12400</v>
      </c>
      <c r="BX31" s="34">
        <v>13360</v>
      </c>
      <c r="BY31" s="34">
        <v>10400</v>
      </c>
      <c r="BZ31" s="34">
        <v>9840</v>
      </c>
      <c r="CA31" s="34">
        <v>10400</v>
      </c>
      <c r="CB31" s="34">
        <v>9440</v>
      </c>
      <c r="CC31" s="34">
        <v>9840</v>
      </c>
    </row>
    <row r="32" spans="1:82" s="30" customFormat="1" ht="10.5" customHeight="1" x14ac:dyDescent="0.2">
      <c r="A32" s="46">
        <v>2</v>
      </c>
      <c r="B32" s="34" t="e">
        <f>'C завтраками| Bed and breakfast'!#REF!+4000</f>
        <v>#REF!</v>
      </c>
      <c r="C32" s="34" t="e">
        <f>'C завтраками| Bed and breakfast'!#REF!+4000</f>
        <v>#REF!</v>
      </c>
      <c r="D32" s="34" t="e">
        <f>'C завтраками| Bed and breakfast'!#REF!+4000</f>
        <v>#REF!</v>
      </c>
      <c r="E32" s="34" t="e">
        <f>'C завтраками| Bed and breakfast'!#REF!+4000</f>
        <v>#REF!</v>
      </c>
      <c r="F32" s="34" t="e">
        <f>'C завтраками| Bed and breakfast'!#REF!+4000</f>
        <v>#REF!</v>
      </c>
      <c r="G32" s="34" t="e">
        <f>'C завтраками| Bed and breakfast'!#REF!+4000</f>
        <v>#REF!</v>
      </c>
      <c r="H32" s="34" t="e">
        <f>'C завтраками| Bed and breakfast'!#REF!+4000</f>
        <v>#REF!</v>
      </c>
      <c r="I32" s="34" t="e">
        <f>'C завтраками| Bed and breakfast'!#REF!+4000</f>
        <v>#REF!</v>
      </c>
      <c r="J32" s="34" t="e">
        <f>'C завтраками| Bed and breakfast'!#REF!+4000</f>
        <v>#REF!</v>
      </c>
      <c r="K32" s="34" t="e">
        <f>'C завтраками| Bed and breakfast'!#REF!+4000</f>
        <v>#REF!</v>
      </c>
      <c r="L32" s="34" t="e">
        <f>'C завтраками| Bed and breakfast'!#REF!+4000</f>
        <v>#REF!</v>
      </c>
      <c r="M32" s="34" t="e">
        <f>'C завтраками| Bed and breakfast'!#REF!+4000</f>
        <v>#REF!</v>
      </c>
      <c r="N32" s="34" t="e">
        <f>'C завтраками| Bed and breakfast'!#REF!+4000</f>
        <v>#REF!</v>
      </c>
      <c r="O32" s="34" t="e">
        <f>'C завтраками| Bed and breakfast'!#REF!+4000</f>
        <v>#REF!</v>
      </c>
      <c r="P32" s="34" t="e">
        <f>'C завтраками| Bed and breakfast'!#REF!+4000</f>
        <v>#REF!</v>
      </c>
      <c r="Q32" s="34" t="e">
        <f>'C завтраками| Bed and breakfast'!#REF!+4000</f>
        <v>#REF!</v>
      </c>
      <c r="R32" s="34" t="e">
        <f>'C завтраками| Bed and breakfast'!#REF!+4000</f>
        <v>#REF!</v>
      </c>
      <c r="S32" s="34" t="e">
        <f>'C завтраками| Bed and breakfast'!#REF!+4000</f>
        <v>#REF!</v>
      </c>
      <c r="T32" s="34" t="e">
        <f>'C завтраками| Bed and breakfast'!#REF!+4000</f>
        <v>#REF!</v>
      </c>
      <c r="U32" s="34" t="e">
        <f>'C завтраками| Bed and breakfast'!#REF!+4000</f>
        <v>#REF!</v>
      </c>
      <c r="V32" s="34" t="e">
        <f>'C завтраками| Bed and breakfast'!#REF!+4000</f>
        <v>#REF!</v>
      </c>
      <c r="W32" s="34" t="e">
        <f>'C завтраками| Bed and breakfast'!#REF!+4000</f>
        <v>#REF!</v>
      </c>
      <c r="X32" s="34" t="e">
        <f>'C завтраками| Bed and breakfast'!#REF!+4000</f>
        <v>#REF!</v>
      </c>
      <c r="Y32" s="34" t="e">
        <f>'C завтраками| Bed and breakfast'!#REF!+4000</f>
        <v>#REF!</v>
      </c>
      <c r="Z32" s="34" t="e">
        <f>'C завтраками| Bed and breakfast'!#REF!+4000</f>
        <v>#REF!</v>
      </c>
      <c r="AA32" s="34" t="e">
        <f>'C завтраками| Bed and breakfast'!#REF!+4000</f>
        <v>#REF!</v>
      </c>
      <c r="AB32" s="34" t="e">
        <f>'C завтраками| Bed and breakfast'!#REF!+4000</f>
        <v>#REF!</v>
      </c>
      <c r="AC32" s="34" t="e">
        <f>'C завтраками| Bed and breakfast'!#REF!+4000</f>
        <v>#REF!</v>
      </c>
      <c r="AD32" s="34" t="e">
        <f>'C завтраками| Bed and breakfast'!#REF!+4000</f>
        <v>#REF!</v>
      </c>
      <c r="AE32" s="34" t="e">
        <f>'C завтраками| Bed and breakfast'!#REF!+4000</f>
        <v>#REF!</v>
      </c>
      <c r="AF32" s="34" t="e">
        <f>'C завтраками| Bed and breakfast'!#REF!+4000</f>
        <v>#REF!</v>
      </c>
      <c r="AG32" s="34" t="e">
        <f>'C завтраками| Bed and breakfast'!#REF!+4000</f>
        <v>#REF!</v>
      </c>
      <c r="AH32" s="34" t="e">
        <f>'C завтраками| Bed and breakfast'!#REF!+4000</f>
        <v>#REF!</v>
      </c>
      <c r="AI32" s="34" t="e">
        <f>'C завтраками| Bed and breakfast'!#REF!+4000</f>
        <v>#REF!</v>
      </c>
      <c r="AJ32" s="34" t="e">
        <f>'C завтраками| Bed and breakfast'!#REF!+4000</f>
        <v>#REF!</v>
      </c>
      <c r="AK32" s="34" t="e">
        <f>'C завтраками| Bed and breakfast'!#REF!+4000</f>
        <v>#REF!</v>
      </c>
      <c r="AL32" s="34" t="e">
        <f>'C завтраками| Bed and breakfast'!#REF!+4000</f>
        <v>#REF!</v>
      </c>
      <c r="AM32" s="34" t="e">
        <f>'C завтраками| Bed and breakfast'!#REF!+4000</f>
        <v>#REF!</v>
      </c>
      <c r="AN32" s="34" t="e">
        <f>'C завтраками| Bed and breakfast'!#REF!+4000</f>
        <v>#REF!</v>
      </c>
      <c r="AO32" s="34" t="e">
        <f>'C завтраками| Bed and breakfast'!#REF!+4000</f>
        <v>#REF!</v>
      </c>
      <c r="AP32" s="34" t="e">
        <f>'C завтраками| Bed and breakfast'!#REF!+4000</f>
        <v>#REF!</v>
      </c>
      <c r="AQ32" s="34" t="e">
        <f>'C завтраками| Bed and breakfast'!#REF!+4000</f>
        <v>#REF!</v>
      </c>
      <c r="AR32" s="34" t="e">
        <f>'C завтраками| Bed and breakfast'!#REF!+4000</f>
        <v>#REF!</v>
      </c>
      <c r="AS32" s="34" t="e">
        <f>'C завтраками| Bed and breakfast'!#REF!+4000</f>
        <v>#REF!</v>
      </c>
      <c r="AT32" s="34" t="e">
        <f>'C завтраками| Bed and breakfast'!#REF!+4000</f>
        <v>#REF!</v>
      </c>
      <c r="AU32" s="34" t="e">
        <f>'C завтраками| Bed and breakfast'!#REF!+4000</f>
        <v>#REF!</v>
      </c>
      <c r="AV32" s="34" t="e">
        <f>'C завтраками| Bed and breakfast'!#REF!+4000</f>
        <v>#REF!</v>
      </c>
      <c r="AW32" s="34">
        <v>31280</v>
      </c>
      <c r="AX32" s="34">
        <v>27120</v>
      </c>
      <c r="AY32" s="34">
        <v>31280</v>
      </c>
      <c r="AZ32" s="34">
        <v>19760</v>
      </c>
      <c r="BA32" s="34">
        <v>17680</v>
      </c>
      <c r="BB32" s="34">
        <v>18560</v>
      </c>
      <c r="BC32" s="34">
        <v>17680</v>
      </c>
      <c r="BD32" s="34">
        <v>18560</v>
      </c>
      <c r="BE32" s="34">
        <v>17680</v>
      </c>
      <c r="BF32" s="34">
        <v>19760</v>
      </c>
      <c r="BG32" s="34">
        <v>18560</v>
      </c>
      <c r="BH32" s="34">
        <v>20960</v>
      </c>
      <c r="BI32" s="34">
        <v>22960</v>
      </c>
      <c r="BJ32" s="34">
        <v>18560</v>
      </c>
      <c r="BK32" s="34">
        <v>20960</v>
      </c>
      <c r="BL32" s="34">
        <v>22960</v>
      </c>
      <c r="BM32" s="34">
        <v>19760</v>
      </c>
      <c r="BN32" s="34">
        <v>20960</v>
      </c>
      <c r="BO32" s="34">
        <v>27120</v>
      </c>
      <c r="BP32" s="34">
        <v>18560</v>
      </c>
      <c r="BQ32" s="34">
        <v>20960</v>
      </c>
      <c r="BR32" s="34">
        <v>18560</v>
      </c>
      <c r="BS32" s="34">
        <v>22960</v>
      </c>
      <c r="BT32" s="34">
        <v>17680</v>
      </c>
      <c r="BU32" s="34">
        <v>14800</v>
      </c>
      <c r="BV32" s="34">
        <v>16480</v>
      </c>
      <c r="BW32" s="34">
        <v>15520</v>
      </c>
      <c r="BX32" s="34">
        <v>16480</v>
      </c>
      <c r="BY32" s="34">
        <v>13440</v>
      </c>
      <c r="BZ32" s="34">
        <v>12880</v>
      </c>
      <c r="CA32" s="34">
        <v>13440</v>
      </c>
      <c r="CB32" s="34">
        <v>12400</v>
      </c>
      <c r="CC32" s="34">
        <v>12880</v>
      </c>
    </row>
    <row r="33" spans="1:82" s="30" customFormat="1" ht="10.5" customHeight="1" x14ac:dyDescent="0.2">
      <c r="A33" s="71" t="s">
        <v>128</v>
      </c>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row>
    <row r="34" spans="1:82" s="30" customFormat="1" ht="10.5" customHeight="1" x14ac:dyDescent="0.2">
      <c r="A34" s="46" t="s">
        <v>129</v>
      </c>
      <c r="B34" s="34" t="e">
        <f>'C завтраками| Bed and breakfast'!#REF!+4000</f>
        <v>#REF!</v>
      </c>
      <c r="C34" s="34" t="e">
        <f>'C завтраками| Bed and breakfast'!#REF!+4000</f>
        <v>#REF!</v>
      </c>
      <c r="D34" s="34" t="e">
        <f>'C завтраками| Bed and breakfast'!#REF!+4000</f>
        <v>#REF!</v>
      </c>
      <c r="E34" s="34" t="e">
        <f>'C завтраками| Bed and breakfast'!#REF!+4000</f>
        <v>#REF!</v>
      </c>
      <c r="F34" s="34" t="e">
        <f>'C завтраками| Bed and breakfast'!#REF!+4000</f>
        <v>#REF!</v>
      </c>
      <c r="G34" s="34" t="e">
        <f>'C завтраками| Bed and breakfast'!#REF!+4000</f>
        <v>#REF!</v>
      </c>
      <c r="H34" s="34" t="e">
        <f>'C завтраками| Bed and breakfast'!#REF!+4000</f>
        <v>#REF!</v>
      </c>
      <c r="I34" s="34" t="e">
        <f>'C завтраками| Bed and breakfast'!#REF!+4000</f>
        <v>#REF!</v>
      </c>
      <c r="J34" s="34" t="e">
        <f>'C завтраками| Bed and breakfast'!#REF!+4000</f>
        <v>#REF!</v>
      </c>
      <c r="K34" s="34" t="e">
        <f>'C завтраками| Bed and breakfast'!#REF!+4000</f>
        <v>#REF!</v>
      </c>
      <c r="L34" s="34" t="e">
        <f>'C завтраками| Bed and breakfast'!#REF!+4000</f>
        <v>#REF!</v>
      </c>
      <c r="M34" s="34" t="e">
        <f>'C завтраками| Bed and breakfast'!#REF!+4000</f>
        <v>#REF!</v>
      </c>
      <c r="N34" s="34" t="e">
        <f>'C завтраками| Bed and breakfast'!#REF!+4000</f>
        <v>#REF!</v>
      </c>
      <c r="O34" s="34" t="e">
        <f>'C завтраками| Bed and breakfast'!#REF!+4000</f>
        <v>#REF!</v>
      </c>
      <c r="P34" s="34" t="e">
        <f>'C завтраками| Bed and breakfast'!#REF!+4000</f>
        <v>#REF!</v>
      </c>
      <c r="Q34" s="34" t="e">
        <f>'C завтраками| Bed and breakfast'!#REF!+4000</f>
        <v>#REF!</v>
      </c>
      <c r="R34" s="34" t="e">
        <f>'C завтраками| Bed and breakfast'!#REF!+4000</f>
        <v>#REF!</v>
      </c>
      <c r="S34" s="34" t="e">
        <f>'C завтраками| Bed and breakfast'!#REF!+4000</f>
        <v>#REF!</v>
      </c>
      <c r="T34" s="34" t="e">
        <f>'C завтраками| Bed and breakfast'!#REF!+4000</f>
        <v>#REF!</v>
      </c>
      <c r="U34" s="34" t="e">
        <f>'C завтраками| Bed and breakfast'!#REF!+4000</f>
        <v>#REF!</v>
      </c>
      <c r="V34" s="34" t="e">
        <f>'C завтраками| Bed and breakfast'!#REF!+4000</f>
        <v>#REF!</v>
      </c>
      <c r="W34" s="34" t="e">
        <f>'C завтраками| Bed and breakfast'!#REF!+4000</f>
        <v>#REF!</v>
      </c>
      <c r="X34" s="34" t="e">
        <f>'C завтраками| Bed and breakfast'!#REF!+4000</f>
        <v>#REF!</v>
      </c>
      <c r="Y34" s="34" t="e">
        <f>'C завтраками| Bed and breakfast'!#REF!+4000</f>
        <v>#REF!</v>
      </c>
      <c r="Z34" s="34" t="e">
        <f>'C завтраками| Bed and breakfast'!#REF!+4000</f>
        <v>#REF!</v>
      </c>
      <c r="AA34" s="34" t="e">
        <f>'C завтраками| Bed and breakfast'!#REF!+4000</f>
        <v>#REF!</v>
      </c>
      <c r="AB34" s="34" t="e">
        <f>'C завтраками| Bed and breakfast'!#REF!+4000</f>
        <v>#REF!</v>
      </c>
      <c r="AC34" s="34" t="e">
        <f>'C завтраками| Bed and breakfast'!#REF!+4000</f>
        <v>#REF!</v>
      </c>
      <c r="AD34" s="34" t="e">
        <f>'C завтраками| Bed and breakfast'!#REF!+4000</f>
        <v>#REF!</v>
      </c>
      <c r="AE34" s="34" t="e">
        <f>'C завтраками| Bed and breakfast'!#REF!+4000</f>
        <v>#REF!</v>
      </c>
      <c r="AF34" s="34" t="e">
        <f>'C завтраками| Bed and breakfast'!#REF!+4000</f>
        <v>#REF!</v>
      </c>
      <c r="AG34" s="34" t="e">
        <f>'C завтраками| Bed and breakfast'!#REF!+4000</f>
        <v>#REF!</v>
      </c>
      <c r="AH34" s="34" t="e">
        <f>'C завтраками| Bed and breakfast'!#REF!+4000</f>
        <v>#REF!</v>
      </c>
      <c r="AI34" s="34" t="e">
        <f>'C завтраками| Bed and breakfast'!#REF!+4000</f>
        <v>#REF!</v>
      </c>
      <c r="AJ34" s="34" t="e">
        <f>'C завтраками| Bed and breakfast'!#REF!+4000</f>
        <v>#REF!</v>
      </c>
      <c r="AK34" s="34" t="e">
        <f>'C завтраками| Bed and breakfast'!#REF!+4000</f>
        <v>#REF!</v>
      </c>
      <c r="AL34" s="34" t="e">
        <f>'C завтраками| Bed and breakfast'!#REF!+4000</f>
        <v>#REF!</v>
      </c>
      <c r="AM34" s="34" t="e">
        <f>'C завтраками| Bed and breakfast'!#REF!+4000</f>
        <v>#REF!</v>
      </c>
      <c r="AN34" s="34" t="e">
        <f>'C завтраками| Bed and breakfast'!#REF!+4000</f>
        <v>#REF!</v>
      </c>
      <c r="AO34" s="34" t="e">
        <f>'C завтраками| Bed and breakfast'!#REF!+4000</f>
        <v>#REF!</v>
      </c>
      <c r="AP34" s="34" t="e">
        <f>'C завтраками| Bed and breakfast'!#REF!+4000</f>
        <v>#REF!</v>
      </c>
      <c r="AQ34" s="34" t="e">
        <f>'C завтраками| Bed and breakfast'!#REF!+4000</f>
        <v>#REF!</v>
      </c>
      <c r="AR34" s="34" t="e">
        <f>'C завтраками| Bed and breakfast'!#REF!+4000</f>
        <v>#REF!</v>
      </c>
      <c r="AS34" s="34" t="e">
        <f>'C завтраками| Bed and breakfast'!#REF!+4000</f>
        <v>#REF!</v>
      </c>
      <c r="AT34" s="34" t="e">
        <f>'C завтраками| Bed and breakfast'!#REF!+4000</f>
        <v>#REF!</v>
      </c>
      <c r="AU34" s="34" t="e">
        <f>'C завтраками| Bed and breakfast'!#REF!+4000</f>
        <v>#REF!</v>
      </c>
      <c r="AV34" s="34" t="e">
        <f>'C завтраками| Bed and breakfast'!#REF!+4000</f>
        <v>#REF!</v>
      </c>
      <c r="AW34" s="34">
        <v>47600</v>
      </c>
      <c r="AX34" s="34">
        <v>43520</v>
      </c>
      <c r="AY34" s="34">
        <v>47600</v>
      </c>
      <c r="AZ34" s="34">
        <v>36960</v>
      </c>
      <c r="BA34" s="34">
        <v>32160</v>
      </c>
      <c r="BB34" s="34">
        <v>34480</v>
      </c>
      <c r="BC34" s="34">
        <v>32160</v>
      </c>
      <c r="BD34" s="34">
        <v>34480</v>
      </c>
      <c r="BE34" s="34">
        <v>32160</v>
      </c>
      <c r="BF34" s="34">
        <v>36960</v>
      </c>
      <c r="BG34" s="34">
        <v>34480</v>
      </c>
      <c r="BH34" s="34">
        <v>39440</v>
      </c>
      <c r="BI34" s="34">
        <v>41040</v>
      </c>
      <c r="BJ34" s="34">
        <v>34480</v>
      </c>
      <c r="BK34" s="34">
        <v>39440</v>
      </c>
      <c r="BL34" s="34">
        <v>41040</v>
      </c>
      <c r="BM34" s="34">
        <v>36960</v>
      </c>
      <c r="BN34" s="34">
        <v>39440</v>
      </c>
      <c r="BO34" s="34">
        <v>43520</v>
      </c>
      <c r="BP34" s="34">
        <v>34480</v>
      </c>
      <c r="BQ34" s="34">
        <v>39440</v>
      </c>
      <c r="BR34" s="34">
        <v>34480</v>
      </c>
      <c r="BS34" s="34">
        <v>41040</v>
      </c>
      <c r="BT34" s="34">
        <v>32160</v>
      </c>
      <c r="BU34" s="34">
        <v>25840</v>
      </c>
      <c r="BV34" s="34">
        <v>29840</v>
      </c>
      <c r="BW34" s="34">
        <v>27840</v>
      </c>
      <c r="BX34" s="34">
        <v>29840</v>
      </c>
      <c r="BY34" s="34">
        <v>22960</v>
      </c>
      <c r="BZ34" s="34">
        <v>21520</v>
      </c>
      <c r="CA34" s="34">
        <v>22960</v>
      </c>
      <c r="CB34" s="34">
        <v>20720</v>
      </c>
      <c r="CC34" s="34">
        <v>21520</v>
      </c>
    </row>
    <row r="35" spans="1:82" s="30" customFormat="1" ht="10.5" customHeight="1" x14ac:dyDescent="0.2">
      <c r="A35" s="71" t="s">
        <v>130</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row>
    <row r="36" spans="1:82" s="30" customFormat="1" ht="10.5" customHeight="1" x14ac:dyDescent="0.2">
      <c r="A36" s="46" t="s">
        <v>129</v>
      </c>
      <c r="B36" s="34" t="e">
        <f>'C завтраками| Bed and breakfast'!#REF!+4000</f>
        <v>#REF!</v>
      </c>
      <c r="C36" s="34" t="e">
        <f>'C завтраками| Bed and breakfast'!#REF!+4000</f>
        <v>#REF!</v>
      </c>
      <c r="D36" s="34" t="e">
        <f>'C завтраками| Bed and breakfast'!#REF!+4000</f>
        <v>#REF!</v>
      </c>
      <c r="E36" s="34" t="e">
        <f>'C завтраками| Bed and breakfast'!#REF!+4000</f>
        <v>#REF!</v>
      </c>
      <c r="F36" s="34" t="e">
        <f>'C завтраками| Bed and breakfast'!#REF!+4000</f>
        <v>#REF!</v>
      </c>
      <c r="G36" s="34" t="e">
        <f>'C завтраками| Bed and breakfast'!#REF!+4000</f>
        <v>#REF!</v>
      </c>
      <c r="H36" s="34" t="e">
        <f>'C завтраками| Bed and breakfast'!#REF!+4000</f>
        <v>#REF!</v>
      </c>
      <c r="I36" s="34" t="e">
        <f>'C завтраками| Bed and breakfast'!#REF!+4000</f>
        <v>#REF!</v>
      </c>
      <c r="J36" s="34" t="e">
        <f>'C завтраками| Bed and breakfast'!#REF!+4000</f>
        <v>#REF!</v>
      </c>
      <c r="K36" s="34" t="e">
        <f>'C завтраками| Bed and breakfast'!#REF!+4000</f>
        <v>#REF!</v>
      </c>
      <c r="L36" s="34" t="e">
        <f>'C завтраками| Bed and breakfast'!#REF!+4000</f>
        <v>#REF!</v>
      </c>
      <c r="M36" s="34" t="e">
        <f>'C завтраками| Bed and breakfast'!#REF!+4000</f>
        <v>#REF!</v>
      </c>
      <c r="N36" s="34" t="e">
        <f>'C завтраками| Bed and breakfast'!#REF!+4000</f>
        <v>#REF!</v>
      </c>
      <c r="O36" s="34" t="e">
        <f>'C завтраками| Bed and breakfast'!#REF!+4000</f>
        <v>#REF!</v>
      </c>
      <c r="P36" s="34" t="e">
        <f>'C завтраками| Bed and breakfast'!#REF!+4000</f>
        <v>#REF!</v>
      </c>
      <c r="Q36" s="34" t="e">
        <f>'C завтраками| Bed and breakfast'!#REF!+4000</f>
        <v>#REF!</v>
      </c>
      <c r="R36" s="34" t="e">
        <f>'C завтраками| Bed and breakfast'!#REF!+4000</f>
        <v>#REF!</v>
      </c>
      <c r="S36" s="34" t="e">
        <f>'C завтраками| Bed and breakfast'!#REF!+4000</f>
        <v>#REF!</v>
      </c>
      <c r="T36" s="34" t="e">
        <f>'C завтраками| Bed and breakfast'!#REF!+4000</f>
        <v>#REF!</v>
      </c>
      <c r="U36" s="34" t="e">
        <f>'C завтраками| Bed and breakfast'!#REF!+4000</f>
        <v>#REF!</v>
      </c>
      <c r="V36" s="34" t="e">
        <f>'C завтраками| Bed and breakfast'!#REF!+4000</f>
        <v>#REF!</v>
      </c>
      <c r="W36" s="34" t="e">
        <f>'C завтраками| Bed and breakfast'!#REF!+4000</f>
        <v>#REF!</v>
      </c>
      <c r="X36" s="34" t="e">
        <f>'C завтраками| Bed and breakfast'!#REF!+4000</f>
        <v>#REF!</v>
      </c>
      <c r="Y36" s="34" t="e">
        <f>'C завтраками| Bed and breakfast'!#REF!+4000</f>
        <v>#REF!</v>
      </c>
      <c r="Z36" s="34" t="e">
        <f>'C завтраками| Bed and breakfast'!#REF!+4000</f>
        <v>#REF!</v>
      </c>
      <c r="AA36" s="34" t="e">
        <f>'C завтраками| Bed and breakfast'!#REF!+4000</f>
        <v>#REF!</v>
      </c>
      <c r="AB36" s="34" t="e">
        <f>'C завтраками| Bed and breakfast'!#REF!+4000</f>
        <v>#REF!</v>
      </c>
      <c r="AC36" s="34" t="e">
        <f>'C завтраками| Bed and breakfast'!#REF!+4000</f>
        <v>#REF!</v>
      </c>
      <c r="AD36" s="34" t="e">
        <f>'C завтраками| Bed and breakfast'!#REF!+4000</f>
        <v>#REF!</v>
      </c>
      <c r="AE36" s="34" t="e">
        <f>'C завтраками| Bed and breakfast'!#REF!+4000</f>
        <v>#REF!</v>
      </c>
      <c r="AF36" s="34" t="e">
        <f>'C завтраками| Bed and breakfast'!#REF!+4000</f>
        <v>#REF!</v>
      </c>
      <c r="AG36" s="34" t="e">
        <f>'C завтраками| Bed and breakfast'!#REF!+4000</f>
        <v>#REF!</v>
      </c>
      <c r="AH36" s="34" t="e">
        <f>'C завтраками| Bed and breakfast'!#REF!+4000</f>
        <v>#REF!</v>
      </c>
      <c r="AI36" s="34" t="e">
        <f>'C завтраками| Bed and breakfast'!#REF!+4000</f>
        <v>#REF!</v>
      </c>
      <c r="AJ36" s="34" t="e">
        <f>'C завтраками| Bed and breakfast'!#REF!+4000</f>
        <v>#REF!</v>
      </c>
      <c r="AK36" s="34" t="e">
        <f>'C завтраками| Bed and breakfast'!#REF!+4000</f>
        <v>#REF!</v>
      </c>
      <c r="AL36" s="34" t="e">
        <f>'C завтраками| Bed and breakfast'!#REF!+4000</f>
        <v>#REF!</v>
      </c>
      <c r="AM36" s="34" t="e">
        <f>'C завтраками| Bed and breakfast'!#REF!+4000</f>
        <v>#REF!</v>
      </c>
      <c r="AN36" s="34" t="e">
        <f>'C завтраками| Bed and breakfast'!#REF!+4000</f>
        <v>#REF!</v>
      </c>
      <c r="AO36" s="34" t="e">
        <f>'C завтраками| Bed and breakfast'!#REF!+4000</f>
        <v>#REF!</v>
      </c>
      <c r="AP36" s="34" t="e">
        <f>'C завтраками| Bed and breakfast'!#REF!+4000</f>
        <v>#REF!</v>
      </c>
      <c r="AQ36" s="34" t="e">
        <f>'C завтраками| Bed and breakfast'!#REF!+4000</f>
        <v>#REF!</v>
      </c>
      <c r="AR36" s="34" t="e">
        <f>'C завтраками| Bed and breakfast'!#REF!+4000</f>
        <v>#REF!</v>
      </c>
      <c r="AS36" s="34" t="e">
        <f>'C завтраками| Bed and breakfast'!#REF!+4000</f>
        <v>#REF!</v>
      </c>
      <c r="AT36" s="34" t="e">
        <f>'C завтраками| Bed and breakfast'!#REF!+4000</f>
        <v>#REF!</v>
      </c>
      <c r="AU36" s="34" t="e">
        <f>'C завтраками| Bed and breakfast'!#REF!+4000</f>
        <v>#REF!</v>
      </c>
      <c r="AV36" s="34" t="e">
        <f>'C завтраками| Bed and breakfast'!#REF!+4000</f>
        <v>#REF!</v>
      </c>
      <c r="AW36" s="34">
        <v>55520</v>
      </c>
      <c r="AX36" s="34">
        <v>51440</v>
      </c>
      <c r="AY36" s="34">
        <v>55520</v>
      </c>
      <c r="AZ36" s="34">
        <v>44160</v>
      </c>
      <c r="BA36" s="34">
        <v>39360</v>
      </c>
      <c r="BB36" s="34">
        <v>41680</v>
      </c>
      <c r="BC36" s="34">
        <v>39360</v>
      </c>
      <c r="BD36" s="34">
        <v>41680</v>
      </c>
      <c r="BE36" s="34">
        <v>39360</v>
      </c>
      <c r="BF36" s="34">
        <v>44160</v>
      </c>
      <c r="BG36" s="34">
        <v>41680</v>
      </c>
      <c r="BH36" s="34">
        <v>46640</v>
      </c>
      <c r="BI36" s="34">
        <v>48960</v>
      </c>
      <c r="BJ36" s="34">
        <v>41680</v>
      </c>
      <c r="BK36" s="34">
        <v>46640</v>
      </c>
      <c r="BL36" s="34">
        <v>48960</v>
      </c>
      <c r="BM36" s="34">
        <v>44160</v>
      </c>
      <c r="BN36" s="34">
        <v>46640</v>
      </c>
      <c r="BO36" s="34">
        <v>51440</v>
      </c>
      <c r="BP36" s="34">
        <v>41680</v>
      </c>
      <c r="BQ36" s="34">
        <v>46640</v>
      </c>
      <c r="BR36" s="34">
        <v>41680</v>
      </c>
      <c r="BS36" s="34">
        <v>48960</v>
      </c>
      <c r="BT36" s="34">
        <v>39360</v>
      </c>
      <c r="BU36" s="34">
        <v>32240</v>
      </c>
      <c r="BV36" s="34">
        <v>36240</v>
      </c>
      <c r="BW36" s="34">
        <v>34240</v>
      </c>
      <c r="BX36" s="34">
        <v>36240</v>
      </c>
      <c r="BY36" s="34">
        <v>28560</v>
      </c>
      <c r="BZ36" s="34">
        <v>27120</v>
      </c>
      <c r="CA36" s="34">
        <v>28560</v>
      </c>
      <c r="CB36" s="34">
        <v>26320</v>
      </c>
      <c r="CC36" s="34">
        <v>27120</v>
      </c>
    </row>
    <row r="37" spans="1:82" s="70" customFormat="1" ht="12.75" x14ac:dyDescent="0.2">
      <c r="A37" s="34" t="s">
        <v>131</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0"/>
    </row>
    <row r="38" spans="1:82" s="70" customFormat="1" ht="12.75" x14ac:dyDescent="0.2">
      <c r="A38" s="46" t="s">
        <v>129</v>
      </c>
      <c r="B38" s="34" t="e">
        <f>'C завтраками| Bed and breakfast'!#REF!+4000</f>
        <v>#REF!</v>
      </c>
      <c r="C38" s="34" t="e">
        <f>'C завтраками| Bed and breakfast'!#REF!+4000</f>
        <v>#REF!</v>
      </c>
      <c r="D38" s="34" t="e">
        <f>'C завтраками| Bed and breakfast'!#REF!+4000</f>
        <v>#REF!</v>
      </c>
      <c r="E38" s="34" t="e">
        <f>'C завтраками| Bed and breakfast'!#REF!+4000</f>
        <v>#REF!</v>
      </c>
      <c r="F38" s="34" t="e">
        <f>'C завтраками| Bed and breakfast'!#REF!+4000</f>
        <v>#REF!</v>
      </c>
      <c r="G38" s="34" t="e">
        <f>'C завтраками| Bed and breakfast'!#REF!+4000</f>
        <v>#REF!</v>
      </c>
      <c r="H38" s="34" t="e">
        <f>'C завтраками| Bed and breakfast'!#REF!+4000</f>
        <v>#REF!</v>
      </c>
      <c r="I38" s="34" t="e">
        <f>'C завтраками| Bed and breakfast'!#REF!+4000</f>
        <v>#REF!</v>
      </c>
      <c r="J38" s="34" t="e">
        <f>'C завтраками| Bed and breakfast'!#REF!+4000</f>
        <v>#REF!</v>
      </c>
      <c r="K38" s="34" t="e">
        <f>'C завтраками| Bed and breakfast'!#REF!+4000</f>
        <v>#REF!</v>
      </c>
      <c r="L38" s="34" t="e">
        <f>'C завтраками| Bed and breakfast'!#REF!+4000</f>
        <v>#REF!</v>
      </c>
      <c r="M38" s="34" t="e">
        <f>'C завтраками| Bed and breakfast'!#REF!+4000</f>
        <v>#REF!</v>
      </c>
      <c r="N38" s="34" t="e">
        <f>'C завтраками| Bed and breakfast'!#REF!+4000</f>
        <v>#REF!</v>
      </c>
      <c r="O38" s="34" t="e">
        <f>'C завтраками| Bed and breakfast'!#REF!+4000</f>
        <v>#REF!</v>
      </c>
      <c r="P38" s="34" t="e">
        <f>'C завтраками| Bed and breakfast'!#REF!+4000</f>
        <v>#REF!</v>
      </c>
      <c r="Q38" s="34" t="e">
        <f>'C завтраками| Bed and breakfast'!#REF!+4000</f>
        <v>#REF!</v>
      </c>
      <c r="R38" s="34" t="e">
        <f>'C завтраками| Bed and breakfast'!#REF!+4000</f>
        <v>#REF!</v>
      </c>
      <c r="S38" s="34" t="e">
        <f>'C завтраками| Bed and breakfast'!#REF!+4000</f>
        <v>#REF!</v>
      </c>
      <c r="T38" s="34" t="e">
        <f>'C завтраками| Bed and breakfast'!#REF!+4000</f>
        <v>#REF!</v>
      </c>
      <c r="U38" s="34" t="e">
        <f>'C завтраками| Bed and breakfast'!#REF!+4000</f>
        <v>#REF!</v>
      </c>
      <c r="V38" s="34" t="e">
        <f>'C завтраками| Bed and breakfast'!#REF!+4000</f>
        <v>#REF!</v>
      </c>
      <c r="W38" s="34" t="e">
        <f>'C завтраками| Bed and breakfast'!#REF!+4000</f>
        <v>#REF!</v>
      </c>
      <c r="X38" s="34" t="e">
        <f>'C завтраками| Bed and breakfast'!#REF!+4000</f>
        <v>#REF!</v>
      </c>
      <c r="Y38" s="34" t="e">
        <f>'C завтраками| Bed and breakfast'!#REF!+4000</f>
        <v>#REF!</v>
      </c>
      <c r="Z38" s="34" t="e">
        <f>'C завтраками| Bed and breakfast'!#REF!+4000</f>
        <v>#REF!</v>
      </c>
      <c r="AA38" s="34" t="e">
        <f>'C завтраками| Bed and breakfast'!#REF!+4000</f>
        <v>#REF!</v>
      </c>
      <c r="AB38" s="34" t="e">
        <f>'C завтраками| Bed and breakfast'!#REF!+4000</f>
        <v>#REF!</v>
      </c>
      <c r="AC38" s="34" t="e">
        <f>'C завтраками| Bed and breakfast'!#REF!+4000</f>
        <v>#REF!</v>
      </c>
      <c r="AD38" s="34" t="e">
        <f>'C завтраками| Bed and breakfast'!#REF!+4000</f>
        <v>#REF!</v>
      </c>
      <c r="AE38" s="34" t="e">
        <f>'C завтраками| Bed and breakfast'!#REF!+4000</f>
        <v>#REF!</v>
      </c>
      <c r="AF38" s="34" t="e">
        <f>'C завтраками| Bed and breakfast'!#REF!+4000</f>
        <v>#REF!</v>
      </c>
      <c r="AG38" s="34" t="e">
        <f>'C завтраками| Bed and breakfast'!#REF!+4000</f>
        <v>#REF!</v>
      </c>
      <c r="AH38" s="34" t="e">
        <f>'C завтраками| Bed and breakfast'!#REF!+4000</f>
        <v>#REF!</v>
      </c>
      <c r="AI38" s="34" t="e">
        <f>'C завтраками| Bed and breakfast'!#REF!+4000</f>
        <v>#REF!</v>
      </c>
      <c r="AJ38" s="34" t="e">
        <f>'C завтраками| Bed and breakfast'!#REF!+4000</f>
        <v>#REF!</v>
      </c>
      <c r="AK38" s="34" t="e">
        <f>'C завтраками| Bed and breakfast'!#REF!+4000</f>
        <v>#REF!</v>
      </c>
      <c r="AL38" s="34" t="e">
        <f>'C завтраками| Bed and breakfast'!#REF!+4000</f>
        <v>#REF!</v>
      </c>
      <c r="AM38" s="34" t="e">
        <f>'C завтраками| Bed and breakfast'!#REF!+4000</f>
        <v>#REF!</v>
      </c>
      <c r="AN38" s="34" t="e">
        <f>'C завтраками| Bed and breakfast'!#REF!+4000</f>
        <v>#REF!</v>
      </c>
      <c r="AO38" s="34" t="e">
        <f>'C завтраками| Bed and breakfast'!#REF!+4000</f>
        <v>#REF!</v>
      </c>
      <c r="AP38" s="34" t="e">
        <f>'C завтраками| Bed and breakfast'!#REF!+4000</f>
        <v>#REF!</v>
      </c>
      <c r="AQ38" s="34" t="e">
        <f>'C завтраками| Bed and breakfast'!#REF!+4000</f>
        <v>#REF!</v>
      </c>
      <c r="AR38" s="34" t="e">
        <f>'C завтраками| Bed and breakfast'!#REF!+4000</f>
        <v>#REF!</v>
      </c>
      <c r="AS38" s="34" t="e">
        <f>'C завтраками| Bed and breakfast'!#REF!+4000</f>
        <v>#REF!</v>
      </c>
      <c r="AT38" s="34" t="e">
        <f>'C завтраками| Bed and breakfast'!#REF!+4000</f>
        <v>#REF!</v>
      </c>
      <c r="AU38" s="34" t="e">
        <f>'C завтраками| Bed and breakfast'!#REF!+4000</f>
        <v>#REF!</v>
      </c>
      <c r="AV38" s="34" t="e">
        <f>'C завтраками| Bed and breakfast'!#REF!+4000</f>
        <v>#REF!</v>
      </c>
      <c r="AW38" s="34">
        <v>72080</v>
      </c>
      <c r="AX38" s="34">
        <v>68960</v>
      </c>
      <c r="AY38" s="34">
        <v>72080</v>
      </c>
      <c r="AZ38" s="34">
        <v>59920</v>
      </c>
      <c r="BA38" s="34">
        <v>54320</v>
      </c>
      <c r="BB38" s="34">
        <v>57120</v>
      </c>
      <c r="BC38" s="34">
        <v>54320</v>
      </c>
      <c r="BD38" s="34">
        <v>57120</v>
      </c>
      <c r="BE38" s="34">
        <v>54320</v>
      </c>
      <c r="BF38" s="34">
        <v>59920</v>
      </c>
      <c r="BG38" s="34">
        <v>57120</v>
      </c>
      <c r="BH38" s="34">
        <v>62720</v>
      </c>
      <c r="BI38" s="34">
        <v>65840</v>
      </c>
      <c r="BJ38" s="34">
        <v>57120</v>
      </c>
      <c r="BK38" s="34">
        <v>62720</v>
      </c>
      <c r="BL38" s="34">
        <v>65840</v>
      </c>
      <c r="BM38" s="34">
        <v>59920</v>
      </c>
      <c r="BN38" s="34">
        <v>62720</v>
      </c>
      <c r="BO38" s="34">
        <v>68960</v>
      </c>
      <c r="BP38" s="34">
        <v>57120</v>
      </c>
      <c r="BQ38" s="34">
        <v>62720</v>
      </c>
      <c r="BR38" s="34">
        <v>57120</v>
      </c>
      <c r="BS38" s="34">
        <v>65840</v>
      </c>
      <c r="BT38" s="34">
        <v>54320</v>
      </c>
      <c r="BU38" s="34">
        <v>46400</v>
      </c>
      <c r="BV38" s="34">
        <v>51520</v>
      </c>
      <c r="BW38" s="34">
        <v>48960</v>
      </c>
      <c r="BX38" s="34">
        <v>51520</v>
      </c>
      <c r="BY38" s="34">
        <v>41920</v>
      </c>
      <c r="BZ38" s="34">
        <v>39040</v>
      </c>
      <c r="CA38" s="34">
        <v>41920</v>
      </c>
      <c r="CB38" s="34">
        <v>37440</v>
      </c>
      <c r="CC38" s="34">
        <v>39040</v>
      </c>
      <c r="CD38" s="30"/>
    </row>
    <row r="39" spans="1:82" s="70" customFormat="1" ht="12.75" x14ac:dyDescent="0.2">
      <c r="A39" s="71" t="s">
        <v>132</v>
      </c>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0"/>
    </row>
    <row r="40" spans="1:82" s="70" customFormat="1" ht="12.75" x14ac:dyDescent="0.2">
      <c r="A40" s="46" t="s">
        <v>129</v>
      </c>
      <c r="B40" s="34" t="e">
        <f>'C завтраками| Bed and breakfast'!#REF!+4000</f>
        <v>#REF!</v>
      </c>
      <c r="C40" s="34" t="e">
        <f>'C завтраками| Bed and breakfast'!#REF!+4000</f>
        <v>#REF!</v>
      </c>
      <c r="D40" s="34" t="e">
        <f>'C завтраками| Bed and breakfast'!#REF!+4000</f>
        <v>#REF!</v>
      </c>
      <c r="E40" s="34" t="e">
        <f>'C завтраками| Bed and breakfast'!#REF!+4000</f>
        <v>#REF!</v>
      </c>
      <c r="F40" s="34" t="e">
        <f>'C завтраками| Bed and breakfast'!#REF!+4000</f>
        <v>#REF!</v>
      </c>
      <c r="G40" s="34" t="e">
        <f>'C завтраками| Bed and breakfast'!#REF!+4000</f>
        <v>#REF!</v>
      </c>
      <c r="H40" s="34" t="e">
        <f>'C завтраками| Bed and breakfast'!#REF!+4000</f>
        <v>#REF!</v>
      </c>
      <c r="I40" s="34" t="e">
        <f>'C завтраками| Bed and breakfast'!#REF!+4000</f>
        <v>#REF!</v>
      </c>
      <c r="J40" s="34" t="e">
        <f>'C завтраками| Bed and breakfast'!#REF!+4000</f>
        <v>#REF!</v>
      </c>
      <c r="K40" s="34" t="e">
        <f>'C завтраками| Bed and breakfast'!#REF!+4000</f>
        <v>#REF!</v>
      </c>
      <c r="L40" s="34" t="e">
        <f>'C завтраками| Bed and breakfast'!#REF!+4000</f>
        <v>#REF!</v>
      </c>
      <c r="M40" s="34" t="e">
        <f>'C завтраками| Bed and breakfast'!#REF!+4000</f>
        <v>#REF!</v>
      </c>
      <c r="N40" s="34" t="e">
        <f>'C завтраками| Bed and breakfast'!#REF!+4000</f>
        <v>#REF!</v>
      </c>
      <c r="O40" s="34" t="e">
        <f>'C завтраками| Bed and breakfast'!#REF!+4000</f>
        <v>#REF!</v>
      </c>
      <c r="P40" s="34" t="e">
        <f>'C завтраками| Bed and breakfast'!#REF!+4000</f>
        <v>#REF!</v>
      </c>
      <c r="Q40" s="34" t="e">
        <f>'C завтраками| Bed and breakfast'!#REF!+4000</f>
        <v>#REF!</v>
      </c>
      <c r="R40" s="34" t="e">
        <f>'C завтраками| Bed and breakfast'!#REF!+4000</f>
        <v>#REF!</v>
      </c>
      <c r="S40" s="34" t="e">
        <f>'C завтраками| Bed and breakfast'!#REF!+4000</f>
        <v>#REF!</v>
      </c>
      <c r="T40" s="34" t="e">
        <f>'C завтраками| Bed and breakfast'!#REF!+4000</f>
        <v>#REF!</v>
      </c>
      <c r="U40" s="34" t="e">
        <f>'C завтраками| Bed and breakfast'!#REF!+4000</f>
        <v>#REF!</v>
      </c>
      <c r="V40" s="34" t="e">
        <f>'C завтраками| Bed and breakfast'!#REF!+4000</f>
        <v>#REF!</v>
      </c>
      <c r="W40" s="34" t="e">
        <f>'C завтраками| Bed and breakfast'!#REF!+4000</f>
        <v>#REF!</v>
      </c>
      <c r="X40" s="34" t="e">
        <f>'C завтраками| Bed and breakfast'!#REF!+4000</f>
        <v>#REF!</v>
      </c>
      <c r="Y40" s="34" t="e">
        <f>'C завтраками| Bed and breakfast'!#REF!+4000</f>
        <v>#REF!</v>
      </c>
      <c r="Z40" s="34" t="e">
        <f>'C завтраками| Bed and breakfast'!#REF!+4000</f>
        <v>#REF!</v>
      </c>
      <c r="AA40" s="34" t="e">
        <f>'C завтраками| Bed and breakfast'!#REF!+4000</f>
        <v>#REF!</v>
      </c>
      <c r="AB40" s="34" t="e">
        <f>'C завтраками| Bed and breakfast'!#REF!+4000</f>
        <v>#REF!</v>
      </c>
      <c r="AC40" s="34" t="e">
        <f>'C завтраками| Bed and breakfast'!#REF!+4000</f>
        <v>#REF!</v>
      </c>
      <c r="AD40" s="34" t="e">
        <f>'C завтраками| Bed and breakfast'!#REF!+4000</f>
        <v>#REF!</v>
      </c>
      <c r="AE40" s="34" t="e">
        <f>'C завтраками| Bed and breakfast'!#REF!+4000</f>
        <v>#REF!</v>
      </c>
      <c r="AF40" s="34" t="e">
        <f>'C завтраками| Bed and breakfast'!#REF!+4000</f>
        <v>#REF!</v>
      </c>
      <c r="AG40" s="34" t="e">
        <f>'C завтраками| Bed and breakfast'!#REF!+4000</f>
        <v>#REF!</v>
      </c>
      <c r="AH40" s="34" t="e">
        <f>'C завтраками| Bed and breakfast'!#REF!+4000</f>
        <v>#REF!</v>
      </c>
      <c r="AI40" s="34" t="e">
        <f>'C завтраками| Bed and breakfast'!#REF!+4000</f>
        <v>#REF!</v>
      </c>
      <c r="AJ40" s="34" t="e">
        <f>'C завтраками| Bed and breakfast'!#REF!+4000</f>
        <v>#REF!</v>
      </c>
      <c r="AK40" s="34" t="e">
        <f>'C завтраками| Bed and breakfast'!#REF!+4000</f>
        <v>#REF!</v>
      </c>
      <c r="AL40" s="34" t="e">
        <f>'C завтраками| Bed and breakfast'!#REF!+4000</f>
        <v>#REF!</v>
      </c>
      <c r="AM40" s="34" t="e">
        <f>'C завтраками| Bed and breakfast'!#REF!+4000</f>
        <v>#REF!</v>
      </c>
      <c r="AN40" s="34" t="e">
        <f>'C завтраками| Bed and breakfast'!#REF!+4000</f>
        <v>#REF!</v>
      </c>
      <c r="AO40" s="34" t="e">
        <f>'C завтраками| Bed and breakfast'!#REF!+4000</f>
        <v>#REF!</v>
      </c>
      <c r="AP40" s="34" t="e">
        <f>'C завтраками| Bed and breakfast'!#REF!+4000</f>
        <v>#REF!</v>
      </c>
      <c r="AQ40" s="34" t="e">
        <f>'C завтраками| Bed and breakfast'!#REF!+4000</f>
        <v>#REF!</v>
      </c>
      <c r="AR40" s="34" t="e">
        <f>'C завтраками| Bed and breakfast'!#REF!+4000</f>
        <v>#REF!</v>
      </c>
      <c r="AS40" s="34" t="e">
        <f>'C завтраками| Bed and breakfast'!#REF!+4000</f>
        <v>#REF!</v>
      </c>
      <c r="AT40" s="34" t="e">
        <f>'C завтраками| Bed and breakfast'!#REF!+4000</f>
        <v>#REF!</v>
      </c>
      <c r="AU40" s="34" t="e">
        <f>'C завтраками| Bed and breakfast'!#REF!+4000</f>
        <v>#REF!</v>
      </c>
      <c r="AV40" s="34" t="e">
        <f>'C завтраками| Bed and breakfast'!#REF!+4000</f>
        <v>#REF!</v>
      </c>
      <c r="AW40" s="34">
        <v>83520</v>
      </c>
      <c r="AX40" s="34">
        <v>80400</v>
      </c>
      <c r="AY40" s="34">
        <v>83520</v>
      </c>
      <c r="AZ40" s="34">
        <v>69680</v>
      </c>
      <c r="BA40" s="34">
        <v>64080</v>
      </c>
      <c r="BB40" s="34">
        <v>66880</v>
      </c>
      <c r="BC40" s="34">
        <v>64080</v>
      </c>
      <c r="BD40" s="34">
        <v>66880</v>
      </c>
      <c r="BE40" s="34">
        <v>64080</v>
      </c>
      <c r="BF40" s="34">
        <v>69680</v>
      </c>
      <c r="BG40" s="34">
        <v>66880</v>
      </c>
      <c r="BH40" s="34">
        <v>72480</v>
      </c>
      <c r="BI40" s="34">
        <v>77280</v>
      </c>
      <c r="BJ40" s="34">
        <v>66880</v>
      </c>
      <c r="BK40" s="34">
        <v>72480</v>
      </c>
      <c r="BL40" s="34">
        <v>77280</v>
      </c>
      <c r="BM40" s="34">
        <v>69680</v>
      </c>
      <c r="BN40" s="34">
        <v>72480</v>
      </c>
      <c r="BO40" s="34">
        <v>80400</v>
      </c>
      <c r="BP40" s="34">
        <v>66880</v>
      </c>
      <c r="BQ40" s="34">
        <v>72480</v>
      </c>
      <c r="BR40" s="34">
        <v>66880</v>
      </c>
      <c r="BS40" s="34">
        <v>77280</v>
      </c>
      <c r="BT40" s="34">
        <v>64080</v>
      </c>
      <c r="BU40" s="34">
        <v>55280</v>
      </c>
      <c r="BV40" s="34">
        <v>60400</v>
      </c>
      <c r="BW40" s="34">
        <v>57840</v>
      </c>
      <c r="BX40" s="34">
        <v>60400</v>
      </c>
      <c r="BY40" s="34">
        <v>49920</v>
      </c>
      <c r="BZ40" s="34">
        <v>47040</v>
      </c>
      <c r="CA40" s="34">
        <v>49920</v>
      </c>
      <c r="CB40" s="34">
        <v>44640</v>
      </c>
      <c r="CC40" s="34">
        <v>47040</v>
      </c>
      <c r="CD40" s="30"/>
    </row>
    <row r="41" spans="1:82" s="43" customFormat="1" ht="12.75" x14ac:dyDescent="0.2">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s="39"/>
    </row>
    <row r="42" spans="1:82" s="39" customFormat="1" ht="11.25" customHeight="1" x14ac:dyDescent="0.2">
      <c r="A42" s="75" t="s">
        <v>125</v>
      </c>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c r="AS42"/>
      <c r="AT42"/>
      <c r="AU42"/>
      <c r="AV42"/>
      <c r="AW42"/>
      <c r="AX42"/>
      <c r="AY42"/>
      <c r="AZ42"/>
      <c r="BA42"/>
      <c r="BB42"/>
      <c r="BC42"/>
      <c r="BD42"/>
      <c r="BE42"/>
      <c r="BF42"/>
      <c r="BG42"/>
      <c r="BH42"/>
      <c r="BI42"/>
      <c r="BJ42" s="29"/>
      <c r="BK42" s="29"/>
      <c r="BL42" s="29"/>
      <c r="BM42" s="29"/>
      <c r="BN42" s="29"/>
      <c r="BO42" s="29"/>
      <c r="BP42" s="29"/>
      <c r="BQ42" s="29"/>
      <c r="BR42" s="29"/>
      <c r="BS42" s="29"/>
      <c r="BT42" s="29"/>
      <c r="BU42" s="29"/>
      <c r="BV42" s="29"/>
      <c r="BW42" s="29"/>
      <c r="BX42" s="29"/>
      <c r="BY42" s="29"/>
      <c r="BZ42" s="29"/>
      <c r="CA42" s="29"/>
      <c r="CB42" s="29"/>
      <c r="CC42" s="29"/>
    </row>
    <row r="43" spans="1:82" s="39" customFormat="1" ht="11.25" customHeight="1" x14ac:dyDescent="0.2">
      <c r="A43" s="75" t="s">
        <v>134</v>
      </c>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c r="AS43"/>
      <c r="AT43"/>
      <c r="AU43"/>
      <c r="AV43"/>
      <c r="AW43"/>
      <c r="AX43"/>
      <c r="AY43"/>
      <c r="AZ43"/>
      <c r="BA43"/>
      <c r="BB43"/>
      <c r="BC43"/>
      <c r="BD43"/>
      <c r="BE43"/>
      <c r="BF43"/>
      <c r="BG43"/>
      <c r="BH43"/>
      <c r="BI43"/>
      <c r="BJ43" s="29"/>
      <c r="BK43" s="29"/>
      <c r="BL43" s="29"/>
      <c r="BM43" s="29"/>
      <c r="BN43" s="29"/>
      <c r="BO43" s="29"/>
      <c r="BP43" s="29"/>
      <c r="BQ43" s="29"/>
      <c r="BR43" s="29"/>
      <c r="BS43" s="29"/>
      <c r="BT43" s="29"/>
      <c r="BU43" s="29"/>
      <c r="BV43" s="29"/>
      <c r="BW43" s="29"/>
      <c r="BX43" s="29"/>
      <c r="BY43" s="29"/>
      <c r="BZ43" s="29"/>
      <c r="CA43" s="29"/>
      <c r="CB43" s="29"/>
      <c r="CC43" s="29"/>
    </row>
    <row r="44" spans="1:82" s="39" customFormat="1" ht="11.25" customHeight="1" x14ac:dyDescent="0.2">
      <c r="A44" s="75" t="s">
        <v>135</v>
      </c>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c r="AS44"/>
      <c r="AT44"/>
      <c r="AU44"/>
      <c r="AV44"/>
      <c r="AW44"/>
      <c r="AX44"/>
      <c r="AY44"/>
      <c r="AZ44"/>
      <c r="BA44"/>
      <c r="BB44"/>
      <c r="BC44"/>
      <c r="BD44"/>
      <c r="BE44"/>
      <c r="BF44"/>
      <c r="BG44"/>
      <c r="BH44"/>
      <c r="BI44"/>
      <c r="BJ44" s="29"/>
      <c r="BK44" s="29"/>
      <c r="BL44" s="29"/>
      <c r="BM44" s="29"/>
      <c r="BN44" s="29"/>
      <c r="BO44" s="29"/>
      <c r="BP44" s="29"/>
      <c r="BQ44" s="29"/>
      <c r="BR44" s="29"/>
      <c r="BS44" s="29"/>
      <c r="BT44" s="29"/>
      <c r="BU44" s="29"/>
      <c r="BV44" s="29"/>
      <c r="BW44" s="29"/>
      <c r="BX44" s="29"/>
      <c r="BY44" s="29"/>
      <c r="BZ44" s="29"/>
      <c r="CA44" s="29"/>
      <c r="CB44" s="29"/>
      <c r="CC44" s="29"/>
    </row>
    <row r="45" spans="1:82" customFormat="1" ht="12.75" x14ac:dyDescent="0.2"/>
    <row r="46" spans="1:82" customFormat="1" ht="12.75" x14ac:dyDescent="0.2"/>
    <row r="47" spans="1:82" customFormat="1" ht="12.75" x14ac:dyDescent="0.2"/>
    <row r="48" spans="1:82" customFormat="1" ht="12.75" x14ac:dyDescent="0.2"/>
    <row r="49" customFormat="1" ht="12.75" x14ac:dyDescent="0.2"/>
    <row r="50" customFormat="1" ht="12.75" x14ac:dyDescent="0.2"/>
    <row r="51" customFormat="1" ht="12.75" x14ac:dyDescent="0.2"/>
    <row r="52" customFormat="1" ht="12.75" x14ac:dyDescent="0.2"/>
    <row r="53" customFormat="1" ht="12.75" x14ac:dyDescent="0.2"/>
    <row r="54" customFormat="1" ht="12.75" x14ac:dyDescent="0.2"/>
    <row r="55" customFormat="1" ht="12.75" x14ac:dyDescent="0.2"/>
    <row r="56" customFormat="1" ht="12.75" x14ac:dyDescent="0.2"/>
    <row r="57" customFormat="1" ht="12.75" x14ac:dyDescent="0.2"/>
    <row r="58" customFormat="1" ht="12.75" x14ac:dyDescent="0.2"/>
    <row r="59" customFormat="1" ht="12.75" x14ac:dyDescent="0.2"/>
    <row r="60" customFormat="1" ht="12.75" x14ac:dyDescent="0.2"/>
    <row r="61" customFormat="1" ht="12.75" x14ac:dyDescent="0.2"/>
    <row r="62" customFormat="1" ht="12.75" x14ac:dyDescent="0.2"/>
    <row r="63" customFormat="1" ht="12.75" x14ac:dyDescent="0.2"/>
    <row r="64" customFormat="1" ht="12.75" x14ac:dyDescent="0.2"/>
    <row r="65" customFormat="1" ht="12.75" x14ac:dyDescent="0.2"/>
    <row r="66" customFormat="1" ht="12.75" x14ac:dyDescent="0.2"/>
    <row r="67" customFormat="1" ht="12.75" x14ac:dyDescent="0.2"/>
    <row r="68" customFormat="1" ht="12.75" x14ac:dyDescent="0.2"/>
    <row r="69" customFormat="1" ht="12.75" x14ac:dyDescent="0.2"/>
    <row r="70" customFormat="1" ht="12.75" x14ac:dyDescent="0.2"/>
    <row r="71" customFormat="1" ht="12.75" x14ac:dyDescent="0.2"/>
    <row r="72" customFormat="1" ht="12.75" x14ac:dyDescent="0.2"/>
    <row r="73" customFormat="1" ht="12.75" x14ac:dyDescent="0.2"/>
    <row r="74" customFormat="1" ht="12.75" x14ac:dyDescent="0.2"/>
    <row r="75" customFormat="1" ht="12.75" x14ac:dyDescent="0.2"/>
    <row r="76" customFormat="1" ht="12.75" x14ac:dyDescent="0.2"/>
    <row r="77" customFormat="1" ht="12.75" x14ac:dyDescent="0.2"/>
    <row r="78" customFormat="1" ht="12.75" x14ac:dyDescent="0.2"/>
    <row r="79" customFormat="1" ht="12.75" x14ac:dyDescent="0.2"/>
    <row r="80" customFormat="1" ht="12.75" x14ac:dyDescent="0.2"/>
    <row r="81" customFormat="1" ht="12.75" x14ac:dyDescent="0.2"/>
    <row r="82" customFormat="1" ht="12.75" x14ac:dyDescent="0.2"/>
    <row r="83" customFormat="1" ht="12.75" x14ac:dyDescent="0.2"/>
    <row r="84" customFormat="1" ht="12.75" x14ac:dyDescent="0.2"/>
    <row r="85" customFormat="1" ht="12.75" x14ac:dyDescent="0.2"/>
    <row r="86" customFormat="1" ht="12.75" x14ac:dyDescent="0.2"/>
    <row r="87" customFormat="1" ht="12.75" x14ac:dyDescent="0.2"/>
    <row r="88" customFormat="1" ht="12.75" x14ac:dyDescent="0.2"/>
    <row r="89" customFormat="1" ht="12.75" x14ac:dyDescent="0.2"/>
    <row r="90" customFormat="1" ht="12.75" x14ac:dyDescent="0.2"/>
    <row r="91" customFormat="1" ht="12.75" x14ac:dyDescent="0.2"/>
    <row r="92" customFormat="1" ht="12.75" x14ac:dyDescent="0.2"/>
    <row r="93" customFormat="1" ht="12.75" x14ac:dyDescent="0.2"/>
    <row r="94" customFormat="1" ht="12.75" x14ac:dyDescent="0.2"/>
    <row r="95" customFormat="1" ht="12.75" x14ac:dyDescent="0.2"/>
    <row r="96" customFormat="1" ht="12.75" x14ac:dyDescent="0.2"/>
    <row r="97" customFormat="1" ht="12.75" x14ac:dyDescent="0.2"/>
    <row r="98" customFormat="1" ht="12.75" x14ac:dyDescent="0.2"/>
    <row r="99" customFormat="1" ht="12.75" x14ac:dyDescent="0.2"/>
    <row r="100" customFormat="1" ht="12.75" x14ac:dyDescent="0.2"/>
    <row r="101" customFormat="1" ht="12.75" x14ac:dyDescent="0.2"/>
    <row r="102" customFormat="1" ht="12.75" x14ac:dyDescent="0.2"/>
    <row r="103" customFormat="1" ht="12.75" x14ac:dyDescent="0.2"/>
    <row r="104" customFormat="1" ht="12.75" x14ac:dyDescent="0.2"/>
    <row r="105" customFormat="1" ht="12.75" x14ac:dyDescent="0.2"/>
    <row r="106" customFormat="1" ht="12.75" x14ac:dyDescent="0.2"/>
    <row r="107" customFormat="1" ht="12.75" x14ac:dyDescent="0.2"/>
    <row r="108" customFormat="1" ht="12.75" x14ac:dyDescent="0.2"/>
    <row r="109" customFormat="1" ht="12.75" x14ac:dyDescent="0.2"/>
    <row r="110" customFormat="1" ht="12.75" x14ac:dyDescent="0.2"/>
    <row r="111" customFormat="1" ht="12.75" x14ac:dyDescent="0.2"/>
    <row r="112" customFormat="1" ht="12.75" x14ac:dyDescent="0.2"/>
    <row r="113" customFormat="1" ht="12.75" x14ac:dyDescent="0.2"/>
    <row r="114" customFormat="1" ht="12.75" x14ac:dyDescent="0.2"/>
    <row r="115" customFormat="1" ht="12.75" x14ac:dyDescent="0.2"/>
    <row r="116" customFormat="1" ht="12.75" x14ac:dyDescent="0.2"/>
    <row r="117" customFormat="1" ht="12.75" x14ac:dyDescent="0.2"/>
    <row r="118" customFormat="1" ht="12.75" x14ac:dyDescent="0.2"/>
    <row r="119" customFormat="1" ht="12.75" x14ac:dyDescent="0.2"/>
    <row r="120" customFormat="1" ht="12.75" x14ac:dyDescent="0.2"/>
    <row r="121" customFormat="1" ht="12.75" x14ac:dyDescent="0.2"/>
    <row r="122" customFormat="1" ht="12.75" x14ac:dyDescent="0.2"/>
    <row r="123" customFormat="1" ht="12.75" x14ac:dyDescent="0.2"/>
    <row r="124" customFormat="1" ht="12.75" x14ac:dyDescent="0.2"/>
    <row r="125" customFormat="1" ht="12.75" x14ac:dyDescent="0.2"/>
    <row r="126" customFormat="1" ht="12.75" x14ac:dyDescent="0.2"/>
    <row r="127" customFormat="1" ht="12.75" x14ac:dyDescent="0.2"/>
    <row r="128" customFormat="1" ht="12.75" x14ac:dyDescent="0.2"/>
    <row r="129" customFormat="1" ht="12.75" x14ac:dyDescent="0.2"/>
    <row r="130" customFormat="1" ht="12.75" x14ac:dyDescent="0.2"/>
    <row r="131" customFormat="1" ht="12.75" x14ac:dyDescent="0.2"/>
    <row r="132" customFormat="1" ht="12.75" x14ac:dyDescent="0.2"/>
    <row r="133" customFormat="1" ht="12.75" x14ac:dyDescent="0.2"/>
    <row r="134" customFormat="1" ht="12.75" x14ac:dyDescent="0.2"/>
    <row r="135" customFormat="1" ht="12.75" x14ac:dyDescent="0.2"/>
    <row r="136" customFormat="1" ht="12.75" x14ac:dyDescent="0.2"/>
    <row r="137" customFormat="1" ht="12.75" x14ac:dyDescent="0.2"/>
    <row r="138" customFormat="1" ht="12.75" x14ac:dyDescent="0.2"/>
    <row r="139" customFormat="1" ht="12.75" x14ac:dyDescent="0.2"/>
    <row r="140" customFormat="1" ht="12.75" x14ac:dyDescent="0.2"/>
    <row r="141" customFormat="1" ht="12.75" x14ac:dyDescent="0.2"/>
    <row r="142" customFormat="1" ht="12.75" x14ac:dyDescent="0.2"/>
    <row r="143" customFormat="1" ht="12.75" x14ac:dyDescent="0.2"/>
    <row r="144" customFormat="1" ht="12.75" x14ac:dyDescent="0.2"/>
    <row r="145" customFormat="1" ht="12.75" x14ac:dyDescent="0.2"/>
    <row r="146" customFormat="1" ht="12.75" x14ac:dyDescent="0.2"/>
    <row r="147" customFormat="1" ht="12.75" x14ac:dyDescent="0.2"/>
    <row r="148" customFormat="1" ht="12.75" x14ac:dyDescent="0.2"/>
    <row r="149" customFormat="1" ht="12.75" x14ac:dyDescent="0.2"/>
    <row r="150" customFormat="1" ht="12.75" x14ac:dyDescent="0.2"/>
    <row r="151" customFormat="1" ht="12.75" x14ac:dyDescent="0.2"/>
    <row r="152" customFormat="1" ht="12.75" x14ac:dyDescent="0.2"/>
    <row r="153" customFormat="1" ht="12.75" x14ac:dyDescent="0.2"/>
    <row r="154" customFormat="1" ht="12.75" x14ac:dyDescent="0.2"/>
    <row r="155" customFormat="1" ht="12.75" x14ac:dyDescent="0.2"/>
    <row r="156" customFormat="1" ht="12.75" x14ac:dyDescent="0.2"/>
    <row r="157" customFormat="1" ht="12.75" x14ac:dyDescent="0.2"/>
    <row r="158" customFormat="1" ht="12.75" x14ac:dyDescent="0.2"/>
    <row r="159" customFormat="1" ht="12.75" x14ac:dyDescent="0.2"/>
    <row r="160" customFormat="1" ht="12.75" x14ac:dyDescent="0.2"/>
    <row r="161" customFormat="1" ht="12.75" x14ac:dyDescent="0.2"/>
    <row r="162" customFormat="1" ht="12.75" x14ac:dyDescent="0.2"/>
    <row r="163" customFormat="1" ht="12.75" x14ac:dyDescent="0.2"/>
    <row r="164" customFormat="1" ht="12.75" x14ac:dyDescent="0.2"/>
    <row r="165" customFormat="1" ht="12.75" x14ac:dyDescent="0.2"/>
    <row r="166" customFormat="1" ht="12.75" x14ac:dyDescent="0.2"/>
    <row r="167" customFormat="1" ht="12.75" x14ac:dyDescent="0.2"/>
    <row r="168" customFormat="1" ht="12.75" x14ac:dyDescent="0.2"/>
    <row r="169" customFormat="1" ht="12.75" x14ac:dyDescent="0.2"/>
    <row r="170" customFormat="1" ht="12.75" x14ac:dyDescent="0.2"/>
    <row r="171" customFormat="1" ht="12.75" x14ac:dyDescent="0.2"/>
    <row r="172" customFormat="1" ht="12.75" x14ac:dyDescent="0.2"/>
    <row r="173" customFormat="1" ht="12.75" x14ac:dyDescent="0.2"/>
    <row r="174" customFormat="1" ht="12.75" x14ac:dyDescent="0.2"/>
    <row r="175" customFormat="1" ht="12.75" x14ac:dyDescent="0.2"/>
    <row r="176" customFormat="1" ht="12.75" x14ac:dyDescent="0.2"/>
    <row r="177" customFormat="1" ht="12.75" x14ac:dyDescent="0.2"/>
    <row r="178" customFormat="1" ht="12.75" x14ac:dyDescent="0.2"/>
    <row r="179" customFormat="1" ht="12.75" x14ac:dyDescent="0.2"/>
    <row r="180" customFormat="1" ht="12.75" x14ac:dyDescent="0.2"/>
    <row r="181" customFormat="1" ht="12.75" x14ac:dyDescent="0.2"/>
  </sheetData>
  <mergeCells count="3">
    <mergeCell ref="A1:AS1"/>
    <mergeCell ref="A2:CC2"/>
    <mergeCell ref="A22:CC22"/>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zoomScale="90" zoomScaleNormal="90" workbookViewId="0">
      <selection activeCell="C12" sqref="C12"/>
    </sheetView>
  </sheetViews>
  <sheetFormatPr defaultColWidth="9" defaultRowHeight="12" x14ac:dyDescent="0.2"/>
  <cols>
    <col min="1" max="1" width="83.85546875" style="78" customWidth="1"/>
    <col min="2" max="16384" width="9" style="78"/>
  </cols>
  <sheetData>
    <row r="1" spans="1:2" s="21" customFormat="1" ht="12" customHeight="1" x14ac:dyDescent="0.2">
      <c r="A1" s="114" t="s">
        <v>141</v>
      </c>
    </row>
    <row r="2" spans="1:2" s="21" customFormat="1" ht="12" customHeight="1" x14ac:dyDescent="0.2">
      <c r="A2" s="98" t="s">
        <v>241</v>
      </c>
    </row>
    <row r="3" spans="1:2" ht="8.4499999999999993" customHeight="1" x14ac:dyDescent="0.2">
      <c r="A3" s="80"/>
    </row>
    <row r="4" spans="1:2" s="21" customFormat="1" ht="32.450000000000003" customHeight="1" x14ac:dyDescent="0.2">
      <c r="A4" s="183" t="s">
        <v>146</v>
      </c>
    </row>
    <row r="5" spans="1:2" s="81" customFormat="1" ht="23.1" customHeight="1" x14ac:dyDescent="0.2">
      <c r="A5" s="93" t="s">
        <v>143</v>
      </c>
      <c r="B5" s="216" t="e">
        <f>'C завтраками| Bed and breakfast'!#REF!</f>
        <v>#REF!</v>
      </c>
    </row>
    <row r="6" spans="1:2" s="81" customFormat="1" ht="23.1" customHeight="1" x14ac:dyDescent="0.2">
      <c r="A6" s="94"/>
      <c r="B6" s="216" t="e">
        <f>'C завтраками| Bed and breakfast'!#REF!</f>
        <v>#REF!</v>
      </c>
    </row>
    <row r="7" spans="1:2" s="85" customFormat="1" x14ac:dyDescent="0.2">
      <c r="A7" s="83" t="s">
        <v>153</v>
      </c>
    </row>
    <row r="8" spans="1:2" s="85" customFormat="1" x14ac:dyDescent="0.2">
      <c r="A8" s="86">
        <v>1</v>
      </c>
      <c r="B8" s="261" t="e">
        <f>'C завтраками| Bed and breakfast'!#REF!*0.9</f>
        <v>#REF!</v>
      </c>
    </row>
    <row r="9" spans="1:2" s="85" customFormat="1" x14ac:dyDescent="0.2">
      <c r="A9" s="86">
        <v>2</v>
      </c>
      <c r="B9" s="260" t="e">
        <f>'C завтраками| Bed and breakfast'!#REF!*0.9</f>
        <v>#REF!</v>
      </c>
    </row>
    <row r="10" spans="1:2" s="85" customFormat="1" x14ac:dyDescent="0.2">
      <c r="A10" s="83" t="s">
        <v>155</v>
      </c>
      <c r="B10" s="261"/>
    </row>
    <row r="11" spans="1:2" s="85" customFormat="1" x14ac:dyDescent="0.2">
      <c r="A11" s="86">
        <v>1</v>
      </c>
      <c r="B11" s="260" t="e">
        <f>'C завтраками| Bed and breakfast'!#REF!*0.9</f>
        <v>#REF!</v>
      </c>
    </row>
    <row r="12" spans="1:2" s="85" customFormat="1" x14ac:dyDescent="0.2">
      <c r="A12" s="86">
        <v>2</v>
      </c>
      <c r="B12" s="260" t="e">
        <f>'C завтраками| Bed and breakfast'!#REF!*0.9</f>
        <v>#REF!</v>
      </c>
    </row>
    <row r="13" spans="1:2" s="85" customFormat="1" x14ac:dyDescent="0.2">
      <c r="A13" s="83" t="s">
        <v>154</v>
      </c>
      <c r="B13" s="261"/>
    </row>
    <row r="14" spans="1:2" s="85" customFormat="1" x14ac:dyDescent="0.2">
      <c r="A14" s="86">
        <v>1</v>
      </c>
      <c r="B14" s="260" t="e">
        <f>'C завтраками| Bed and breakfast'!#REF!*0.9</f>
        <v>#REF!</v>
      </c>
    </row>
    <row r="15" spans="1:2" s="85" customFormat="1" x14ac:dyDescent="0.2">
      <c r="A15" s="86">
        <v>2</v>
      </c>
      <c r="B15" s="260" t="e">
        <f>'C завтраками| Bed and breakfast'!#REF!*0.9</f>
        <v>#REF!</v>
      </c>
    </row>
    <row r="16" spans="1:2" s="85" customFormat="1" x14ac:dyDescent="0.2">
      <c r="A16" s="83" t="s">
        <v>156</v>
      </c>
      <c r="B16" s="261"/>
    </row>
    <row r="17" spans="1:2" s="85" customFormat="1" x14ac:dyDescent="0.2">
      <c r="A17" s="86">
        <v>1</v>
      </c>
      <c r="B17" s="260" t="e">
        <f>'C завтраками| Bed and breakfast'!#REF!*0.9</f>
        <v>#REF!</v>
      </c>
    </row>
    <row r="18" spans="1:2" s="85" customFormat="1" x14ac:dyDescent="0.2">
      <c r="A18" s="86">
        <v>2</v>
      </c>
      <c r="B18" s="260" t="e">
        <f>'C завтраками| Bed and breakfast'!#REF!*0.9</f>
        <v>#REF!</v>
      </c>
    </row>
    <row r="19" spans="1:2" s="85" customFormat="1" x14ac:dyDescent="0.2">
      <c r="A19" s="83" t="s">
        <v>136</v>
      </c>
      <c r="B19" s="261"/>
    </row>
    <row r="20" spans="1:2" s="85" customFormat="1" x14ac:dyDescent="0.2">
      <c r="A20" s="86">
        <v>1</v>
      </c>
      <c r="B20" s="260" t="e">
        <f>'C завтраками| Bed and breakfast'!#REF!*0.9</f>
        <v>#REF!</v>
      </c>
    </row>
    <row r="21" spans="1:2" s="85" customFormat="1" x14ac:dyDescent="0.2">
      <c r="A21" s="86">
        <v>2</v>
      </c>
      <c r="B21" s="260" t="e">
        <f>'C завтраками| Bed and breakfast'!#REF!*0.9</f>
        <v>#REF!</v>
      </c>
    </row>
    <row r="22" spans="1:2" s="85" customFormat="1" x14ac:dyDescent="0.2">
      <c r="A22" s="83" t="s">
        <v>137</v>
      </c>
    </row>
    <row r="23" spans="1:2" s="85" customFormat="1" x14ac:dyDescent="0.2">
      <c r="A23" s="86" t="s">
        <v>129</v>
      </c>
      <c r="B23" s="260" t="e">
        <f>'C завтраками| Bed and breakfast'!#REF!*0.9</f>
        <v>#REF!</v>
      </c>
    </row>
    <row r="24" spans="1:2" s="85" customFormat="1" x14ac:dyDescent="0.2">
      <c r="A24" s="83" t="s">
        <v>138</v>
      </c>
      <c r="B24" s="261"/>
    </row>
    <row r="25" spans="1:2" s="85" customFormat="1" x14ac:dyDescent="0.2">
      <c r="A25" s="86" t="s">
        <v>129</v>
      </c>
      <c r="B25" s="260" t="e">
        <f>'C завтраками| Bed and breakfast'!#REF!*0.9</f>
        <v>#REF!</v>
      </c>
    </row>
    <row r="26" spans="1:2" s="85" customFormat="1" x14ac:dyDescent="0.2">
      <c r="A26" s="87" t="s">
        <v>139</v>
      </c>
      <c r="B26" s="261"/>
    </row>
    <row r="27" spans="1:2" s="85" customFormat="1" x14ac:dyDescent="0.2">
      <c r="A27" s="86" t="s">
        <v>129</v>
      </c>
      <c r="B27" s="260" t="e">
        <f>'C завтраками| Bed and breakfast'!#REF!*0.9</f>
        <v>#REF!</v>
      </c>
    </row>
    <row r="28" spans="1:2" s="85" customFormat="1" x14ac:dyDescent="0.2">
      <c r="A28" s="83" t="s">
        <v>140</v>
      </c>
      <c r="B28" s="261"/>
    </row>
    <row r="29" spans="1:2" s="85" customFormat="1" x14ac:dyDescent="0.2">
      <c r="A29" s="86" t="s">
        <v>129</v>
      </c>
      <c r="B29" s="260" t="e">
        <f>'C завтраками| Bed and breakfast'!#REF!*0.9</f>
        <v>#REF!</v>
      </c>
    </row>
    <row r="30" spans="1:2" ht="11.1" customHeight="1" thickBot="1" x14ac:dyDescent="0.25"/>
    <row r="31" spans="1:2" ht="12.75" thickBot="1" x14ac:dyDescent="0.25">
      <c r="A31" s="154" t="s">
        <v>147</v>
      </c>
    </row>
    <row r="32" spans="1:2" ht="12.75" thickBot="1" x14ac:dyDescent="0.25">
      <c r="A32" s="184" t="s">
        <v>242</v>
      </c>
    </row>
    <row r="33" spans="1:1" x14ac:dyDescent="0.2">
      <c r="A33" s="89"/>
    </row>
    <row r="34" spans="1:1" x14ac:dyDescent="0.2">
      <c r="A34" s="163" t="s">
        <v>144</v>
      </c>
    </row>
    <row r="35" spans="1:1" ht="12" customHeight="1" x14ac:dyDescent="0.2">
      <c r="A35" s="422" t="s">
        <v>240</v>
      </c>
    </row>
    <row r="36" spans="1:1" ht="12" customHeight="1" x14ac:dyDescent="0.2">
      <c r="A36" s="423"/>
    </row>
    <row r="37" spans="1:1" s="95" customFormat="1" ht="12" customHeight="1" x14ac:dyDescent="0.2">
      <c r="A37" s="423"/>
    </row>
    <row r="38" spans="1:1" ht="273" customHeight="1" x14ac:dyDescent="0.2">
      <c r="A38" s="423"/>
    </row>
    <row r="39" spans="1:1" ht="12.75" thickBot="1" x14ac:dyDescent="0.25">
      <c r="A39" s="90"/>
    </row>
    <row r="40" spans="1:1" ht="12.75" thickBot="1" x14ac:dyDescent="0.25">
      <c r="A40" s="156" t="s">
        <v>145</v>
      </c>
    </row>
    <row r="41" spans="1:1" ht="48" x14ac:dyDescent="0.2">
      <c r="A41" s="132" t="s">
        <v>174</v>
      </c>
    </row>
    <row r="42" spans="1:1" x14ac:dyDescent="0.2">
      <c r="A42" s="92"/>
    </row>
    <row r="45" spans="1:1" ht="18" customHeight="1" x14ac:dyDescent="0.2"/>
  </sheetData>
  <mergeCells count="1">
    <mergeCell ref="A35:A38"/>
  </mergeCells>
  <pageMargins left="0.7" right="0.7" top="0.75" bottom="0.75" header="0.3" footer="0.3"/>
  <pageSetup paperSize="9" orientation="portrait" horizontalDpi="4294967295" verticalDpi="4294967295"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zoomScale="90" zoomScaleNormal="90" workbookViewId="0">
      <selection activeCell="D18" sqref="D18"/>
    </sheetView>
  </sheetViews>
  <sheetFormatPr defaultColWidth="9" defaultRowHeight="12" x14ac:dyDescent="0.2"/>
  <cols>
    <col min="1" max="1" width="83.85546875" style="213" customWidth="1"/>
    <col min="2" max="16384" width="9" style="213"/>
  </cols>
  <sheetData>
    <row r="1" spans="1:2" s="21" customFormat="1" ht="12" customHeight="1" x14ac:dyDescent="0.2">
      <c r="A1" s="114" t="s">
        <v>141</v>
      </c>
    </row>
    <row r="2" spans="1:2" s="21" customFormat="1" ht="12" customHeight="1" x14ac:dyDescent="0.2">
      <c r="A2" s="98" t="s">
        <v>241</v>
      </c>
    </row>
    <row r="3" spans="1:2" ht="8.4499999999999993" customHeight="1" x14ac:dyDescent="0.2">
      <c r="A3" s="80"/>
    </row>
    <row r="4" spans="1:2" s="21" customFormat="1" ht="32.450000000000003" customHeight="1" x14ac:dyDescent="0.2">
      <c r="A4" s="183" t="s">
        <v>146</v>
      </c>
    </row>
    <row r="5" spans="1:2" s="81" customFormat="1" ht="23.1" customHeight="1" x14ac:dyDescent="0.2">
      <c r="A5" s="93" t="s">
        <v>143</v>
      </c>
      <c r="B5" s="216" t="e">
        <f>'C завтраками| Bed and breakfast'!#REF!</f>
        <v>#REF!</v>
      </c>
    </row>
    <row r="6" spans="1:2" s="81" customFormat="1" ht="23.1" customHeight="1" x14ac:dyDescent="0.2">
      <c r="A6" s="94"/>
      <c r="B6" s="216" t="e">
        <f>'C завтраками| Bed and breakfast'!#REF!</f>
        <v>#REF!</v>
      </c>
    </row>
    <row r="7" spans="1:2" s="85" customFormat="1" x14ac:dyDescent="0.2">
      <c r="A7" s="83" t="s">
        <v>153</v>
      </c>
    </row>
    <row r="8" spans="1:2" s="85" customFormat="1" x14ac:dyDescent="0.2">
      <c r="A8" s="86">
        <v>1</v>
      </c>
      <c r="B8" s="261" t="e">
        <f>'C завтраками| Bed and breakfast'!#REF!*0.85</f>
        <v>#REF!</v>
      </c>
    </row>
    <row r="9" spans="1:2" s="85" customFormat="1" x14ac:dyDescent="0.2">
      <c r="A9" s="86">
        <v>2</v>
      </c>
      <c r="B9" s="261" t="e">
        <f>'C завтраками| Bed and breakfast'!#REF!*0.85</f>
        <v>#REF!</v>
      </c>
    </row>
    <row r="10" spans="1:2" s="85" customFormat="1" x14ac:dyDescent="0.2">
      <c r="A10" s="83" t="s">
        <v>155</v>
      </c>
      <c r="B10" s="261"/>
    </row>
    <row r="11" spans="1:2" s="85" customFormat="1" x14ac:dyDescent="0.2">
      <c r="A11" s="86">
        <v>1</v>
      </c>
      <c r="B11" s="261" t="e">
        <f>'C завтраками| Bed and breakfast'!#REF!*0.85</f>
        <v>#REF!</v>
      </c>
    </row>
    <row r="12" spans="1:2" s="85" customFormat="1" x14ac:dyDescent="0.2">
      <c r="A12" s="86">
        <v>2</v>
      </c>
      <c r="B12" s="261" t="e">
        <f>'C завтраками| Bed and breakfast'!#REF!*0.85</f>
        <v>#REF!</v>
      </c>
    </row>
    <row r="13" spans="1:2" s="85" customFormat="1" x14ac:dyDescent="0.2">
      <c r="A13" s="83" t="s">
        <v>154</v>
      </c>
      <c r="B13" s="261"/>
    </row>
    <row r="14" spans="1:2" s="85" customFormat="1" x14ac:dyDescent="0.2">
      <c r="A14" s="86">
        <v>1</v>
      </c>
      <c r="B14" s="261" t="e">
        <f>'C завтраками| Bed and breakfast'!#REF!*0.85</f>
        <v>#REF!</v>
      </c>
    </row>
    <row r="15" spans="1:2" s="85" customFormat="1" x14ac:dyDescent="0.2">
      <c r="A15" s="86">
        <v>2</v>
      </c>
      <c r="B15" s="261" t="e">
        <f>'C завтраками| Bed and breakfast'!#REF!*0.85</f>
        <v>#REF!</v>
      </c>
    </row>
    <row r="16" spans="1:2" s="85" customFormat="1" x14ac:dyDescent="0.2">
      <c r="A16" s="83" t="s">
        <v>156</v>
      </c>
      <c r="B16" s="261"/>
    </row>
    <row r="17" spans="1:2" s="85" customFormat="1" x14ac:dyDescent="0.2">
      <c r="A17" s="86">
        <v>1</v>
      </c>
      <c r="B17" s="261" t="e">
        <f>'C завтраками| Bed and breakfast'!#REF!*0.85</f>
        <v>#REF!</v>
      </c>
    </row>
    <row r="18" spans="1:2" s="85" customFormat="1" x14ac:dyDescent="0.2">
      <c r="A18" s="86">
        <v>2</v>
      </c>
      <c r="B18" s="261" t="e">
        <f>'C завтраками| Bed and breakfast'!#REF!*0.85</f>
        <v>#REF!</v>
      </c>
    </row>
    <row r="19" spans="1:2" s="85" customFormat="1" x14ac:dyDescent="0.2">
      <c r="A19" s="83" t="s">
        <v>136</v>
      </c>
      <c r="B19" s="261"/>
    </row>
    <row r="20" spans="1:2" s="85" customFormat="1" x14ac:dyDescent="0.2">
      <c r="A20" s="86">
        <v>1</v>
      </c>
      <c r="B20" s="261" t="e">
        <f>'C завтраками| Bed and breakfast'!#REF!*0.85</f>
        <v>#REF!</v>
      </c>
    </row>
    <row r="21" spans="1:2" s="85" customFormat="1" x14ac:dyDescent="0.2">
      <c r="A21" s="86">
        <v>2</v>
      </c>
      <c r="B21" s="261" t="e">
        <f>'C завтраками| Bed and breakfast'!#REF!*0.85</f>
        <v>#REF!</v>
      </c>
    </row>
    <row r="22" spans="1:2" s="85" customFormat="1" x14ac:dyDescent="0.2">
      <c r="A22" s="83" t="s">
        <v>137</v>
      </c>
      <c r="B22" s="261"/>
    </row>
    <row r="23" spans="1:2" s="85" customFormat="1" x14ac:dyDescent="0.2">
      <c r="A23" s="86" t="s">
        <v>129</v>
      </c>
      <c r="B23" s="261" t="e">
        <f>'C завтраками| Bed and breakfast'!#REF!*0.85</f>
        <v>#REF!</v>
      </c>
    </row>
    <row r="24" spans="1:2" s="85" customFormat="1" x14ac:dyDescent="0.2">
      <c r="A24" s="83" t="s">
        <v>138</v>
      </c>
      <c r="B24" s="261"/>
    </row>
    <row r="25" spans="1:2" s="85" customFormat="1" x14ac:dyDescent="0.2">
      <c r="A25" s="86" t="s">
        <v>129</v>
      </c>
      <c r="B25" s="261" t="e">
        <f>'C завтраками| Bed and breakfast'!#REF!*0.85</f>
        <v>#REF!</v>
      </c>
    </row>
    <row r="26" spans="1:2" s="85" customFormat="1" x14ac:dyDescent="0.2">
      <c r="A26" s="87" t="s">
        <v>139</v>
      </c>
      <c r="B26" s="261"/>
    </row>
    <row r="27" spans="1:2" s="85" customFormat="1" x14ac:dyDescent="0.2">
      <c r="A27" s="86" t="s">
        <v>129</v>
      </c>
      <c r="B27" s="261" t="e">
        <f>'C завтраками| Bed and breakfast'!#REF!*0.85</f>
        <v>#REF!</v>
      </c>
    </row>
    <row r="28" spans="1:2" s="85" customFormat="1" x14ac:dyDescent="0.2">
      <c r="A28" s="83" t="s">
        <v>140</v>
      </c>
      <c r="B28" s="261"/>
    </row>
    <row r="29" spans="1:2" s="85" customFormat="1" x14ac:dyDescent="0.2">
      <c r="A29" s="86" t="s">
        <v>129</v>
      </c>
      <c r="B29" s="261" t="e">
        <f>'C завтраками| Bed and breakfast'!#REF!*0.85</f>
        <v>#REF!</v>
      </c>
    </row>
    <row r="30" spans="1:2" ht="11.1" customHeight="1" thickBot="1" x14ac:dyDescent="0.25"/>
    <row r="31" spans="1:2" ht="12.75" thickBot="1" x14ac:dyDescent="0.25">
      <c r="A31" s="154" t="s">
        <v>147</v>
      </c>
    </row>
    <row r="32" spans="1:2" ht="12.75" thickBot="1" x14ac:dyDescent="0.25">
      <c r="A32" s="252" t="s">
        <v>292</v>
      </c>
    </row>
    <row r="33" spans="1:1" x14ac:dyDescent="0.2">
      <c r="A33" s="89"/>
    </row>
    <row r="34" spans="1:1" x14ac:dyDescent="0.2">
      <c r="A34" s="205" t="s">
        <v>144</v>
      </c>
    </row>
    <row r="35" spans="1:1" ht="12" customHeight="1" x14ac:dyDescent="0.2">
      <c r="A35" s="422" t="s">
        <v>240</v>
      </c>
    </row>
    <row r="36" spans="1:1" ht="12" customHeight="1" x14ac:dyDescent="0.2">
      <c r="A36" s="423"/>
    </row>
    <row r="37" spans="1:1" s="95" customFormat="1" ht="12" customHeight="1" x14ac:dyDescent="0.2">
      <c r="A37" s="423"/>
    </row>
    <row r="38" spans="1:1" ht="273" customHeight="1" x14ac:dyDescent="0.2">
      <c r="A38" s="423"/>
    </row>
    <row r="39" spans="1:1" ht="12.75" thickBot="1" x14ac:dyDescent="0.25">
      <c r="A39" s="90"/>
    </row>
    <row r="40" spans="1:1" ht="12.75" thickBot="1" x14ac:dyDescent="0.25">
      <c r="A40" s="156" t="s">
        <v>145</v>
      </c>
    </row>
    <row r="41" spans="1:1" ht="48" x14ac:dyDescent="0.2">
      <c r="A41" s="132" t="s">
        <v>174</v>
      </c>
    </row>
    <row r="42" spans="1:1" x14ac:dyDescent="0.2">
      <c r="A42" s="215"/>
    </row>
    <row r="45" spans="1:1" ht="18" customHeight="1" x14ac:dyDescent="0.2"/>
  </sheetData>
  <mergeCells count="1">
    <mergeCell ref="A35:A38"/>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5"/>
  <sheetViews>
    <sheetView zoomScale="80" zoomScaleNormal="80" workbookViewId="0">
      <selection activeCell="B5" sqref="B5:B9"/>
    </sheetView>
  </sheetViews>
  <sheetFormatPr defaultColWidth="9" defaultRowHeight="12" x14ac:dyDescent="0.2"/>
  <cols>
    <col min="1" max="1" width="87.42578125" style="78" customWidth="1"/>
    <col min="2" max="2" width="84.5703125" style="78" customWidth="1"/>
    <col min="3" max="15" width="10.85546875" style="78" customWidth="1"/>
    <col min="16" max="22" width="9" style="78"/>
    <col min="23" max="23" width="9" style="78" customWidth="1"/>
    <col min="24" max="16384" width="9" style="78"/>
  </cols>
  <sheetData>
    <row r="1" spans="1:48" ht="27" customHeight="1" x14ac:dyDescent="0.2">
      <c r="A1" s="106" t="s">
        <v>150</v>
      </c>
      <c r="B1" s="106" t="s">
        <v>149</v>
      </c>
      <c r="C1" s="110"/>
      <c r="D1" s="110"/>
      <c r="E1" s="110"/>
      <c r="F1" s="110"/>
      <c r="G1" s="110"/>
      <c r="H1" s="110"/>
      <c r="I1" s="110"/>
      <c r="J1" s="110"/>
      <c r="K1" s="110"/>
      <c r="L1" s="110"/>
      <c r="M1" s="110"/>
      <c r="N1" s="110"/>
      <c r="O1" s="110"/>
    </row>
    <row r="2" spans="1:48" ht="16.5" x14ac:dyDescent="0.25">
      <c r="A2" s="107" t="s">
        <v>157</v>
      </c>
      <c r="B2" s="108" t="s">
        <v>158</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row>
    <row r="3" spans="1:48" x14ac:dyDescent="0.2">
      <c r="A3" s="103"/>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row>
    <row r="4" spans="1:48" ht="12.75" thickBot="1" x14ac:dyDescent="0.25">
      <c r="A4" s="104" t="s">
        <v>144</v>
      </c>
      <c r="B4" s="104" t="s">
        <v>144</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row>
    <row r="5" spans="1:48" ht="11.45" customHeight="1" x14ac:dyDescent="0.2">
      <c r="A5" s="430" t="s">
        <v>151</v>
      </c>
      <c r="B5" s="430" t="s">
        <v>152</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row>
    <row r="6" spans="1:48" ht="11.45" customHeight="1" x14ac:dyDescent="0.2">
      <c r="A6" s="431"/>
      <c r="B6" s="43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row>
    <row r="7" spans="1:48" s="95" customFormat="1" ht="11.45" customHeight="1" x14ac:dyDescent="0.2">
      <c r="A7" s="431"/>
      <c r="B7" s="431"/>
    </row>
    <row r="8" spans="1:48" ht="11.45" customHeight="1" x14ac:dyDescent="0.2">
      <c r="A8" s="431"/>
      <c r="B8" s="431"/>
    </row>
    <row r="9" spans="1:48" ht="204.95" customHeight="1" thickBot="1" x14ac:dyDescent="0.25">
      <c r="A9" s="432"/>
      <c r="B9" s="432"/>
    </row>
    <row r="10" spans="1:48" ht="11.45" customHeight="1" thickBot="1" x14ac:dyDescent="0.25">
      <c r="A10" s="109" t="s">
        <v>145</v>
      </c>
      <c r="B10" s="109" t="s">
        <v>145</v>
      </c>
    </row>
    <row r="11" spans="1:48" ht="147.6" customHeight="1" thickBot="1" x14ac:dyDescent="0.25">
      <c r="A11" s="105" t="s">
        <v>269</v>
      </c>
      <c r="B11" s="91" t="s">
        <v>269</v>
      </c>
    </row>
    <row r="12" spans="1:48" ht="69.599999999999994" customHeight="1" thickBot="1" x14ac:dyDescent="0.25">
      <c r="A12" s="111" t="s">
        <v>159</v>
      </c>
      <c r="B12" s="111" t="s">
        <v>160</v>
      </c>
    </row>
    <row r="13" spans="1:48" x14ac:dyDescent="0.2">
      <c r="A13" s="433"/>
    </row>
    <row r="14" spans="1:48" x14ac:dyDescent="0.2">
      <c r="A14" s="434"/>
    </row>
    <row r="15" spans="1:48" x14ac:dyDescent="0.2">
      <c r="A15" s="434"/>
    </row>
    <row r="16" spans="1:48" x14ac:dyDescent="0.2">
      <c r="A16" s="434"/>
    </row>
    <row r="17" spans="1:1" x14ac:dyDescent="0.2">
      <c r="A17" s="434"/>
    </row>
    <row r="18" spans="1:1" x14ac:dyDescent="0.2">
      <c r="A18" s="434"/>
    </row>
    <row r="19" spans="1:1" x14ac:dyDescent="0.2">
      <c r="A19" s="434"/>
    </row>
    <row r="20" spans="1:1" x14ac:dyDescent="0.2">
      <c r="A20" s="434"/>
    </row>
    <row r="21" spans="1:1" x14ac:dyDescent="0.2">
      <c r="A21" s="434"/>
    </row>
    <row r="22" spans="1:1" x14ac:dyDescent="0.2">
      <c r="A22" s="434"/>
    </row>
    <row r="23" spans="1:1" x14ac:dyDescent="0.2">
      <c r="A23" s="434"/>
    </row>
    <row r="24" spans="1:1" x14ac:dyDescent="0.2">
      <c r="A24" s="434"/>
    </row>
    <row r="25" spans="1:1" x14ac:dyDescent="0.2">
      <c r="A25" s="434"/>
    </row>
  </sheetData>
  <mergeCells count="3">
    <mergeCell ref="A5:A9"/>
    <mergeCell ref="A13:A25"/>
    <mergeCell ref="B5:B9"/>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0"/>
  <sheetViews>
    <sheetView workbookViewId="0">
      <selection activeCell="T4" sqref="T4:U5"/>
    </sheetView>
  </sheetViews>
  <sheetFormatPr defaultColWidth="8.7109375" defaultRowHeight="12.75" x14ac:dyDescent="0.2"/>
  <cols>
    <col min="1" max="1" width="65.85546875" style="70" customWidth="1"/>
    <col min="2" max="10" width="0" style="70" hidden="1" customWidth="1"/>
    <col min="11" max="18" width="0" style="212" hidden="1" customWidth="1"/>
    <col min="19" max="19" width="0" style="70" hidden="1" customWidth="1"/>
    <col min="20" max="16384" width="8.7109375" style="70"/>
  </cols>
  <sheetData>
    <row r="1" spans="1:21" x14ac:dyDescent="0.2">
      <c r="A1" s="114" t="s">
        <v>141</v>
      </c>
    </row>
    <row r="2" spans="1:21" x14ac:dyDescent="0.2">
      <c r="A2" s="185" t="s">
        <v>253</v>
      </c>
    </row>
    <row r="3" spans="1:21" x14ac:dyDescent="0.2">
      <c r="A3" s="185" t="s">
        <v>146</v>
      </c>
    </row>
    <row r="4" spans="1:21" x14ac:dyDescent="0.2">
      <c r="A4" s="112"/>
      <c r="E4" s="99" t="e">
        <f>'C завтраками| Bed and breakfast'!#REF!</f>
        <v>#REF!</v>
      </c>
      <c r="F4" s="99" t="e">
        <f>'C завтраками| Bed and breakfast'!#REF!</f>
        <v>#REF!</v>
      </c>
      <c r="G4" s="99" t="e">
        <f>'C завтраками| Bed and breakfast'!#REF!</f>
        <v>#REF!</v>
      </c>
      <c r="H4" s="216" t="e">
        <f>'C завтраками| Bed and breakfast'!#REF!</f>
        <v>#REF!</v>
      </c>
      <c r="I4" s="216" t="e">
        <f>'C завтраками| Bed and breakfast'!#REF!</f>
        <v>#REF!</v>
      </c>
      <c r="J4" s="216" t="e">
        <f>'C завтраками| Bed and breakfast'!#REF!</f>
        <v>#REF!</v>
      </c>
      <c r="K4" s="216" t="e">
        <f>'C завтраками| Bed and breakfast'!#REF!</f>
        <v>#REF!</v>
      </c>
      <c r="L4" s="216" t="e">
        <f>'C завтраками| Bed and breakfast'!#REF!</f>
        <v>#REF!</v>
      </c>
      <c r="M4" s="216" t="e">
        <f>'C завтраками| Bed and breakfast'!#REF!</f>
        <v>#REF!</v>
      </c>
      <c r="N4" s="216" t="e">
        <f>'C завтраками| Bed and breakfast'!#REF!</f>
        <v>#REF!</v>
      </c>
      <c r="O4" s="216" t="e">
        <f>'C завтраками| Bed and breakfast'!#REF!</f>
        <v>#REF!</v>
      </c>
      <c r="P4" s="121" t="e">
        <f>'C завтраками| Bed and breakfast'!#REF!</f>
        <v>#REF!</v>
      </c>
      <c r="Q4" s="216" t="e">
        <f>'C завтраками| Bed and breakfast'!#REF!</f>
        <v>#REF!</v>
      </c>
      <c r="R4" s="121" t="e">
        <f>'C завтраками| Bed and breakfast'!#REF!</f>
        <v>#REF!</v>
      </c>
      <c r="S4" s="121" t="e">
        <f>'C завтраками| Bed and breakfast'!#REF!</f>
        <v>#REF!</v>
      </c>
      <c r="T4" s="216" t="e">
        <f>'C завтраками| Bed and breakfast'!#REF!</f>
        <v>#REF!</v>
      </c>
      <c r="U4" s="216" t="e">
        <f>'C завтраками| Bed and breakfast'!#REF!</f>
        <v>#REF!</v>
      </c>
    </row>
    <row r="5" spans="1:21" x14ac:dyDescent="0.2">
      <c r="A5" s="94" t="s">
        <v>143</v>
      </c>
      <c r="B5" s="116" t="e">
        <f>'C завтраками| Bed and breakfast'!#REF!</f>
        <v>#REF!</v>
      </c>
      <c r="C5" s="116" t="e">
        <f>'C завтраками| Bed and breakfast'!#REF!</f>
        <v>#REF!</v>
      </c>
      <c r="D5" s="116" t="e">
        <f>'C завтраками| Bed and breakfast'!#REF!</f>
        <v>#REF!</v>
      </c>
      <c r="E5" s="99" t="e">
        <f>'C завтраками| Bed and breakfast'!#REF!</f>
        <v>#REF!</v>
      </c>
      <c r="F5" s="99" t="e">
        <f>'C завтраками| Bed and breakfast'!#REF!</f>
        <v>#REF!</v>
      </c>
      <c r="G5" s="99" t="e">
        <f>'C завтраками| Bed and breakfast'!#REF!</f>
        <v>#REF!</v>
      </c>
      <c r="H5" s="216" t="e">
        <f>'C завтраками| Bed and breakfast'!#REF!</f>
        <v>#REF!</v>
      </c>
      <c r="I5" s="216" t="e">
        <f>'C завтраками| Bed and breakfast'!#REF!</f>
        <v>#REF!</v>
      </c>
      <c r="J5" s="216" t="e">
        <f>'C завтраками| Bed and breakfast'!#REF!</f>
        <v>#REF!</v>
      </c>
      <c r="K5" s="216" t="e">
        <f>'C завтраками| Bed and breakfast'!#REF!</f>
        <v>#REF!</v>
      </c>
      <c r="L5" s="216" t="e">
        <f>'C завтраками| Bed and breakfast'!#REF!</f>
        <v>#REF!</v>
      </c>
      <c r="M5" s="216" t="e">
        <f>'C завтраками| Bed and breakfast'!#REF!</f>
        <v>#REF!</v>
      </c>
      <c r="N5" s="216" t="e">
        <f>'C завтраками| Bed and breakfast'!#REF!</f>
        <v>#REF!</v>
      </c>
      <c r="O5" s="216" t="e">
        <f>'C завтраками| Bed and breakfast'!#REF!</f>
        <v>#REF!</v>
      </c>
      <c r="P5" s="121" t="e">
        <f>'C завтраками| Bed and breakfast'!#REF!</f>
        <v>#REF!</v>
      </c>
      <c r="Q5" s="216" t="e">
        <f>'C завтраками| Bed and breakfast'!#REF!</f>
        <v>#REF!</v>
      </c>
      <c r="R5" s="121" t="e">
        <f>'C завтраками| Bed and breakfast'!#REF!</f>
        <v>#REF!</v>
      </c>
      <c r="S5" s="121" t="e">
        <f>'C завтраками| Bed and breakfast'!#REF!</f>
        <v>#REF!</v>
      </c>
      <c r="T5" s="216" t="e">
        <f>'C завтраками| Bed and breakfast'!#REF!</f>
        <v>#REF!</v>
      </c>
      <c r="U5" s="216" t="e">
        <f>'C завтраками| Bed and breakfast'!#REF!</f>
        <v>#REF!</v>
      </c>
    </row>
    <row r="6" spans="1:21" x14ac:dyDescent="0.2">
      <c r="A6" s="83" t="s">
        <v>153</v>
      </c>
      <c r="I6" s="212"/>
      <c r="J6" s="212"/>
      <c r="S6" s="212"/>
      <c r="T6" s="212"/>
      <c r="U6" s="212"/>
    </row>
    <row r="7" spans="1:21" x14ac:dyDescent="0.2">
      <c r="A7" s="113">
        <v>1</v>
      </c>
      <c r="B7" s="115" t="e">
        <f>'C завтраками| Bed and breakfast'!#REF!*0.9</f>
        <v>#REF!</v>
      </c>
      <c r="C7" s="115" t="e">
        <f>'C завтраками| Bed and breakfast'!#REF!*0.9</f>
        <v>#REF!</v>
      </c>
      <c r="D7" s="115" t="e">
        <f>'C завтраками| Bed and breakfast'!#REF!*0.9</f>
        <v>#REF!</v>
      </c>
      <c r="E7" s="115" t="e">
        <f>'C завтраками| Bed and breakfast'!#REF!*0.9</f>
        <v>#REF!</v>
      </c>
      <c r="F7" s="115" t="e">
        <f>'C завтраками| Bed and breakfast'!#REF!*0.9</f>
        <v>#REF!</v>
      </c>
      <c r="G7" s="115" t="e">
        <f>'C завтраками| Bed and breakfast'!#REF!*0.9</f>
        <v>#REF!</v>
      </c>
      <c r="H7" s="115" t="e">
        <f>'C завтраками| Bed and breakfast'!#REF!*0.9</f>
        <v>#REF!</v>
      </c>
      <c r="I7" s="217" t="e">
        <f>'C завтраками| Bed and breakfast'!#REF!*0.9</f>
        <v>#REF!</v>
      </c>
      <c r="J7" s="217" t="e">
        <f>'C завтраками| Bed and breakfast'!#REF!*0.9</f>
        <v>#REF!</v>
      </c>
      <c r="K7" s="217" t="e">
        <f>'C завтраками| Bed and breakfast'!#REF!*0.9</f>
        <v>#REF!</v>
      </c>
      <c r="L7" s="217" t="e">
        <f>'C завтраками| Bed and breakfast'!#REF!*0.9</f>
        <v>#REF!</v>
      </c>
      <c r="M7" s="217" t="e">
        <f>'C завтраками| Bed and breakfast'!#REF!*0.9</f>
        <v>#REF!</v>
      </c>
      <c r="N7" s="217" t="e">
        <f>'C завтраками| Bed and breakfast'!#REF!*0.9</f>
        <v>#REF!</v>
      </c>
      <c r="O7" s="217" t="e">
        <f>'C завтраками| Bed and breakfast'!#REF!*0.9</f>
        <v>#REF!</v>
      </c>
      <c r="P7" s="217" t="e">
        <f>'C завтраками| Bed and breakfast'!#REF!*0.9</f>
        <v>#REF!</v>
      </c>
      <c r="Q7" s="217" t="e">
        <f>'C завтраками| Bed and breakfast'!#REF!*0.9</f>
        <v>#REF!</v>
      </c>
      <c r="R7" s="217" t="e">
        <f>'C завтраками| Bed and breakfast'!#REF!*0.9</f>
        <v>#REF!</v>
      </c>
      <c r="S7" s="217" t="e">
        <f>'C завтраками| Bed and breakfast'!#REF!*0.9</f>
        <v>#REF!</v>
      </c>
      <c r="T7" s="217" t="e">
        <f>'C завтраками| Bed and breakfast'!#REF!*0.9</f>
        <v>#REF!</v>
      </c>
      <c r="U7" s="217" t="e">
        <f>'C завтраками| Bed and breakfast'!#REF!*0.9</f>
        <v>#REF!</v>
      </c>
    </row>
    <row r="8" spans="1:21" x14ac:dyDescent="0.2">
      <c r="A8" s="113">
        <v>2</v>
      </c>
      <c r="B8" s="115" t="e">
        <f>'C завтраками| Bed and breakfast'!#REF!*0.9</f>
        <v>#REF!</v>
      </c>
      <c r="C8" s="115" t="e">
        <f>'C завтраками| Bed and breakfast'!#REF!*0.9</f>
        <v>#REF!</v>
      </c>
      <c r="D8" s="115" t="e">
        <f>'C завтраками| Bed and breakfast'!#REF!*0.9</f>
        <v>#REF!</v>
      </c>
      <c r="E8" s="115" t="e">
        <f>'C завтраками| Bed and breakfast'!#REF!*0.9</f>
        <v>#REF!</v>
      </c>
      <c r="F8" s="115" t="e">
        <f>'C завтраками| Bed and breakfast'!#REF!*0.9</f>
        <v>#REF!</v>
      </c>
      <c r="G8" s="115" t="e">
        <f>'C завтраками| Bed and breakfast'!#REF!*0.9</f>
        <v>#REF!</v>
      </c>
      <c r="H8" s="115" t="e">
        <f>'C завтраками| Bed and breakfast'!#REF!*0.9</f>
        <v>#REF!</v>
      </c>
      <c r="I8" s="217" t="e">
        <f>'C завтраками| Bed and breakfast'!#REF!*0.9</f>
        <v>#REF!</v>
      </c>
      <c r="J8" s="217" t="e">
        <f>'C завтраками| Bed and breakfast'!#REF!*0.9</f>
        <v>#REF!</v>
      </c>
      <c r="K8" s="217" t="e">
        <f>'C завтраками| Bed and breakfast'!#REF!*0.9</f>
        <v>#REF!</v>
      </c>
      <c r="L8" s="217" t="e">
        <f>'C завтраками| Bed and breakfast'!#REF!*0.9</f>
        <v>#REF!</v>
      </c>
      <c r="M8" s="217" t="e">
        <f>'C завтраками| Bed and breakfast'!#REF!*0.9</f>
        <v>#REF!</v>
      </c>
      <c r="N8" s="217" t="e">
        <f>'C завтраками| Bed and breakfast'!#REF!*0.9</f>
        <v>#REF!</v>
      </c>
      <c r="O8" s="217" t="e">
        <f>'C завтраками| Bed and breakfast'!#REF!*0.9</f>
        <v>#REF!</v>
      </c>
      <c r="P8" s="217" t="e">
        <f>'C завтраками| Bed and breakfast'!#REF!*0.9</f>
        <v>#REF!</v>
      </c>
      <c r="Q8" s="217" t="e">
        <f>'C завтраками| Bed and breakfast'!#REF!*0.9</f>
        <v>#REF!</v>
      </c>
      <c r="R8" s="217" t="e">
        <f>'C завтраками| Bed and breakfast'!#REF!*0.9</f>
        <v>#REF!</v>
      </c>
      <c r="S8" s="217" t="e">
        <f>'C завтраками| Bed and breakfast'!#REF!*0.9</f>
        <v>#REF!</v>
      </c>
      <c r="T8" s="217" t="e">
        <f>'C завтраками| Bed and breakfast'!#REF!*0.9</f>
        <v>#REF!</v>
      </c>
      <c r="U8" s="217" t="e">
        <f>'C завтраками| Bed and breakfast'!#REF!*0.9</f>
        <v>#REF!</v>
      </c>
    </row>
    <row r="9" spans="1:21" x14ac:dyDescent="0.2">
      <c r="A9" s="83" t="s">
        <v>155</v>
      </c>
      <c r="B9" s="115"/>
      <c r="C9" s="115"/>
      <c r="D9" s="115"/>
      <c r="E9" s="115"/>
      <c r="F9" s="115"/>
      <c r="G9" s="115"/>
      <c r="H9" s="115"/>
      <c r="I9" s="217"/>
      <c r="J9" s="217"/>
      <c r="K9" s="217"/>
      <c r="L9" s="217"/>
      <c r="M9" s="217"/>
      <c r="N9" s="217"/>
      <c r="O9" s="217"/>
      <c r="P9" s="217"/>
      <c r="Q9" s="217"/>
      <c r="R9" s="217"/>
      <c r="S9" s="217"/>
      <c r="T9" s="217"/>
      <c r="U9" s="217"/>
    </row>
    <row r="10" spans="1:21" x14ac:dyDescent="0.2">
      <c r="A10" s="113">
        <v>1</v>
      </c>
      <c r="B10" s="115" t="e">
        <f>'C завтраками| Bed and breakfast'!#REF!*0.9</f>
        <v>#REF!</v>
      </c>
      <c r="C10" s="115" t="e">
        <f>'C завтраками| Bed and breakfast'!#REF!*0.9</f>
        <v>#REF!</v>
      </c>
      <c r="D10" s="115" t="e">
        <f>'C завтраками| Bed and breakfast'!#REF!*0.9</f>
        <v>#REF!</v>
      </c>
      <c r="E10" s="115" t="e">
        <f>'C завтраками| Bed and breakfast'!#REF!*0.9</f>
        <v>#REF!</v>
      </c>
      <c r="F10" s="115" t="e">
        <f>'C завтраками| Bed and breakfast'!#REF!*0.9</f>
        <v>#REF!</v>
      </c>
      <c r="G10" s="115" t="e">
        <f>'C завтраками| Bed and breakfast'!#REF!*0.9</f>
        <v>#REF!</v>
      </c>
      <c r="H10" s="115" t="e">
        <f>'C завтраками| Bed and breakfast'!#REF!*0.9</f>
        <v>#REF!</v>
      </c>
      <c r="I10" s="217" t="e">
        <f>'C завтраками| Bed and breakfast'!#REF!*0.9</f>
        <v>#REF!</v>
      </c>
      <c r="J10" s="217" t="e">
        <f>'C завтраками| Bed and breakfast'!#REF!*0.9</f>
        <v>#REF!</v>
      </c>
      <c r="K10" s="217" t="e">
        <f>'C завтраками| Bed and breakfast'!#REF!*0.9</f>
        <v>#REF!</v>
      </c>
      <c r="L10" s="217" t="e">
        <f>'C завтраками| Bed and breakfast'!#REF!*0.9</f>
        <v>#REF!</v>
      </c>
      <c r="M10" s="217" t="e">
        <f>'C завтраками| Bed and breakfast'!#REF!*0.9</f>
        <v>#REF!</v>
      </c>
      <c r="N10" s="217" t="e">
        <f>'C завтраками| Bed and breakfast'!#REF!*0.9</f>
        <v>#REF!</v>
      </c>
      <c r="O10" s="217" t="e">
        <f>'C завтраками| Bed and breakfast'!#REF!*0.9</f>
        <v>#REF!</v>
      </c>
      <c r="P10" s="217" t="e">
        <f>'C завтраками| Bed and breakfast'!#REF!*0.9</f>
        <v>#REF!</v>
      </c>
      <c r="Q10" s="217" t="e">
        <f>'C завтраками| Bed and breakfast'!#REF!*0.9</f>
        <v>#REF!</v>
      </c>
      <c r="R10" s="217" t="e">
        <f>'C завтраками| Bed and breakfast'!#REF!*0.9</f>
        <v>#REF!</v>
      </c>
      <c r="S10" s="217" t="e">
        <f>'C завтраками| Bed and breakfast'!#REF!*0.9</f>
        <v>#REF!</v>
      </c>
      <c r="T10" s="217" t="e">
        <f>'C завтраками| Bed and breakfast'!#REF!*0.9</f>
        <v>#REF!</v>
      </c>
      <c r="U10" s="217" t="e">
        <f>'C завтраками| Bed and breakfast'!#REF!*0.9</f>
        <v>#REF!</v>
      </c>
    </row>
    <row r="11" spans="1:21" x14ac:dyDescent="0.2">
      <c r="A11" s="113">
        <v>2</v>
      </c>
      <c r="B11" s="115" t="e">
        <f>'C завтраками| Bed and breakfast'!#REF!*0.9</f>
        <v>#REF!</v>
      </c>
      <c r="C11" s="115" t="e">
        <f>'C завтраками| Bed and breakfast'!#REF!*0.9</f>
        <v>#REF!</v>
      </c>
      <c r="D11" s="115" t="e">
        <f>'C завтраками| Bed and breakfast'!#REF!*0.9</f>
        <v>#REF!</v>
      </c>
      <c r="E11" s="115" t="e">
        <f>'C завтраками| Bed and breakfast'!#REF!*0.9</f>
        <v>#REF!</v>
      </c>
      <c r="F11" s="115" t="e">
        <f>'C завтраками| Bed and breakfast'!#REF!*0.9</f>
        <v>#REF!</v>
      </c>
      <c r="G11" s="115" t="e">
        <f>'C завтраками| Bed and breakfast'!#REF!*0.9</f>
        <v>#REF!</v>
      </c>
      <c r="H11" s="115" t="e">
        <f>'C завтраками| Bed and breakfast'!#REF!*0.9</f>
        <v>#REF!</v>
      </c>
      <c r="I11" s="217" t="e">
        <f>'C завтраками| Bed and breakfast'!#REF!*0.9</f>
        <v>#REF!</v>
      </c>
      <c r="J11" s="217" t="e">
        <f>'C завтраками| Bed and breakfast'!#REF!*0.9</f>
        <v>#REF!</v>
      </c>
      <c r="K11" s="217" t="e">
        <f>'C завтраками| Bed and breakfast'!#REF!*0.9</f>
        <v>#REF!</v>
      </c>
      <c r="L11" s="217" t="e">
        <f>'C завтраками| Bed and breakfast'!#REF!*0.9</f>
        <v>#REF!</v>
      </c>
      <c r="M11" s="217" t="e">
        <f>'C завтраками| Bed and breakfast'!#REF!*0.9</f>
        <v>#REF!</v>
      </c>
      <c r="N11" s="217" t="e">
        <f>'C завтраками| Bed and breakfast'!#REF!*0.9</f>
        <v>#REF!</v>
      </c>
      <c r="O11" s="217" t="e">
        <f>'C завтраками| Bed and breakfast'!#REF!*0.9</f>
        <v>#REF!</v>
      </c>
      <c r="P11" s="217" t="e">
        <f>'C завтраками| Bed and breakfast'!#REF!*0.9</f>
        <v>#REF!</v>
      </c>
      <c r="Q11" s="217" t="e">
        <f>'C завтраками| Bed and breakfast'!#REF!*0.9</f>
        <v>#REF!</v>
      </c>
      <c r="R11" s="217" t="e">
        <f>'C завтраками| Bed and breakfast'!#REF!*0.9</f>
        <v>#REF!</v>
      </c>
      <c r="S11" s="217" t="e">
        <f>'C завтраками| Bed and breakfast'!#REF!*0.9</f>
        <v>#REF!</v>
      </c>
      <c r="T11" s="217" t="e">
        <f>'C завтраками| Bed and breakfast'!#REF!*0.9</f>
        <v>#REF!</v>
      </c>
      <c r="U11" s="217" t="e">
        <f>'C завтраками| Bed and breakfast'!#REF!*0.9</f>
        <v>#REF!</v>
      </c>
    </row>
    <row r="12" spans="1:21" x14ac:dyDescent="0.2">
      <c r="A12" s="83" t="s">
        <v>154</v>
      </c>
      <c r="B12" s="115"/>
      <c r="C12" s="115"/>
      <c r="D12" s="115"/>
      <c r="E12" s="115"/>
      <c r="F12" s="115"/>
      <c r="G12" s="115"/>
      <c r="H12" s="115"/>
      <c r="I12" s="217"/>
      <c r="J12" s="217"/>
      <c r="K12" s="217"/>
      <c r="L12" s="217"/>
      <c r="M12" s="217"/>
      <c r="N12" s="217"/>
      <c r="O12" s="217"/>
      <c r="P12" s="217"/>
      <c r="Q12" s="217"/>
      <c r="R12" s="217"/>
      <c r="S12" s="217"/>
      <c r="T12" s="217"/>
      <c r="U12" s="217"/>
    </row>
    <row r="13" spans="1:21" x14ac:dyDescent="0.2">
      <c r="A13" s="113">
        <v>1</v>
      </c>
      <c r="B13" s="115" t="e">
        <f>'C завтраками| Bed and breakfast'!#REF!*0.9</f>
        <v>#REF!</v>
      </c>
      <c r="C13" s="115" t="e">
        <f>'C завтраками| Bed and breakfast'!#REF!*0.9</f>
        <v>#REF!</v>
      </c>
      <c r="D13" s="115" t="e">
        <f>'C завтраками| Bed and breakfast'!#REF!*0.9</f>
        <v>#REF!</v>
      </c>
      <c r="E13" s="115" t="e">
        <f>'C завтраками| Bed and breakfast'!#REF!*0.9</f>
        <v>#REF!</v>
      </c>
      <c r="F13" s="115" t="e">
        <f>'C завтраками| Bed and breakfast'!#REF!*0.9</f>
        <v>#REF!</v>
      </c>
      <c r="G13" s="115" t="e">
        <f>'C завтраками| Bed and breakfast'!#REF!*0.9</f>
        <v>#REF!</v>
      </c>
      <c r="H13" s="115" t="e">
        <f>'C завтраками| Bed and breakfast'!#REF!*0.9</f>
        <v>#REF!</v>
      </c>
      <c r="I13" s="217" t="e">
        <f>'C завтраками| Bed and breakfast'!#REF!*0.9</f>
        <v>#REF!</v>
      </c>
      <c r="J13" s="217" t="e">
        <f>'C завтраками| Bed and breakfast'!#REF!*0.9</f>
        <v>#REF!</v>
      </c>
      <c r="K13" s="217" t="e">
        <f>'C завтраками| Bed and breakfast'!#REF!*0.9</f>
        <v>#REF!</v>
      </c>
      <c r="L13" s="217" t="e">
        <f>'C завтраками| Bed and breakfast'!#REF!*0.9</f>
        <v>#REF!</v>
      </c>
      <c r="M13" s="217" t="e">
        <f>'C завтраками| Bed and breakfast'!#REF!*0.9</f>
        <v>#REF!</v>
      </c>
      <c r="N13" s="217" t="e">
        <f>'C завтраками| Bed and breakfast'!#REF!*0.9</f>
        <v>#REF!</v>
      </c>
      <c r="O13" s="217" t="e">
        <f>'C завтраками| Bed and breakfast'!#REF!*0.9</f>
        <v>#REF!</v>
      </c>
      <c r="P13" s="217" t="e">
        <f>'C завтраками| Bed and breakfast'!#REF!*0.9</f>
        <v>#REF!</v>
      </c>
      <c r="Q13" s="217" t="e">
        <f>'C завтраками| Bed and breakfast'!#REF!*0.9</f>
        <v>#REF!</v>
      </c>
      <c r="R13" s="217" t="e">
        <f>'C завтраками| Bed and breakfast'!#REF!*0.9</f>
        <v>#REF!</v>
      </c>
      <c r="S13" s="217" t="e">
        <f>'C завтраками| Bed and breakfast'!#REF!*0.9</f>
        <v>#REF!</v>
      </c>
      <c r="T13" s="217" t="e">
        <f>'C завтраками| Bed and breakfast'!#REF!*0.9</f>
        <v>#REF!</v>
      </c>
      <c r="U13" s="217" t="e">
        <f>'C завтраками| Bed and breakfast'!#REF!*0.9</f>
        <v>#REF!</v>
      </c>
    </row>
    <row r="14" spans="1:21" x14ac:dyDescent="0.2">
      <c r="A14" s="113">
        <v>2</v>
      </c>
      <c r="B14" s="115" t="e">
        <f>'C завтраками| Bed and breakfast'!#REF!*0.9</f>
        <v>#REF!</v>
      </c>
      <c r="C14" s="115" t="e">
        <f>'C завтраками| Bed and breakfast'!#REF!*0.9</f>
        <v>#REF!</v>
      </c>
      <c r="D14" s="115" t="e">
        <f>'C завтраками| Bed and breakfast'!#REF!*0.9</f>
        <v>#REF!</v>
      </c>
      <c r="E14" s="115" t="e">
        <f>'C завтраками| Bed and breakfast'!#REF!*0.9</f>
        <v>#REF!</v>
      </c>
      <c r="F14" s="115" t="e">
        <f>'C завтраками| Bed and breakfast'!#REF!*0.9</f>
        <v>#REF!</v>
      </c>
      <c r="G14" s="115" t="e">
        <f>'C завтраками| Bed and breakfast'!#REF!*0.9</f>
        <v>#REF!</v>
      </c>
      <c r="H14" s="115" t="e">
        <f>'C завтраками| Bed and breakfast'!#REF!*0.9</f>
        <v>#REF!</v>
      </c>
      <c r="I14" s="217" t="e">
        <f>'C завтраками| Bed and breakfast'!#REF!*0.9</f>
        <v>#REF!</v>
      </c>
      <c r="J14" s="217" t="e">
        <f>'C завтраками| Bed and breakfast'!#REF!*0.9</f>
        <v>#REF!</v>
      </c>
      <c r="K14" s="217" t="e">
        <f>'C завтраками| Bed and breakfast'!#REF!*0.9</f>
        <v>#REF!</v>
      </c>
      <c r="L14" s="217" t="e">
        <f>'C завтраками| Bed and breakfast'!#REF!*0.9</f>
        <v>#REF!</v>
      </c>
      <c r="M14" s="217" t="e">
        <f>'C завтраками| Bed and breakfast'!#REF!*0.9</f>
        <v>#REF!</v>
      </c>
      <c r="N14" s="217" t="e">
        <f>'C завтраками| Bed and breakfast'!#REF!*0.9</f>
        <v>#REF!</v>
      </c>
      <c r="O14" s="217" t="e">
        <f>'C завтраками| Bed and breakfast'!#REF!*0.9</f>
        <v>#REF!</v>
      </c>
      <c r="P14" s="217" t="e">
        <f>'C завтраками| Bed and breakfast'!#REF!*0.9</f>
        <v>#REF!</v>
      </c>
      <c r="Q14" s="217" t="e">
        <f>'C завтраками| Bed and breakfast'!#REF!*0.9</f>
        <v>#REF!</v>
      </c>
      <c r="R14" s="217" t="e">
        <f>'C завтраками| Bed and breakfast'!#REF!*0.9</f>
        <v>#REF!</v>
      </c>
      <c r="S14" s="217" t="e">
        <f>'C завтраками| Bed and breakfast'!#REF!*0.9</f>
        <v>#REF!</v>
      </c>
      <c r="T14" s="217" t="e">
        <f>'C завтраками| Bed and breakfast'!#REF!*0.9</f>
        <v>#REF!</v>
      </c>
      <c r="U14" s="217" t="e">
        <f>'C завтраками| Bed and breakfast'!#REF!*0.9</f>
        <v>#REF!</v>
      </c>
    </row>
    <row r="15" spans="1:21" x14ac:dyDescent="0.2">
      <c r="A15" s="83" t="s">
        <v>156</v>
      </c>
      <c r="B15" s="115"/>
      <c r="C15" s="115"/>
      <c r="D15" s="115"/>
      <c r="E15" s="115"/>
      <c r="F15" s="115"/>
      <c r="G15" s="115"/>
      <c r="H15" s="115"/>
      <c r="I15" s="217"/>
      <c r="J15" s="217"/>
      <c r="K15" s="217"/>
      <c r="L15" s="217"/>
      <c r="M15" s="217"/>
      <c r="N15" s="217"/>
      <c r="O15" s="217"/>
      <c r="P15" s="217"/>
      <c r="Q15" s="217"/>
      <c r="R15" s="217"/>
      <c r="S15" s="217"/>
      <c r="T15" s="217"/>
      <c r="U15" s="217"/>
    </row>
    <row r="16" spans="1:21" x14ac:dyDescent="0.2">
      <c r="A16" s="113">
        <v>1</v>
      </c>
      <c r="B16" s="115" t="e">
        <f>'C завтраками| Bed and breakfast'!#REF!*0.9</f>
        <v>#REF!</v>
      </c>
      <c r="C16" s="115" t="e">
        <f>'C завтраками| Bed and breakfast'!#REF!*0.9</f>
        <v>#REF!</v>
      </c>
      <c r="D16" s="115" t="e">
        <f>'C завтраками| Bed and breakfast'!#REF!*0.9</f>
        <v>#REF!</v>
      </c>
      <c r="E16" s="115" t="e">
        <f>'C завтраками| Bed and breakfast'!#REF!*0.9</f>
        <v>#REF!</v>
      </c>
      <c r="F16" s="115" t="e">
        <f>'C завтраками| Bed and breakfast'!#REF!*0.9</f>
        <v>#REF!</v>
      </c>
      <c r="G16" s="115" t="e">
        <f>'C завтраками| Bed and breakfast'!#REF!*0.9</f>
        <v>#REF!</v>
      </c>
      <c r="H16" s="115" t="e">
        <f>'C завтраками| Bed and breakfast'!#REF!*0.9</f>
        <v>#REF!</v>
      </c>
      <c r="I16" s="217" t="e">
        <f>'C завтраками| Bed and breakfast'!#REF!*0.9</f>
        <v>#REF!</v>
      </c>
      <c r="J16" s="217" t="e">
        <f>'C завтраками| Bed and breakfast'!#REF!*0.9</f>
        <v>#REF!</v>
      </c>
      <c r="K16" s="217" t="e">
        <f>'C завтраками| Bed and breakfast'!#REF!*0.9</f>
        <v>#REF!</v>
      </c>
      <c r="L16" s="217" t="e">
        <f>'C завтраками| Bed and breakfast'!#REF!*0.9</f>
        <v>#REF!</v>
      </c>
      <c r="M16" s="217" t="e">
        <f>'C завтраками| Bed and breakfast'!#REF!*0.9</f>
        <v>#REF!</v>
      </c>
      <c r="N16" s="217" t="e">
        <f>'C завтраками| Bed and breakfast'!#REF!*0.9</f>
        <v>#REF!</v>
      </c>
      <c r="O16" s="217" t="e">
        <f>'C завтраками| Bed and breakfast'!#REF!*0.9</f>
        <v>#REF!</v>
      </c>
      <c r="P16" s="217" t="e">
        <f>'C завтраками| Bed and breakfast'!#REF!*0.9</f>
        <v>#REF!</v>
      </c>
      <c r="Q16" s="217" t="e">
        <f>'C завтраками| Bed and breakfast'!#REF!*0.9</f>
        <v>#REF!</v>
      </c>
      <c r="R16" s="217" t="e">
        <f>'C завтраками| Bed and breakfast'!#REF!*0.9</f>
        <v>#REF!</v>
      </c>
      <c r="S16" s="217" t="e">
        <f>'C завтраками| Bed and breakfast'!#REF!*0.9</f>
        <v>#REF!</v>
      </c>
      <c r="T16" s="217" t="e">
        <f>'C завтраками| Bed and breakfast'!#REF!*0.9</f>
        <v>#REF!</v>
      </c>
      <c r="U16" s="217" t="e">
        <f>'C завтраками| Bed and breakfast'!#REF!*0.9</f>
        <v>#REF!</v>
      </c>
    </row>
    <row r="17" spans="1:38" x14ac:dyDescent="0.2">
      <c r="A17" s="113">
        <v>2</v>
      </c>
      <c r="B17" s="115" t="e">
        <f>'C завтраками| Bed and breakfast'!#REF!*0.9</f>
        <v>#REF!</v>
      </c>
      <c r="C17" s="115" t="e">
        <f>'C завтраками| Bed and breakfast'!#REF!*0.9</f>
        <v>#REF!</v>
      </c>
      <c r="D17" s="115" t="e">
        <f>'C завтраками| Bed and breakfast'!#REF!*0.9</f>
        <v>#REF!</v>
      </c>
      <c r="E17" s="115" t="e">
        <f>'C завтраками| Bed and breakfast'!#REF!*0.9</f>
        <v>#REF!</v>
      </c>
      <c r="F17" s="115" t="e">
        <f>'C завтраками| Bed and breakfast'!#REF!*0.9</f>
        <v>#REF!</v>
      </c>
      <c r="G17" s="115" t="e">
        <f>'C завтраками| Bed and breakfast'!#REF!*0.9</f>
        <v>#REF!</v>
      </c>
      <c r="H17" s="115" t="e">
        <f>'C завтраками| Bed and breakfast'!#REF!*0.9</f>
        <v>#REF!</v>
      </c>
      <c r="I17" s="217" t="e">
        <f>'C завтраками| Bed and breakfast'!#REF!*0.9</f>
        <v>#REF!</v>
      </c>
      <c r="J17" s="217" t="e">
        <f>'C завтраками| Bed and breakfast'!#REF!*0.9</f>
        <v>#REF!</v>
      </c>
      <c r="K17" s="217" t="e">
        <f>'C завтраками| Bed and breakfast'!#REF!*0.9</f>
        <v>#REF!</v>
      </c>
      <c r="L17" s="217" t="e">
        <f>'C завтраками| Bed and breakfast'!#REF!*0.9</f>
        <v>#REF!</v>
      </c>
      <c r="M17" s="217" t="e">
        <f>'C завтраками| Bed and breakfast'!#REF!*0.9</f>
        <v>#REF!</v>
      </c>
      <c r="N17" s="217" t="e">
        <f>'C завтраками| Bed and breakfast'!#REF!*0.9</f>
        <v>#REF!</v>
      </c>
      <c r="O17" s="217" t="e">
        <f>'C завтраками| Bed and breakfast'!#REF!*0.9</f>
        <v>#REF!</v>
      </c>
      <c r="P17" s="217" t="e">
        <f>'C завтраками| Bed and breakfast'!#REF!*0.9</f>
        <v>#REF!</v>
      </c>
      <c r="Q17" s="217" t="e">
        <f>'C завтраками| Bed and breakfast'!#REF!*0.9</f>
        <v>#REF!</v>
      </c>
      <c r="R17" s="217" t="e">
        <f>'C завтраками| Bed and breakfast'!#REF!*0.9</f>
        <v>#REF!</v>
      </c>
      <c r="S17" s="217" t="e">
        <f>'C завтраками| Bed and breakfast'!#REF!*0.9</f>
        <v>#REF!</v>
      </c>
      <c r="T17" s="217" t="e">
        <f>'C завтраками| Bed and breakfast'!#REF!*0.9</f>
        <v>#REF!</v>
      </c>
      <c r="U17" s="217" t="e">
        <f>'C завтраками| Bed and breakfast'!#REF!*0.9</f>
        <v>#REF!</v>
      </c>
    </row>
    <row r="18" spans="1:38" x14ac:dyDescent="0.2">
      <c r="A18" s="83" t="s">
        <v>136</v>
      </c>
      <c r="B18" s="115"/>
      <c r="C18" s="115"/>
      <c r="D18" s="115"/>
      <c r="E18" s="115"/>
      <c r="F18" s="115"/>
      <c r="G18" s="115"/>
      <c r="H18" s="115"/>
      <c r="I18" s="217"/>
      <c r="J18" s="217"/>
      <c r="K18" s="217"/>
      <c r="L18" s="217"/>
      <c r="M18" s="217"/>
      <c r="N18" s="217"/>
      <c r="O18" s="217"/>
      <c r="P18" s="217"/>
      <c r="Q18" s="217"/>
      <c r="R18" s="217"/>
      <c r="S18" s="217"/>
      <c r="T18" s="217"/>
      <c r="U18" s="217"/>
    </row>
    <row r="19" spans="1:38" x14ac:dyDescent="0.2">
      <c r="A19" s="113">
        <v>1</v>
      </c>
      <c r="B19" s="115" t="e">
        <f>'C завтраками| Bed and breakfast'!#REF!*0.9</f>
        <v>#REF!</v>
      </c>
      <c r="C19" s="115" t="e">
        <f>'C завтраками| Bed and breakfast'!#REF!*0.9</f>
        <v>#REF!</v>
      </c>
      <c r="D19" s="115" t="e">
        <f>'C завтраками| Bed and breakfast'!#REF!*0.9</f>
        <v>#REF!</v>
      </c>
      <c r="E19" s="115" t="e">
        <f>'C завтраками| Bed and breakfast'!#REF!*0.9</f>
        <v>#REF!</v>
      </c>
      <c r="F19" s="115" t="e">
        <f>'C завтраками| Bed and breakfast'!#REF!*0.9</f>
        <v>#REF!</v>
      </c>
      <c r="G19" s="115" t="e">
        <f>'C завтраками| Bed and breakfast'!#REF!*0.9</f>
        <v>#REF!</v>
      </c>
      <c r="H19" s="115" t="e">
        <f>'C завтраками| Bed and breakfast'!#REF!*0.9</f>
        <v>#REF!</v>
      </c>
      <c r="I19" s="217" t="e">
        <f>'C завтраками| Bed and breakfast'!#REF!*0.9</f>
        <v>#REF!</v>
      </c>
      <c r="J19" s="217" t="e">
        <f>'C завтраками| Bed and breakfast'!#REF!*0.9</f>
        <v>#REF!</v>
      </c>
      <c r="K19" s="217" t="e">
        <f>'C завтраками| Bed and breakfast'!#REF!*0.9</f>
        <v>#REF!</v>
      </c>
      <c r="L19" s="217" t="e">
        <f>'C завтраками| Bed and breakfast'!#REF!*0.9</f>
        <v>#REF!</v>
      </c>
      <c r="M19" s="217" t="e">
        <f>'C завтраками| Bed and breakfast'!#REF!*0.9</f>
        <v>#REF!</v>
      </c>
      <c r="N19" s="217" t="e">
        <f>'C завтраками| Bed and breakfast'!#REF!*0.9</f>
        <v>#REF!</v>
      </c>
      <c r="O19" s="217" t="e">
        <f>'C завтраками| Bed and breakfast'!#REF!*0.9</f>
        <v>#REF!</v>
      </c>
      <c r="P19" s="217" t="e">
        <f>'C завтраками| Bed and breakfast'!#REF!*0.9</f>
        <v>#REF!</v>
      </c>
      <c r="Q19" s="217" t="e">
        <f>'C завтраками| Bed and breakfast'!#REF!*0.9</f>
        <v>#REF!</v>
      </c>
      <c r="R19" s="217" t="e">
        <f>'C завтраками| Bed and breakfast'!#REF!*0.9</f>
        <v>#REF!</v>
      </c>
      <c r="S19" s="217" t="e">
        <f>'C завтраками| Bed and breakfast'!#REF!*0.9</f>
        <v>#REF!</v>
      </c>
      <c r="T19" s="217" t="e">
        <f>'C завтраками| Bed and breakfast'!#REF!*0.9</f>
        <v>#REF!</v>
      </c>
      <c r="U19" s="217" t="e">
        <f>'C завтраками| Bed and breakfast'!#REF!*0.9</f>
        <v>#REF!</v>
      </c>
    </row>
    <row r="20" spans="1:38" x14ac:dyDescent="0.2">
      <c r="A20" s="113">
        <v>2</v>
      </c>
      <c r="B20" s="115" t="e">
        <f>'C завтраками| Bed and breakfast'!#REF!*0.9</f>
        <v>#REF!</v>
      </c>
      <c r="C20" s="115" t="e">
        <f>'C завтраками| Bed and breakfast'!#REF!*0.9</f>
        <v>#REF!</v>
      </c>
      <c r="D20" s="115" t="e">
        <f>'C завтраками| Bed and breakfast'!#REF!*0.9</f>
        <v>#REF!</v>
      </c>
      <c r="E20" s="115" t="e">
        <f>'C завтраками| Bed and breakfast'!#REF!*0.9</f>
        <v>#REF!</v>
      </c>
      <c r="F20" s="115" t="e">
        <f>'C завтраками| Bed and breakfast'!#REF!*0.9</f>
        <v>#REF!</v>
      </c>
      <c r="G20" s="115" t="e">
        <f>'C завтраками| Bed and breakfast'!#REF!*0.9</f>
        <v>#REF!</v>
      </c>
      <c r="H20" s="115" t="e">
        <f>'C завтраками| Bed and breakfast'!#REF!*0.9</f>
        <v>#REF!</v>
      </c>
      <c r="I20" s="217" t="e">
        <f>'C завтраками| Bed and breakfast'!#REF!*0.9</f>
        <v>#REF!</v>
      </c>
      <c r="J20" s="217" t="e">
        <f>'C завтраками| Bed and breakfast'!#REF!*0.9</f>
        <v>#REF!</v>
      </c>
      <c r="K20" s="217" t="e">
        <f>'C завтраками| Bed and breakfast'!#REF!*0.9</f>
        <v>#REF!</v>
      </c>
      <c r="L20" s="217" t="e">
        <f>'C завтраками| Bed and breakfast'!#REF!*0.9</f>
        <v>#REF!</v>
      </c>
      <c r="M20" s="217" t="e">
        <f>'C завтраками| Bed and breakfast'!#REF!*0.9</f>
        <v>#REF!</v>
      </c>
      <c r="N20" s="217" t="e">
        <f>'C завтраками| Bed and breakfast'!#REF!*0.9</f>
        <v>#REF!</v>
      </c>
      <c r="O20" s="217" t="e">
        <f>'C завтраками| Bed and breakfast'!#REF!*0.9</f>
        <v>#REF!</v>
      </c>
      <c r="P20" s="217" t="e">
        <f>'C завтраками| Bed and breakfast'!#REF!*0.9</f>
        <v>#REF!</v>
      </c>
      <c r="Q20" s="217" t="e">
        <f>'C завтраками| Bed and breakfast'!#REF!*0.9</f>
        <v>#REF!</v>
      </c>
      <c r="R20" s="217" t="e">
        <f>'C завтраками| Bed and breakfast'!#REF!*0.9</f>
        <v>#REF!</v>
      </c>
      <c r="S20" s="217" t="e">
        <f>'C завтраками| Bed and breakfast'!#REF!*0.9</f>
        <v>#REF!</v>
      </c>
      <c r="T20" s="217" t="e">
        <f>'C завтраками| Bed and breakfast'!#REF!*0.9</f>
        <v>#REF!</v>
      </c>
      <c r="U20" s="217" t="e">
        <f>'C завтраками| Bed and breakfast'!#REF!*0.9</f>
        <v>#REF!</v>
      </c>
    </row>
    <row r="21" spans="1:38" x14ac:dyDescent="0.2">
      <c r="A21" s="83" t="s">
        <v>137</v>
      </c>
      <c r="B21" s="115"/>
      <c r="C21" s="115"/>
      <c r="D21" s="115"/>
      <c r="E21" s="115"/>
      <c r="F21" s="115"/>
      <c r="G21" s="115"/>
      <c r="H21" s="115"/>
      <c r="I21" s="217"/>
      <c r="J21" s="217"/>
      <c r="K21" s="217"/>
      <c r="L21" s="217"/>
      <c r="M21" s="217"/>
      <c r="N21" s="217"/>
      <c r="O21" s="217"/>
      <c r="P21" s="217"/>
      <c r="Q21" s="217"/>
      <c r="R21" s="217"/>
      <c r="S21" s="217"/>
      <c r="T21" s="217"/>
      <c r="U21" s="217"/>
    </row>
    <row r="22" spans="1:38" x14ac:dyDescent="0.2">
      <c r="A22" s="113" t="s">
        <v>129</v>
      </c>
      <c r="B22" s="115" t="e">
        <f>'C завтраками| Bed and breakfast'!#REF!*0.9</f>
        <v>#REF!</v>
      </c>
      <c r="C22" s="115" t="e">
        <f>'C завтраками| Bed and breakfast'!#REF!*0.9</f>
        <v>#REF!</v>
      </c>
      <c r="D22" s="115" t="e">
        <f>'C завтраками| Bed and breakfast'!#REF!*0.9</f>
        <v>#REF!</v>
      </c>
      <c r="E22" s="115" t="e">
        <f>'C завтраками| Bed and breakfast'!#REF!*0.9</f>
        <v>#REF!</v>
      </c>
      <c r="F22" s="115" t="e">
        <f>'C завтраками| Bed and breakfast'!#REF!*0.9</f>
        <v>#REF!</v>
      </c>
      <c r="G22" s="115" t="e">
        <f>'C завтраками| Bed and breakfast'!#REF!*0.9</f>
        <v>#REF!</v>
      </c>
      <c r="H22" s="115" t="e">
        <f>'C завтраками| Bed and breakfast'!#REF!*0.9</f>
        <v>#REF!</v>
      </c>
      <c r="I22" s="217" t="e">
        <f>'C завтраками| Bed and breakfast'!#REF!*0.9</f>
        <v>#REF!</v>
      </c>
      <c r="J22" s="217" t="e">
        <f>'C завтраками| Bed and breakfast'!#REF!*0.9</f>
        <v>#REF!</v>
      </c>
      <c r="K22" s="217" t="e">
        <f>'C завтраками| Bed and breakfast'!#REF!*0.9</f>
        <v>#REF!</v>
      </c>
      <c r="L22" s="217" t="e">
        <f>'C завтраками| Bed and breakfast'!#REF!*0.9</f>
        <v>#REF!</v>
      </c>
      <c r="M22" s="217" t="e">
        <f>'C завтраками| Bed and breakfast'!#REF!*0.9</f>
        <v>#REF!</v>
      </c>
      <c r="N22" s="217" t="e">
        <f>'C завтраками| Bed and breakfast'!#REF!*0.9</f>
        <v>#REF!</v>
      </c>
      <c r="O22" s="217" t="e">
        <f>'C завтраками| Bed and breakfast'!#REF!*0.9</f>
        <v>#REF!</v>
      </c>
      <c r="P22" s="217" t="e">
        <f>'C завтраками| Bed and breakfast'!#REF!*0.9</f>
        <v>#REF!</v>
      </c>
      <c r="Q22" s="217" t="e">
        <f>'C завтраками| Bed and breakfast'!#REF!*0.9</f>
        <v>#REF!</v>
      </c>
      <c r="R22" s="217" t="e">
        <f>'C завтраками| Bed and breakfast'!#REF!*0.9</f>
        <v>#REF!</v>
      </c>
      <c r="S22" s="217" t="e">
        <f>'C завтраками| Bed and breakfast'!#REF!*0.9</f>
        <v>#REF!</v>
      </c>
      <c r="T22" s="217" t="e">
        <f>'C завтраками| Bed and breakfast'!#REF!*0.9</f>
        <v>#REF!</v>
      </c>
      <c r="U22" s="217" t="e">
        <f>'C завтраками| Bed and breakfast'!#REF!*0.9</f>
        <v>#REF!</v>
      </c>
    </row>
    <row r="23" spans="1:38" x14ac:dyDescent="0.2">
      <c r="A23" s="83" t="s">
        <v>138</v>
      </c>
      <c r="B23" s="115"/>
      <c r="C23" s="115"/>
      <c r="D23" s="115"/>
      <c r="E23" s="115"/>
      <c r="F23" s="115"/>
      <c r="G23" s="115"/>
      <c r="H23" s="115"/>
      <c r="I23" s="217"/>
      <c r="J23" s="217"/>
      <c r="K23" s="217"/>
      <c r="L23" s="217"/>
      <c r="M23" s="217"/>
      <c r="N23" s="217"/>
      <c r="O23" s="217"/>
      <c r="P23" s="217"/>
      <c r="Q23" s="217"/>
      <c r="R23" s="217"/>
      <c r="S23" s="217"/>
      <c r="T23" s="217"/>
      <c r="U23" s="217"/>
    </row>
    <row r="24" spans="1:38" x14ac:dyDescent="0.2">
      <c r="A24" s="86" t="s">
        <v>129</v>
      </c>
      <c r="B24" s="115" t="e">
        <f>'C завтраками| Bed and breakfast'!#REF!*0.9</f>
        <v>#REF!</v>
      </c>
      <c r="C24" s="115" t="e">
        <f>'C завтраками| Bed and breakfast'!#REF!*0.9</f>
        <v>#REF!</v>
      </c>
      <c r="D24" s="115" t="e">
        <f>'C завтраками| Bed and breakfast'!#REF!*0.9</f>
        <v>#REF!</v>
      </c>
      <c r="E24" s="115" t="e">
        <f>'C завтраками| Bed and breakfast'!#REF!*0.9</f>
        <v>#REF!</v>
      </c>
      <c r="F24" s="115" t="e">
        <f>'C завтраками| Bed and breakfast'!#REF!*0.9</f>
        <v>#REF!</v>
      </c>
      <c r="G24" s="115" t="e">
        <f>'C завтраками| Bed and breakfast'!#REF!*0.9</f>
        <v>#REF!</v>
      </c>
      <c r="H24" s="115" t="e">
        <f>'C завтраками| Bed and breakfast'!#REF!*0.9</f>
        <v>#REF!</v>
      </c>
      <c r="I24" s="217" t="e">
        <f>'C завтраками| Bed and breakfast'!#REF!*0.9</f>
        <v>#REF!</v>
      </c>
      <c r="J24" s="217" t="e">
        <f>'C завтраками| Bed and breakfast'!#REF!*0.9</f>
        <v>#REF!</v>
      </c>
      <c r="K24" s="217" t="e">
        <f>'C завтраками| Bed and breakfast'!#REF!*0.9</f>
        <v>#REF!</v>
      </c>
      <c r="L24" s="217" t="e">
        <f>'C завтраками| Bed and breakfast'!#REF!*0.9</f>
        <v>#REF!</v>
      </c>
      <c r="M24" s="217" t="e">
        <f>'C завтраками| Bed and breakfast'!#REF!*0.9</f>
        <v>#REF!</v>
      </c>
      <c r="N24" s="217" t="e">
        <f>'C завтраками| Bed and breakfast'!#REF!*0.9</f>
        <v>#REF!</v>
      </c>
      <c r="O24" s="217" t="e">
        <f>'C завтраками| Bed and breakfast'!#REF!*0.9</f>
        <v>#REF!</v>
      </c>
      <c r="P24" s="217" t="e">
        <f>'C завтраками| Bed and breakfast'!#REF!*0.9</f>
        <v>#REF!</v>
      </c>
      <c r="Q24" s="217" t="e">
        <f>'C завтраками| Bed and breakfast'!#REF!*0.9</f>
        <v>#REF!</v>
      </c>
      <c r="R24" s="217" t="e">
        <f>'C завтраками| Bed and breakfast'!#REF!*0.9</f>
        <v>#REF!</v>
      </c>
      <c r="S24" s="217" t="e">
        <f>'C завтраками| Bed and breakfast'!#REF!*0.9</f>
        <v>#REF!</v>
      </c>
      <c r="T24" s="217" t="e">
        <f>'C завтраками| Bed and breakfast'!#REF!*0.9</f>
        <v>#REF!</v>
      </c>
      <c r="U24" s="217" t="e">
        <f>'C завтраками| Bed and breakfast'!#REF!*0.9</f>
        <v>#REF!</v>
      </c>
    </row>
    <row r="25" spans="1:38" x14ac:dyDescent="0.2">
      <c r="A25" s="101"/>
      <c r="B25" s="124"/>
      <c r="C25" s="124"/>
      <c r="D25" s="124"/>
      <c r="E25" s="124"/>
      <c r="F25" s="124"/>
      <c r="G25" s="124"/>
      <c r="H25" s="124"/>
      <c r="I25" s="124"/>
      <c r="J25" s="124"/>
      <c r="K25" s="124"/>
      <c r="L25" s="124"/>
      <c r="M25" s="124"/>
    </row>
    <row r="26" spans="1:38" ht="15" x14ac:dyDescent="0.2">
      <c r="A26" s="435" t="s">
        <v>252</v>
      </c>
      <c r="B26" s="435"/>
      <c r="C26" s="435"/>
      <c r="D26" s="435"/>
      <c r="E26" s="435"/>
      <c r="F26" s="435"/>
      <c r="G26" s="435"/>
      <c r="H26" s="435"/>
      <c r="I26" s="435"/>
      <c r="J26" s="435"/>
      <c r="K26" s="435"/>
      <c r="L26" s="435"/>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35"/>
      <c r="AL26" s="435"/>
    </row>
    <row r="27" spans="1:38" s="134" customFormat="1" ht="12" x14ac:dyDescent="0.2">
      <c r="A27" s="133" t="s">
        <v>147</v>
      </c>
      <c r="E27" s="146"/>
      <c r="F27" s="146"/>
      <c r="K27" s="146"/>
      <c r="L27" s="146"/>
      <c r="M27" s="146"/>
      <c r="N27" s="146"/>
      <c r="O27" s="146"/>
      <c r="P27" s="146"/>
      <c r="Q27" s="146"/>
      <c r="R27" s="146"/>
    </row>
    <row r="28" spans="1:38" s="134" customFormat="1" ht="12" x14ac:dyDescent="0.2">
      <c r="A28" s="123" t="s">
        <v>170</v>
      </c>
      <c r="B28" s="135"/>
      <c r="C28" s="135"/>
      <c r="D28" s="135"/>
      <c r="E28" s="157"/>
      <c r="F28" s="157"/>
      <c r="G28" s="135"/>
      <c r="H28" s="135"/>
      <c r="I28" s="135"/>
      <c r="J28" s="135"/>
      <c r="K28" s="157"/>
      <c r="L28" s="157"/>
      <c r="M28" s="157"/>
      <c r="N28" s="157"/>
      <c r="O28" s="157"/>
      <c r="P28" s="157"/>
      <c r="Q28" s="157"/>
      <c r="R28" s="157"/>
      <c r="S28" s="136"/>
      <c r="T28" s="136"/>
      <c r="U28" s="136"/>
      <c r="V28" s="136"/>
      <c r="W28" s="136"/>
      <c r="X28" s="136"/>
      <c r="Y28" s="136"/>
      <c r="Z28" s="136"/>
      <c r="AA28" s="136"/>
      <c r="AB28" s="136"/>
      <c r="AC28" s="136"/>
      <c r="AD28" s="136"/>
      <c r="AE28" s="136"/>
    </row>
    <row r="29" spans="1:38" s="134" customFormat="1" ht="24" x14ac:dyDescent="0.2">
      <c r="A29" s="123" t="s">
        <v>171</v>
      </c>
      <c r="B29" s="135"/>
      <c r="C29" s="135"/>
      <c r="D29" s="135"/>
      <c r="E29" s="157"/>
      <c r="F29" s="157"/>
      <c r="G29" s="135"/>
      <c r="H29" s="135"/>
      <c r="I29" s="135"/>
      <c r="J29" s="135"/>
      <c r="K29" s="157"/>
      <c r="L29" s="157"/>
      <c r="M29" s="157"/>
      <c r="N29" s="157"/>
      <c r="O29" s="157"/>
      <c r="P29" s="157"/>
      <c r="Q29" s="157"/>
      <c r="R29" s="157"/>
      <c r="S29" s="136"/>
      <c r="T29" s="136"/>
      <c r="U29" s="136"/>
      <c r="V29" s="136"/>
      <c r="W29" s="136"/>
      <c r="X29" s="136"/>
      <c r="Y29" s="136"/>
      <c r="Z29" s="136"/>
      <c r="AA29" s="136"/>
      <c r="AB29" s="136"/>
      <c r="AC29" s="136"/>
      <c r="AD29" s="136"/>
      <c r="AE29" s="136"/>
    </row>
    <row r="30" spans="1:38" s="134" customFormat="1" ht="12" x14ac:dyDescent="0.2">
      <c r="A30" s="137"/>
      <c r="B30" s="135"/>
      <c r="C30" s="135"/>
      <c r="D30" s="135"/>
      <c r="E30" s="157"/>
      <c r="F30" s="157"/>
      <c r="G30" s="135"/>
      <c r="H30" s="135"/>
      <c r="I30" s="135"/>
      <c r="J30" s="135"/>
      <c r="K30" s="157"/>
      <c r="L30" s="157"/>
      <c r="M30" s="157"/>
      <c r="N30" s="157"/>
      <c r="O30" s="157"/>
      <c r="P30" s="157"/>
      <c r="Q30" s="157"/>
      <c r="R30" s="157"/>
      <c r="S30" s="136"/>
      <c r="T30" s="136"/>
      <c r="U30" s="136"/>
      <c r="V30" s="136"/>
      <c r="W30" s="136"/>
      <c r="X30" s="136"/>
      <c r="Y30" s="136"/>
      <c r="Z30" s="136"/>
      <c r="AA30" s="136"/>
      <c r="AB30" s="136"/>
      <c r="AC30" s="136"/>
      <c r="AD30" s="136"/>
      <c r="AE30" s="136"/>
    </row>
    <row r="31" spans="1:38" x14ac:dyDescent="0.2">
      <c r="A31" s="197" t="s">
        <v>144</v>
      </c>
    </row>
    <row r="32" spans="1:38" x14ac:dyDescent="0.2">
      <c r="A32" s="193"/>
    </row>
    <row r="33" spans="1:18" x14ac:dyDescent="0.2">
      <c r="A33" s="194" t="s">
        <v>247</v>
      </c>
    </row>
    <row r="34" spans="1:18" ht="24" x14ac:dyDescent="0.2">
      <c r="A34" s="194" t="s">
        <v>248</v>
      </c>
    </row>
    <row r="35" spans="1:18" ht="36" x14ac:dyDescent="0.2">
      <c r="A35" s="194" t="s">
        <v>254</v>
      </c>
    </row>
    <row r="36" spans="1:18" ht="24" x14ac:dyDescent="0.2">
      <c r="A36" s="196" t="s">
        <v>250</v>
      </c>
    </row>
    <row r="37" spans="1:18" ht="180" x14ac:dyDescent="0.2">
      <c r="A37" s="195" t="s">
        <v>251</v>
      </c>
    </row>
    <row r="38" spans="1:18" x14ac:dyDescent="0.2">
      <c r="A38" s="192"/>
    </row>
    <row r="39" spans="1:18" s="134" customFormat="1" ht="42" x14ac:dyDescent="0.2">
      <c r="A39" s="200" t="s">
        <v>255</v>
      </c>
      <c r="E39" s="138"/>
      <c r="F39" s="138"/>
      <c r="G39" s="138"/>
      <c r="H39" s="138"/>
      <c r="I39" s="138"/>
      <c r="J39" s="138"/>
      <c r="K39" s="138"/>
      <c r="L39" s="138"/>
      <c r="M39" s="138"/>
      <c r="N39" s="138"/>
      <c r="O39" s="138"/>
      <c r="P39" s="138"/>
      <c r="Q39" s="138"/>
      <c r="R39" s="138"/>
    </row>
    <row r="40" spans="1:18" s="134" customFormat="1" ht="12" x14ac:dyDescent="0.2">
      <c r="A40" s="139"/>
      <c r="B40" s="140"/>
      <c r="C40" s="140"/>
      <c r="D40" s="140"/>
      <c r="E40" s="138"/>
      <c r="F40" s="138"/>
      <c r="G40" s="138"/>
      <c r="H40" s="138"/>
      <c r="I40" s="138"/>
      <c r="J40" s="138"/>
      <c r="K40" s="138"/>
      <c r="L40" s="138"/>
      <c r="M40" s="138"/>
      <c r="N40" s="138"/>
      <c r="O40" s="138"/>
      <c r="P40" s="138"/>
      <c r="Q40" s="138"/>
      <c r="R40" s="138"/>
    </row>
    <row r="41" spans="1:18" s="134" customFormat="1" ht="42" x14ac:dyDescent="0.2">
      <c r="A41" s="160" t="s">
        <v>183</v>
      </c>
      <c r="B41" s="141"/>
      <c r="C41" s="142"/>
      <c r="D41" s="143"/>
      <c r="E41" s="144"/>
      <c r="F41" s="144"/>
      <c r="G41" s="144"/>
      <c r="H41" s="144"/>
      <c r="I41" s="144"/>
      <c r="J41" s="144"/>
      <c r="K41" s="144"/>
      <c r="L41" s="144"/>
      <c r="M41" s="144"/>
      <c r="N41" s="144"/>
      <c r="O41" s="144"/>
      <c r="P41" s="144"/>
      <c r="Q41" s="144"/>
      <c r="R41" s="144"/>
    </row>
    <row r="42" spans="1:18" s="134" customFormat="1" ht="42" x14ac:dyDescent="0.2">
      <c r="A42" s="160" t="s">
        <v>184</v>
      </c>
      <c r="B42" s="141"/>
      <c r="C42" s="142"/>
      <c r="D42" s="143"/>
      <c r="E42" s="144"/>
      <c r="F42" s="144"/>
      <c r="G42" s="144"/>
      <c r="H42" s="144"/>
      <c r="I42" s="144"/>
      <c r="J42" s="144"/>
      <c r="K42" s="144"/>
      <c r="L42" s="144"/>
      <c r="M42" s="144"/>
      <c r="N42" s="144"/>
      <c r="O42" s="144"/>
      <c r="P42" s="144"/>
      <c r="Q42" s="144"/>
      <c r="R42" s="144"/>
    </row>
    <row r="43" spans="1:18" s="134" customFormat="1" ht="73.5" x14ac:dyDescent="0.2">
      <c r="A43" s="160" t="s">
        <v>185</v>
      </c>
      <c r="B43" s="145"/>
      <c r="C43" s="145"/>
      <c r="D43" s="145"/>
      <c r="E43" s="144"/>
      <c r="F43" s="144"/>
      <c r="G43" s="144"/>
      <c r="H43" s="144"/>
      <c r="I43" s="144"/>
      <c r="J43" s="144"/>
      <c r="K43" s="144"/>
      <c r="L43" s="144"/>
      <c r="M43" s="144"/>
      <c r="N43" s="144"/>
      <c r="O43" s="144"/>
      <c r="P43" s="144"/>
      <c r="Q43" s="144"/>
      <c r="R43" s="144"/>
    </row>
    <row r="44" spans="1:18" s="134" customFormat="1" ht="42" x14ac:dyDescent="0.2">
      <c r="A44" s="223" t="s">
        <v>265</v>
      </c>
      <c r="E44" s="138"/>
      <c r="F44" s="138"/>
      <c r="G44" s="138"/>
      <c r="H44" s="138"/>
      <c r="I44" s="138"/>
      <c r="J44" s="138"/>
      <c r="K44" s="138"/>
      <c r="L44" s="138"/>
      <c r="M44" s="138"/>
      <c r="N44" s="138"/>
      <c r="O44" s="138"/>
      <c r="P44" s="138"/>
      <c r="Q44" s="138"/>
      <c r="R44" s="138"/>
    </row>
    <row r="45" spans="1:18" s="134" customFormat="1" ht="63" x14ac:dyDescent="0.2">
      <c r="A45" s="160" t="s">
        <v>193</v>
      </c>
      <c r="E45" s="138"/>
      <c r="F45" s="138"/>
      <c r="G45" s="138"/>
      <c r="H45" s="138"/>
      <c r="I45" s="138"/>
      <c r="J45" s="138"/>
      <c r="K45" s="138"/>
      <c r="L45" s="138"/>
      <c r="M45" s="138"/>
      <c r="N45" s="138"/>
      <c r="O45" s="138"/>
      <c r="P45" s="138"/>
      <c r="Q45" s="138"/>
      <c r="R45" s="138"/>
    </row>
    <row r="46" spans="1:18" s="134" customFormat="1" ht="31.5" x14ac:dyDescent="0.2">
      <c r="A46" s="223" t="s">
        <v>261</v>
      </c>
      <c r="E46" s="138"/>
      <c r="F46" s="138"/>
      <c r="G46" s="138"/>
      <c r="H46" s="138"/>
      <c r="I46" s="138"/>
      <c r="J46" s="138"/>
      <c r="K46" s="138"/>
      <c r="L46" s="138"/>
      <c r="M46" s="138"/>
      <c r="N46" s="138"/>
      <c r="O46" s="138"/>
      <c r="P46" s="138"/>
      <c r="Q46" s="138"/>
      <c r="R46" s="138"/>
    </row>
    <row r="47" spans="1:18" s="134" customFormat="1" ht="42" x14ac:dyDescent="0.2">
      <c r="A47" s="160" t="s">
        <v>266</v>
      </c>
      <c r="E47" s="138"/>
      <c r="F47" s="138"/>
      <c r="G47" s="138"/>
      <c r="H47" s="138"/>
      <c r="I47" s="138"/>
      <c r="J47" s="138"/>
      <c r="K47" s="138"/>
      <c r="L47" s="138"/>
      <c r="M47" s="138"/>
      <c r="N47" s="138"/>
      <c r="O47" s="138"/>
      <c r="P47" s="138"/>
      <c r="Q47" s="138"/>
      <c r="R47" s="138"/>
    </row>
    <row r="48" spans="1:18" s="134" customFormat="1" ht="42" x14ac:dyDescent="0.2">
      <c r="A48" s="160" t="s">
        <v>267</v>
      </c>
      <c r="E48" s="146"/>
      <c r="F48" s="146"/>
      <c r="K48" s="146"/>
      <c r="L48" s="146"/>
      <c r="M48" s="146"/>
      <c r="N48" s="146"/>
      <c r="O48" s="146"/>
      <c r="P48" s="146"/>
      <c r="Q48" s="146"/>
      <c r="R48" s="146"/>
    </row>
    <row r="49" spans="1:18" s="134" customFormat="1" ht="42" x14ac:dyDescent="0.2">
      <c r="A49" s="223" t="s">
        <v>268</v>
      </c>
      <c r="E49" s="146"/>
      <c r="F49" s="146"/>
      <c r="K49" s="146"/>
      <c r="L49" s="146"/>
      <c r="M49" s="146"/>
      <c r="N49" s="146"/>
      <c r="O49" s="146"/>
      <c r="P49" s="146"/>
      <c r="Q49" s="146"/>
      <c r="R49" s="146"/>
    </row>
    <row r="50" spans="1:18" s="134" customFormat="1" ht="21" x14ac:dyDescent="0.2">
      <c r="A50" s="223" t="s">
        <v>262</v>
      </c>
      <c r="E50" s="146"/>
      <c r="F50" s="146"/>
      <c r="K50" s="146"/>
      <c r="L50" s="146"/>
      <c r="M50" s="146"/>
      <c r="N50" s="146"/>
      <c r="O50" s="146"/>
      <c r="P50" s="146"/>
      <c r="Q50" s="146"/>
      <c r="R50" s="146"/>
    </row>
    <row r="51" spans="1:18" s="134" customFormat="1" ht="12" x14ac:dyDescent="0.2">
      <c r="A51" s="127"/>
      <c r="E51" s="146"/>
      <c r="F51" s="146"/>
      <c r="K51" s="146"/>
      <c r="L51" s="146"/>
      <c r="M51" s="146"/>
      <c r="N51" s="146"/>
      <c r="O51" s="146"/>
      <c r="P51" s="146"/>
      <c r="Q51" s="146"/>
      <c r="R51" s="146"/>
    </row>
    <row r="52" spans="1:18" s="134" customFormat="1" ht="31.5" x14ac:dyDescent="0.2">
      <c r="A52" s="128" t="s">
        <v>178</v>
      </c>
      <c r="E52" s="146"/>
      <c r="F52" s="146"/>
      <c r="K52" s="146"/>
      <c r="L52" s="146"/>
      <c r="M52" s="146"/>
      <c r="N52" s="146"/>
      <c r="O52" s="146"/>
      <c r="P52" s="146"/>
      <c r="Q52" s="146"/>
      <c r="R52" s="146"/>
    </row>
    <row r="53" spans="1:18" s="134" customFormat="1" ht="42" x14ac:dyDescent="0.2">
      <c r="A53" s="158" t="s">
        <v>179</v>
      </c>
      <c r="E53" s="146"/>
      <c r="F53" s="146"/>
      <c r="K53" s="146"/>
      <c r="L53" s="146"/>
      <c r="M53" s="146"/>
      <c r="N53" s="146"/>
      <c r="O53" s="146"/>
      <c r="P53" s="146"/>
      <c r="Q53" s="146"/>
      <c r="R53" s="146"/>
    </row>
    <row r="54" spans="1:18" s="134" customFormat="1" ht="21" x14ac:dyDescent="0.2">
      <c r="A54" s="128" t="s">
        <v>175</v>
      </c>
      <c r="E54" s="146"/>
      <c r="F54" s="146"/>
      <c r="K54" s="146"/>
      <c r="L54" s="146"/>
      <c r="M54" s="146"/>
      <c r="N54" s="146"/>
      <c r="O54" s="146"/>
      <c r="P54" s="146"/>
      <c r="Q54" s="146"/>
      <c r="R54" s="146"/>
    </row>
    <row r="55" spans="1:18" s="134" customFormat="1" ht="53.25" x14ac:dyDescent="0.2">
      <c r="A55" s="149" t="s">
        <v>176</v>
      </c>
      <c r="E55" s="146"/>
      <c r="F55" s="146"/>
      <c r="K55" s="146"/>
      <c r="L55" s="146"/>
      <c r="M55" s="146"/>
      <c r="N55" s="146"/>
      <c r="O55" s="146"/>
      <c r="P55" s="146"/>
      <c r="Q55" s="146"/>
      <c r="R55" s="146"/>
    </row>
    <row r="56" spans="1:18" s="134" customFormat="1" ht="31.5" x14ac:dyDescent="0.2">
      <c r="A56" s="128" t="s">
        <v>177</v>
      </c>
      <c r="E56" s="146"/>
      <c r="F56" s="146"/>
      <c r="K56" s="146"/>
      <c r="L56" s="146"/>
      <c r="M56" s="146"/>
      <c r="N56" s="146"/>
      <c r="O56" s="146"/>
      <c r="P56" s="146"/>
      <c r="Q56" s="146"/>
      <c r="R56" s="146"/>
    </row>
    <row r="57" spans="1:18" s="134" customFormat="1" ht="12" x14ac:dyDescent="0.2">
      <c r="A57" s="147"/>
      <c r="E57" s="146"/>
      <c r="F57" s="146"/>
      <c r="K57" s="146"/>
      <c r="L57" s="146"/>
      <c r="M57" s="146"/>
      <c r="N57" s="146"/>
      <c r="O57" s="146"/>
      <c r="P57" s="146"/>
      <c r="Q57" s="146"/>
      <c r="R57" s="146"/>
    </row>
    <row r="58" spans="1:18" s="134" customFormat="1" ht="12" x14ac:dyDescent="0.2">
      <c r="A58" s="131" t="s">
        <v>145</v>
      </c>
      <c r="E58" s="146"/>
      <c r="F58" s="146"/>
      <c r="K58" s="146"/>
      <c r="L58" s="146"/>
      <c r="M58" s="146"/>
      <c r="N58" s="146"/>
      <c r="O58" s="146"/>
      <c r="P58" s="146"/>
      <c r="Q58" s="146"/>
      <c r="R58" s="146"/>
    </row>
    <row r="59" spans="1:18" s="134" customFormat="1" ht="12" x14ac:dyDescent="0.2">
      <c r="A59" s="131"/>
      <c r="E59" s="146"/>
      <c r="F59" s="146"/>
      <c r="K59" s="146"/>
      <c r="L59" s="146"/>
      <c r="M59" s="146"/>
      <c r="N59" s="146"/>
      <c r="O59" s="146"/>
      <c r="P59" s="146"/>
      <c r="Q59" s="146"/>
      <c r="R59" s="146"/>
    </row>
    <row r="60" spans="1:18" s="134" customFormat="1" ht="36" x14ac:dyDescent="0.2">
      <c r="A60" s="132" t="s">
        <v>165</v>
      </c>
      <c r="E60" s="146"/>
      <c r="F60" s="146"/>
      <c r="K60" s="146"/>
      <c r="L60" s="146"/>
      <c r="M60" s="146"/>
      <c r="N60" s="146"/>
      <c r="O60" s="146"/>
      <c r="P60" s="146"/>
      <c r="Q60" s="146"/>
      <c r="R60" s="146"/>
    </row>
    <row r="61" spans="1:18" ht="24" x14ac:dyDescent="0.2">
      <c r="A61" s="132" t="s">
        <v>166</v>
      </c>
    </row>
    <row r="62" spans="1:18" x14ac:dyDescent="0.2">
      <c r="A62" s="120"/>
    </row>
    <row r="63" spans="1:18" x14ac:dyDescent="0.2">
      <c r="A63" s="120"/>
    </row>
    <row r="64" spans="1:18" x14ac:dyDescent="0.2">
      <c r="A64" s="120"/>
    </row>
    <row r="65" spans="1:1" x14ac:dyDescent="0.2">
      <c r="A65" s="120"/>
    </row>
    <row r="66" spans="1:1" x14ac:dyDescent="0.2">
      <c r="A66" s="120"/>
    </row>
    <row r="67" spans="1:1" x14ac:dyDescent="0.2">
      <c r="A67" s="120"/>
    </row>
    <row r="68" spans="1:1" x14ac:dyDescent="0.2">
      <c r="A68" s="120"/>
    </row>
    <row r="69" spans="1:1" x14ac:dyDescent="0.2">
      <c r="A69" s="120"/>
    </row>
    <row r="70" spans="1:1" x14ac:dyDescent="0.2">
      <c r="A70" s="120"/>
    </row>
    <row r="71" spans="1:1" x14ac:dyDescent="0.2">
      <c r="A71" s="120"/>
    </row>
    <row r="72" spans="1:1" x14ac:dyDescent="0.2">
      <c r="A72" s="120"/>
    </row>
    <row r="73" spans="1:1" x14ac:dyDescent="0.2">
      <c r="A73" s="120"/>
    </row>
    <row r="74" spans="1:1" x14ac:dyDescent="0.2">
      <c r="A74" s="120"/>
    </row>
    <row r="75" spans="1:1" x14ac:dyDescent="0.2">
      <c r="A75" s="120"/>
    </row>
    <row r="76" spans="1:1" x14ac:dyDescent="0.2">
      <c r="A76" s="120"/>
    </row>
    <row r="77" spans="1:1" x14ac:dyDescent="0.2">
      <c r="A77" s="120"/>
    </row>
    <row r="78" spans="1:1" x14ac:dyDescent="0.2">
      <c r="A78" s="120"/>
    </row>
    <row r="79" spans="1:1" x14ac:dyDescent="0.2">
      <c r="A79" s="120"/>
    </row>
    <row r="80" spans="1:1" x14ac:dyDescent="0.2">
      <c r="A80" s="120"/>
    </row>
    <row r="81" spans="1:1" x14ac:dyDescent="0.2">
      <c r="A81" s="120"/>
    </row>
    <row r="82" spans="1:1" x14ac:dyDescent="0.2">
      <c r="A82" s="120"/>
    </row>
    <row r="83" spans="1:1" x14ac:dyDescent="0.2">
      <c r="A83" s="120"/>
    </row>
    <row r="84" spans="1:1" x14ac:dyDescent="0.2">
      <c r="A84" s="120"/>
    </row>
    <row r="85" spans="1:1" x14ac:dyDescent="0.2">
      <c r="A85" s="120"/>
    </row>
    <row r="86" spans="1:1" x14ac:dyDescent="0.2">
      <c r="A86" s="120"/>
    </row>
    <row r="87" spans="1:1" x14ac:dyDescent="0.2">
      <c r="A87" s="120"/>
    </row>
    <row r="88" spans="1:1" x14ac:dyDescent="0.2">
      <c r="A88" s="120"/>
    </row>
    <row r="89" spans="1:1" x14ac:dyDescent="0.2">
      <c r="A89" s="120"/>
    </row>
    <row r="90" spans="1:1" x14ac:dyDescent="0.2">
      <c r="A90" s="120"/>
    </row>
    <row r="91" spans="1:1" x14ac:dyDescent="0.2">
      <c r="A91" s="120"/>
    </row>
    <row r="92" spans="1:1" x14ac:dyDescent="0.2">
      <c r="A92" s="120"/>
    </row>
    <row r="93" spans="1:1" x14ac:dyDescent="0.2">
      <c r="A93" s="120"/>
    </row>
    <row r="94" spans="1:1" x14ac:dyDescent="0.2">
      <c r="A94" s="120"/>
    </row>
    <row r="95" spans="1:1" x14ac:dyDescent="0.2">
      <c r="A95" s="120"/>
    </row>
    <row r="96" spans="1:1" x14ac:dyDescent="0.2">
      <c r="A96" s="120"/>
    </row>
    <row r="97" spans="1:1" x14ac:dyDescent="0.2">
      <c r="A97" s="120"/>
    </row>
    <row r="98" spans="1:1" x14ac:dyDescent="0.2">
      <c r="A98" s="120"/>
    </row>
    <row r="99" spans="1:1" x14ac:dyDescent="0.2">
      <c r="A99" s="120"/>
    </row>
    <row r="100" spans="1:1" x14ac:dyDescent="0.2">
      <c r="A100" s="120"/>
    </row>
    <row r="101" spans="1:1" x14ac:dyDescent="0.2">
      <c r="A101" s="120"/>
    </row>
    <row r="102" spans="1:1" x14ac:dyDescent="0.2">
      <c r="A102" s="120"/>
    </row>
    <row r="103" spans="1:1" x14ac:dyDescent="0.2">
      <c r="A103" s="120"/>
    </row>
    <row r="104" spans="1:1" x14ac:dyDescent="0.2">
      <c r="A104" s="120"/>
    </row>
    <row r="105" spans="1:1" x14ac:dyDescent="0.2">
      <c r="A105" s="120"/>
    </row>
    <row r="106" spans="1:1" x14ac:dyDescent="0.2">
      <c r="A106" s="120"/>
    </row>
    <row r="107" spans="1:1" x14ac:dyDescent="0.2">
      <c r="A107" s="120"/>
    </row>
    <row r="108" spans="1:1" x14ac:dyDescent="0.2">
      <c r="A108" s="120"/>
    </row>
    <row r="109" spans="1:1" x14ac:dyDescent="0.2">
      <c r="A109" s="120"/>
    </row>
    <row r="110" spans="1:1" x14ac:dyDescent="0.2">
      <c r="A110" s="120"/>
    </row>
  </sheetData>
  <mergeCells count="1">
    <mergeCell ref="A26:AL2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heetViews>
  <sheetFormatPr defaultColWidth="9" defaultRowHeight="12.75" x14ac:dyDescent="0.2"/>
  <cols>
    <col min="1" max="1" width="31.85546875" style="1" customWidth="1"/>
    <col min="2" max="2" width="27.140625" style="1" customWidth="1"/>
    <col min="3" max="3" width="10.85546875" style="1" bestFit="1" customWidth="1"/>
    <col min="4" max="4" width="11.85546875" style="1" customWidth="1"/>
    <col min="5" max="16384" width="9" style="1"/>
  </cols>
  <sheetData>
    <row r="1" spans="1:4" x14ac:dyDescent="0.2">
      <c r="A1" s="20" t="s">
        <v>31</v>
      </c>
      <c r="B1" s="8"/>
      <c r="C1" s="8"/>
      <c r="D1" s="8"/>
    </row>
    <row r="2" spans="1:4" x14ac:dyDescent="0.2">
      <c r="A2" s="3" t="s">
        <v>22</v>
      </c>
      <c r="B2" s="23" t="s">
        <v>43</v>
      </c>
      <c r="C2" s="5"/>
      <c r="D2" s="5"/>
    </row>
    <row r="3" spans="1:4" x14ac:dyDescent="0.2">
      <c r="A3" s="12" t="s">
        <v>32</v>
      </c>
      <c r="B3" s="3"/>
      <c r="C3" s="4"/>
      <c r="D3" s="4"/>
    </row>
    <row r="4" spans="1:4" x14ac:dyDescent="0.2">
      <c r="A4" s="22" t="s">
        <v>42</v>
      </c>
      <c r="B4" s="3">
        <v>3500</v>
      </c>
      <c r="C4" s="4"/>
      <c r="D4" s="4"/>
    </row>
    <row r="5" spans="1:4" x14ac:dyDescent="0.2">
      <c r="A5" s="3" t="s">
        <v>40</v>
      </c>
      <c r="B5" s="24">
        <v>3500</v>
      </c>
      <c r="C5" s="4"/>
      <c r="D5" s="4"/>
    </row>
    <row r="6" spans="1:4" x14ac:dyDescent="0.2">
      <c r="A6" s="3" t="s">
        <v>44</v>
      </c>
      <c r="B6" s="24">
        <v>3500</v>
      </c>
      <c r="C6" s="4"/>
      <c r="D6" s="4"/>
    </row>
    <row r="7" spans="1:4" x14ac:dyDescent="0.2">
      <c r="C7" s="4"/>
      <c r="D7" s="4"/>
    </row>
    <row r="8" spans="1:4" x14ac:dyDescent="0.2">
      <c r="C8" s="4"/>
      <c r="D8" s="4"/>
    </row>
    <row r="9" spans="1:4" x14ac:dyDescent="0.2">
      <c r="A9" s="20" t="s">
        <v>31</v>
      </c>
      <c r="B9" s="2"/>
      <c r="C9" s="4"/>
      <c r="D9" s="4"/>
    </row>
    <row r="10" spans="1:4" x14ac:dyDescent="0.2">
      <c r="A10" s="3" t="s">
        <v>22</v>
      </c>
      <c r="B10" s="23" t="s">
        <v>43</v>
      </c>
      <c r="C10" s="4"/>
      <c r="D10" s="4"/>
    </row>
    <row r="11" spans="1:4" x14ac:dyDescent="0.2">
      <c r="A11" s="12" t="s">
        <v>33</v>
      </c>
      <c r="B11" s="3"/>
      <c r="C11" s="4"/>
      <c r="D11" s="4"/>
    </row>
    <row r="12" spans="1:4" x14ac:dyDescent="0.2">
      <c r="A12" s="22" t="s">
        <v>42</v>
      </c>
      <c r="B12" s="3">
        <v>3500</v>
      </c>
      <c r="C12" s="4"/>
      <c r="D12" s="4"/>
    </row>
    <row r="13" spans="1:4" x14ac:dyDescent="0.2">
      <c r="A13" s="3" t="s">
        <v>40</v>
      </c>
      <c r="B13" s="24">
        <v>3500</v>
      </c>
      <c r="C13" s="4"/>
      <c r="D13" s="4"/>
    </row>
    <row r="14" spans="1:4" x14ac:dyDescent="0.2">
      <c r="A14" s="3" t="s">
        <v>44</v>
      </c>
      <c r="B14" s="24">
        <v>3500</v>
      </c>
      <c r="C14" s="4"/>
      <c r="D14" s="4"/>
    </row>
    <row r="15" spans="1:4" ht="18" customHeight="1" x14ac:dyDescent="0.2">
      <c r="A15" s="20"/>
      <c r="C15" s="5"/>
      <c r="D15" s="5"/>
    </row>
  </sheetData>
  <pageMargins left="0.75" right="0.75" top="1" bottom="1" header="0.5" footer="0.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6"/>
  <sheetViews>
    <sheetView workbookViewId="0">
      <selection activeCell="AC30" sqref="AC30"/>
    </sheetView>
  </sheetViews>
  <sheetFormatPr defaultColWidth="8.7109375" defaultRowHeight="12.75" x14ac:dyDescent="0.2"/>
  <cols>
    <col min="1" max="1" width="56.28515625" style="70" bestFit="1" customWidth="1"/>
    <col min="2" max="10" width="0" style="70" hidden="1" customWidth="1"/>
    <col min="11" max="18" width="0" style="212" hidden="1" customWidth="1"/>
    <col min="19" max="19" width="0" style="70" hidden="1" customWidth="1"/>
    <col min="20" max="16384" width="8.7109375" style="70"/>
  </cols>
  <sheetData>
    <row r="1" spans="1:21" x14ac:dyDescent="0.2">
      <c r="A1" s="114" t="s">
        <v>141</v>
      </c>
    </row>
    <row r="2" spans="1:21" x14ac:dyDescent="0.2">
      <c r="A2" s="199" t="s">
        <v>256</v>
      </c>
    </row>
    <row r="3" spans="1:21" x14ac:dyDescent="0.2">
      <c r="A3" s="199" t="s">
        <v>146</v>
      </c>
    </row>
    <row r="4" spans="1:21" x14ac:dyDescent="0.2">
      <c r="A4" s="112"/>
      <c r="E4" s="99" t="e">
        <f>'РБ ББ| Early booking (BB)_15 '!N4</f>
        <v>#REF!</v>
      </c>
      <c r="F4" s="99" t="e">
        <f>'РБ ББ| Early booking (BB)_15 '!O4</f>
        <v>#REF!</v>
      </c>
      <c r="G4" s="99" t="e">
        <f>'РБ ББ| Early booking (BB)_15 '!P4</f>
        <v>#REF!</v>
      </c>
      <c r="H4" s="216" t="e">
        <f>'РБ ББ| Early booking (BB)_15 '!Q4</f>
        <v>#REF!</v>
      </c>
      <c r="I4" s="216" t="e">
        <f>'РБ ББ| Early booking (BB)_15 '!R4</f>
        <v>#REF!</v>
      </c>
      <c r="J4" s="216" t="e">
        <f>'РБ ББ| Early booking (BB)_15 '!S4</f>
        <v>#REF!</v>
      </c>
      <c r="K4" s="216" t="e">
        <f>'РБ ББ| Early booking (BB)_15 '!T4</f>
        <v>#REF!</v>
      </c>
      <c r="L4" s="216" t="e">
        <f>'РБ ББ| Early booking (BB)_15 '!U4</f>
        <v>#REF!</v>
      </c>
      <c r="M4" s="216" t="e">
        <f>'РБ ББ| Early booking (BB)_15 '!V4</f>
        <v>#REF!</v>
      </c>
      <c r="N4" s="216" t="e">
        <f>'РБ ББ| Early booking (BB)_15 '!W4</f>
        <v>#REF!</v>
      </c>
      <c r="O4" s="216" t="e">
        <f>'РБ ББ| Early booking (BB)_15 '!X4</f>
        <v>#REF!</v>
      </c>
      <c r="P4" s="216" t="e">
        <f>'РБ ББ| Early booking (BB)_15 '!Y4</f>
        <v>#REF!</v>
      </c>
      <c r="Q4" s="216" t="e">
        <f>'РБ ББ| Early booking (BB)_15 '!Z4</f>
        <v>#REF!</v>
      </c>
      <c r="R4" s="121" t="e">
        <f>'РБ ББ| Early booking (BB)_15 '!AA4</f>
        <v>#REF!</v>
      </c>
      <c r="S4" s="121" t="e">
        <f>'РБ ББ| Early booking (BB)_15 '!AB4</f>
        <v>#REF!</v>
      </c>
      <c r="T4" s="216" t="e">
        <f>'РБ ББ| Early booking (BB)_15 '!AC4</f>
        <v>#REF!</v>
      </c>
      <c r="U4" s="216" t="e">
        <f>'РБ ББ| Early booking (BB)_15 '!AD4</f>
        <v>#REF!</v>
      </c>
    </row>
    <row r="5" spans="1:21" x14ac:dyDescent="0.2">
      <c r="A5" s="94" t="s">
        <v>143</v>
      </c>
      <c r="B5" s="116" t="e">
        <f>'C завтраками| Bed and breakfast'!#REF!</f>
        <v>#REF!</v>
      </c>
      <c r="C5" s="116" t="e">
        <f>'C завтраками| Bed and breakfast'!#REF!</f>
        <v>#REF!</v>
      </c>
      <c r="D5" s="116" t="e">
        <f>'C завтраками| Bed and breakfast'!#REF!</f>
        <v>#REF!</v>
      </c>
      <c r="E5" s="99" t="e">
        <f>'РБ ББ| Early booking (BB)_15 '!N5</f>
        <v>#REF!</v>
      </c>
      <c r="F5" s="99" t="e">
        <f>'РБ ББ| Early booking (BB)_15 '!O5</f>
        <v>#REF!</v>
      </c>
      <c r="G5" s="99" t="e">
        <f>'РБ ББ| Early booking (BB)_15 '!P5</f>
        <v>#REF!</v>
      </c>
      <c r="H5" s="216" t="e">
        <f>'РБ ББ| Early booking (BB)_15 '!Q5</f>
        <v>#REF!</v>
      </c>
      <c r="I5" s="216" t="e">
        <f>'РБ ББ| Early booking (BB)_15 '!R5</f>
        <v>#REF!</v>
      </c>
      <c r="J5" s="216" t="e">
        <f>'РБ ББ| Early booking (BB)_15 '!S5</f>
        <v>#REF!</v>
      </c>
      <c r="K5" s="216" t="e">
        <f>'РБ ББ| Early booking (BB)_15 '!T5</f>
        <v>#REF!</v>
      </c>
      <c r="L5" s="216" t="e">
        <f>'РБ ББ| Early booking (BB)_15 '!U5</f>
        <v>#REF!</v>
      </c>
      <c r="M5" s="216" t="e">
        <f>'РБ ББ| Early booking (BB)_15 '!V5</f>
        <v>#REF!</v>
      </c>
      <c r="N5" s="216" t="e">
        <f>'РБ ББ| Early booking (BB)_15 '!W5</f>
        <v>#REF!</v>
      </c>
      <c r="O5" s="216" t="e">
        <f>'РБ ББ| Early booking (BB)_15 '!X5</f>
        <v>#REF!</v>
      </c>
      <c r="P5" s="216" t="e">
        <f>'РБ ББ| Early booking (BB)_15 '!Y5</f>
        <v>#REF!</v>
      </c>
      <c r="Q5" s="216" t="e">
        <f>'РБ ББ| Early booking (BB)_15 '!Z5</f>
        <v>#REF!</v>
      </c>
      <c r="R5" s="121" t="e">
        <f>'РБ ББ| Early booking (BB)_15 '!AA5</f>
        <v>#REF!</v>
      </c>
      <c r="S5" s="121" t="e">
        <f>'РБ ББ| Early booking (BB)_15 '!AB5</f>
        <v>#REF!</v>
      </c>
      <c r="T5" s="216" t="e">
        <f>'РБ ББ| Early booking (BB)_15 '!AC5</f>
        <v>#REF!</v>
      </c>
      <c r="U5" s="216" t="e">
        <f>'РБ ББ| Early booking (BB)_15 '!AD5</f>
        <v>#REF!</v>
      </c>
    </row>
    <row r="6" spans="1:21" x14ac:dyDescent="0.2">
      <c r="A6" s="83" t="s">
        <v>153</v>
      </c>
      <c r="S6" s="212"/>
      <c r="T6" s="212"/>
      <c r="U6" s="212"/>
    </row>
    <row r="7" spans="1:21" x14ac:dyDescent="0.2">
      <c r="A7" s="113">
        <v>1</v>
      </c>
      <c r="B7" s="115" t="e">
        <f>'C завтраками| Bed and breakfast'!#REF!*0.9</f>
        <v>#REF!</v>
      </c>
      <c r="C7" s="115" t="e">
        <f>'C завтраками| Bed and breakfast'!#REF!*0.9</f>
        <v>#REF!</v>
      </c>
      <c r="D7" s="115" t="e">
        <f>'C завтраками| Bed and breakfast'!#REF!*0.9</f>
        <v>#REF!</v>
      </c>
      <c r="E7" s="115" t="e">
        <f>'C завтраками| Bed and breakfast'!#REF!*0.9</f>
        <v>#REF!</v>
      </c>
      <c r="F7" s="115" t="e">
        <f>'C завтраками| Bed and breakfast'!#REF!*0.9</f>
        <v>#REF!</v>
      </c>
      <c r="G7" s="115" t="e">
        <f>'C завтраками| Bed and breakfast'!#REF!*0.9</f>
        <v>#REF!</v>
      </c>
      <c r="H7" s="115" t="e">
        <f>'C завтраками| Bed and breakfast'!#REF!*0.9</f>
        <v>#REF!</v>
      </c>
      <c r="I7" s="115" t="e">
        <f>'C завтраками| Bed and breakfast'!#REF!*0.9</f>
        <v>#REF!</v>
      </c>
      <c r="J7" s="115" t="e">
        <f>'C завтраками| Bed and breakfast'!#REF!*0.9</f>
        <v>#REF!</v>
      </c>
      <c r="K7" s="217" t="e">
        <f>'C завтраками| Bed and breakfast'!#REF!*0.9</f>
        <v>#REF!</v>
      </c>
      <c r="L7" s="217" t="e">
        <f>'C завтраками| Bed and breakfast'!#REF!*0.9</f>
        <v>#REF!</v>
      </c>
      <c r="M7" s="217" t="e">
        <f>'C завтраками| Bed and breakfast'!#REF!*0.9</f>
        <v>#REF!</v>
      </c>
      <c r="N7" s="217" t="e">
        <f>'C завтраками| Bed and breakfast'!#REF!*0.9</f>
        <v>#REF!</v>
      </c>
      <c r="O7" s="217" t="e">
        <f>'C завтраками| Bed and breakfast'!#REF!*0.9</f>
        <v>#REF!</v>
      </c>
      <c r="P7" s="217" t="e">
        <f>'C завтраками| Bed and breakfast'!#REF!*0.9</f>
        <v>#REF!</v>
      </c>
      <c r="Q7" s="217" t="e">
        <f>'C завтраками| Bed and breakfast'!#REF!*0.9</f>
        <v>#REF!</v>
      </c>
      <c r="R7" s="217" t="e">
        <f>'C завтраками| Bed and breakfast'!#REF!*0.9</f>
        <v>#REF!</v>
      </c>
      <c r="S7" s="217" t="e">
        <f>'C завтраками| Bed and breakfast'!#REF!*0.9</f>
        <v>#REF!</v>
      </c>
      <c r="T7" s="217" t="e">
        <f>'C завтраками| Bed and breakfast'!#REF!*0.9</f>
        <v>#REF!</v>
      </c>
      <c r="U7" s="217" t="e">
        <f>'C завтраками| Bed and breakfast'!#REF!*0.9</f>
        <v>#REF!</v>
      </c>
    </row>
    <row r="8" spans="1:21" x14ac:dyDescent="0.2">
      <c r="A8" s="113">
        <v>2</v>
      </c>
      <c r="B8" s="115" t="e">
        <f>'C завтраками| Bed and breakfast'!#REF!*0.9</f>
        <v>#REF!</v>
      </c>
      <c r="C8" s="115" t="e">
        <f>'C завтраками| Bed and breakfast'!#REF!*0.9</f>
        <v>#REF!</v>
      </c>
      <c r="D8" s="115" t="e">
        <f>'C завтраками| Bed and breakfast'!#REF!*0.9</f>
        <v>#REF!</v>
      </c>
      <c r="E8" s="115" t="e">
        <f>'C завтраками| Bed and breakfast'!#REF!*0.9</f>
        <v>#REF!</v>
      </c>
      <c r="F8" s="115" t="e">
        <f>'C завтраками| Bed and breakfast'!#REF!*0.9</f>
        <v>#REF!</v>
      </c>
      <c r="G8" s="115" t="e">
        <f>'C завтраками| Bed and breakfast'!#REF!*0.9</f>
        <v>#REF!</v>
      </c>
      <c r="H8" s="115" t="e">
        <f>'C завтраками| Bed and breakfast'!#REF!*0.9</f>
        <v>#REF!</v>
      </c>
      <c r="I8" s="115" t="e">
        <f>'C завтраками| Bed and breakfast'!#REF!*0.9</f>
        <v>#REF!</v>
      </c>
      <c r="J8" s="115" t="e">
        <f>'C завтраками| Bed and breakfast'!#REF!*0.9</f>
        <v>#REF!</v>
      </c>
      <c r="K8" s="217" t="e">
        <f>'C завтраками| Bed and breakfast'!#REF!*0.9</f>
        <v>#REF!</v>
      </c>
      <c r="L8" s="217" t="e">
        <f>'C завтраками| Bed and breakfast'!#REF!*0.9</f>
        <v>#REF!</v>
      </c>
      <c r="M8" s="217" t="e">
        <f>'C завтраками| Bed and breakfast'!#REF!*0.9</f>
        <v>#REF!</v>
      </c>
      <c r="N8" s="217" t="e">
        <f>'C завтраками| Bed and breakfast'!#REF!*0.9</f>
        <v>#REF!</v>
      </c>
      <c r="O8" s="217" t="e">
        <f>'C завтраками| Bed and breakfast'!#REF!*0.9</f>
        <v>#REF!</v>
      </c>
      <c r="P8" s="217" t="e">
        <f>'C завтраками| Bed and breakfast'!#REF!*0.9</f>
        <v>#REF!</v>
      </c>
      <c r="Q8" s="217" t="e">
        <f>'C завтраками| Bed and breakfast'!#REF!*0.9</f>
        <v>#REF!</v>
      </c>
      <c r="R8" s="217" t="e">
        <f>'C завтраками| Bed and breakfast'!#REF!*0.9</f>
        <v>#REF!</v>
      </c>
      <c r="S8" s="217" t="e">
        <f>'C завтраками| Bed and breakfast'!#REF!*0.9</f>
        <v>#REF!</v>
      </c>
      <c r="T8" s="217" t="e">
        <f>'C завтраками| Bed and breakfast'!#REF!*0.9</f>
        <v>#REF!</v>
      </c>
      <c r="U8" s="217" t="e">
        <f>'C завтраками| Bed and breakfast'!#REF!*0.9</f>
        <v>#REF!</v>
      </c>
    </row>
    <row r="9" spans="1:21" x14ac:dyDescent="0.2">
      <c r="A9" s="83" t="s">
        <v>155</v>
      </c>
      <c r="B9" s="115"/>
      <c r="C9" s="115"/>
      <c r="D9" s="115"/>
      <c r="E9" s="115"/>
      <c r="F9" s="115"/>
      <c r="G9" s="115"/>
      <c r="H9" s="115"/>
      <c r="I9" s="115"/>
      <c r="J9" s="115"/>
      <c r="K9" s="217"/>
      <c r="L9" s="217"/>
      <c r="M9" s="217"/>
      <c r="N9" s="217"/>
      <c r="O9" s="217"/>
      <c r="P9" s="217"/>
      <c r="Q9" s="217"/>
      <c r="R9" s="217"/>
      <c r="S9" s="217"/>
      <c r="T9" s="217"/>
      <c r="U9" s="217"/>
    </row>
    <row r="10" spans="1:21" x14ac:dyDescent="0.2">
      <c r="A10" s="113">
        <v>1</v>
      </c>
      <c r="B10" s="115" t="e">
        <f>'C завтраками| Bed and breakfast'!#REF!*0.9</f>
        <v>#REF!</v>
      </c>
      <c r="C10" s="115" t="e">
        <f>'C завтраками| Bed and breakfast'!#REF!*0.9</f>
        <v>#REF!</v>
      </c>
      <c r="D10" s="115" t="e">
        <f>'C завтраками| Bed and breakfast'!#REF!*0.9</f>
        <v>#REF!</v>
      </c>
      <c r="E10" s="115" t="e">
        <f>'C завтраками| Bed and breakfast'!#REF!*0.9</f>
        <v>#REF!</v>
      </c>
      <c r="F10" s="115" t="e">
        <f>'C завтраками| Bed and breakfast'!#REF!*0.9</f>
        <v>#REF!</v>
      </c>
      <c r="G10" s="115" t="e">
        <f>'C завтраками| Bed and breakfast'!#REF!*0.9</f>
        <v>#REF!</v>
      </c>
      <c r="H10" s="115" t="e">
        <f>'C завтраками| Bed and breakfast'!#REF!*0.9</f>
        <v>#REF!</v>
      </c>
      <c r="I10" s="115" t="e">
        <f>'C завтраками| Bed and breakfast'!#REF!*0.9</f>
        <v>#REF!</v>
      </c>
      <c r="J10" s="115" t="e">
        <f>'C завтраками| Bed and breakfast'!#REF!*0.9</f>
        <v>#REF!</v>
      </c>
      <c r="K10" s="217" t="e">
        <f>'C завтраками| Bed and breakfast'!#REF!*0.9</f>
        <v>#REF!</v>
      </c>
      <c r="L10" s="217" t="e">
        <f>'C завтраками| Bed and breakfast'!#REF!*0.9</f>
        <v>#REF!</v>
      </c>
      <c r="M10" s="217" t="e">
        <f>'C завтраками| Bed and breakfast'!#REF!*0.9</f>
        <v>#REF!</v>
      </c>
      <c r="N10" s="217" t="e">
        <f>'C завтраками| Bed and breakfast'!#REF!*0.9</f>
        <v>#REF!</v>
      </c>
      <c r="O10" s="217" t="e">
        <f>'C завтраками| Bed and breakfast'!#REF!*0.9</f>
        <v>#REF!</v>
      </c>
      <c r="P10" s="217" t="e">
        <f>'C завтраками| Bed and breakfast'!#REF!*0.9</f>
        <v>#REF!</v>
      </c>
      <c r="Q10" s="217" t="e">
        <f>'C завтраками| Bed and breakfast'!#REF!*0.9</f>
        <v>#REF!</v>
      </c>
      <c r="R10" s="217" t="e">
        <f>'C завтраками| Bed and breakfast'!#REF!*0.9</f>
        <v>#REF!</v>
      </c>
      <c r="S10" s="217" t="e">
        <f>'C завтраками| Bed and breakfast'!#REF!*0.9</f>
        <v>#REF!</v>
      </c>
      <c r="T10" s="217" t="e">
        <f>'C завтраками| Bed and breakfast'!#REF!*0.9</f>
        <v>#REF!</v>
      </c>
      <c r="U10" s="217" t="e">
        <f>'C завтраками| Bed and breakfast'!#REF!*0.9</f>
        <v>#REF!</v>
      </c>
    </row>
    <row r="11" spans="1:21" x14ac:dyDescent="0.2">
      <c r="A11" s="113">
        <v>2</v>
      </c>
      <c r="B11" s="115" t="e">
        <f>'C завтраками| Bed and breakfast'!#REF!*0.9</f>
        <v>#REF!</v>
      </c>
      <c r="C11" s="115" t="e">
        <f>'C завтраками| Bed and breakfast'!#REF!*0.9</f>
        <v>#REF!</v>
      </c>
      <c r="D11" s="115" t="e">
        <f>'C завтраками| Bed and breakfast'!#REF!*0.9</f>
        <v>#REF!</v>
      </c>
      <c r="E11" s="115" t="e">
        <f>'C завтраками| Bed and breakfast'!#REF!*0.9</f>
        <v>#REF!</v>
      </c>
      <c r="F11" s="115" t="e">
        <f>'C завтраками| Bed and breakfast'!#REF!*0.9</f>
        <v>#REF!</v>
      </c>
      <c r="G11" s="115" t="e">
        <f>'C завтраками| Bed and breakfast'!#REF!*0.9</f>
        <v>#REF!</v>
      </c>
      <c r="H11" s="115" t="e">
        <f>'C завтраками| Bed and breakfast'!#REF!*0.9</f>
        <v>#REF!</v>
      </c>
      <c r="I11" s="115" t="e">
        <f>'C завтраками| Bed and breakfast'!#REF!*0.9</f>
        <v>#REF!</v>
      </c>
      <c r="J11" s="115" t="e">
        <f>'C завтраками| Bed and breakfast'!#REF!*0.9</f>
        <v>#REF!</v>
      </c>
      <c r="K11" s="217" t="e">
        <f>'C завтраками| Bed and breakfast'!#REF!*0.9</f>
        <v>#REF!</v>
      </c>
      <c r="L11" s="217" t="e">
        <f>'C завтраками| Bed and breakfast'!#REF!*0.9</f>
        <v>#REF!</v>
      </c>
      <c r="M11" s="217" t="e">
        <f>'C завтраками| Bed and breakfast'!#REF!*0.9</f>
        <v>#REF!</v>
      </c>
      <c r="N11" s="217" t="e">
        <f>'C завтраками| Bed and breakfast'!#REF!*0.9</f>
        <v>#REF!</v>
      </c>
      <c r="O11" s="217" t="e">
        <f>'C завтраками| Bed and breakfast'!#REF!*0.9</f>
        <v>#REF!</v>
      </c>
      <c r="P11" s="217" t="e">
        <f>'C завтраками| Bed and breakfast'!#REF!*0.9</f>
        <v>#REF!</v>
      </c>
      <c r="Q11" s="217" t="e">
        <f>'C завтраками| Bed and breakfast'!#REF!*0.9</f>
        <v>#REF!</v>
      </c>
      <c r="R11" s="217" t="e">
        <f>'C завтраками| Bed and breakfast'!#REF!*0.9</f>
        <v>#REF!</v>
      </c>
      <c r="S11" s="217" t="e">
        <f>'C завтраками| Bed and breakfast'!#REF!*0.9</f>
        <v>#REF!</v>
      </c>
      <c r="T11" s="217" t="e">
        <f>'C завтраками| Bed and breakfast'!#REF!*0.9</f>
        <v>#REF!</v>
      </c>
      <c r="U11" s="217" t="e">
        <f>'C завтраками| Bed and breakfast'!#REF!*0.9</f>
        <v>#REF!</v>
      </c>
    </row>
    <row r="12" spans="1:21" x14ac:dyDescent="0.2">
      <c r="A12" s="83" t="s">
        <v>154</v>
      </c>
      <c r="B12" s="115"/>
      <c r="C12" s="115"/>
      <c r="D12" s="115"/>
      <c r="E12" s="115"/>
      <c r="F12" s="115"/>
      <c r="G12" s="115"/>
      <c r="H12" s="115"/>
      <c r="I12" s="115"/>
      <c r="J12" s="115"/>
      <c r="K12" s="217"/>
      <c r="L12" s="217"/>
      <c r="M12" s="217"/>
      <c r="N12" s="217"/>
      <c r="O12" s="217"/>
      <c r="P12" s="217"/>
      <c r="Q12" s="217"/>
      <c r="R12" s="217"/>
      <c r="S12" s="217"/>
      <c r="T12" s="217"/>
      <c r="U12" s="217"/>
    </row>
    <row r="13" spans="1:21" x14ac:dyDescent="0.2">
      <c r="A13" s="113">
        <v>1</v>
      </c>
      <c r="B13" s="115" t="e">
        <f>'C завтраками| Bed and breakfast'!#REF!*0.9</f>
        <v>#REF!</v>
      </c>
      <c r="C13" s="115" t="e">
        <f>'C завтраками| Bed and breakfast'!#REF!*0.9</f>
        <v>#REF!</v>
      </c>
      <c r="D13" s="115" t="e">
        <f>'C завтраками| Bed and breakfast'!#REF!*0.9</f>
        <v>#REF!</v>
      </c>
      <c r="E13" s="115" t="e">
        <f>'C завтраками| Bed and breakfast'!#REF!*0.9</f>
        <v>#REF!</v>
      </c>
      <c r="F13" s="115" t="e">
        <f>'C завтраками| Bed and breakfast'!#REF!*0.9</f>
        <v>#REF!</v>
      </c>
      <c r="G13" s="115" t="e">
        <f>'C завтраками| Bed and breakfast'!#REF!*0.9</f>
        <v>#REF!</v>
      </c>
      <c r="H13" s="115" t="e">
        <f>'C завтраками| Bed and breakfast'!#REF!*0.9</f>
        <v>#REF!</v>
      </c>
      <c r="I13" s="115" t="e">
        <f>'C завтраками| Bed and breakfast'!#REF!*0.9</f>
        <v>#REF!</v>
      </c>
      <c r="J13" s="115" t="e">
        <f>'C завтраками| Bed and breakfast'!#REF!*0.9</f>
        <v>#REF!</v>
      </c>
      <c r="K13" s="217" t="e">
        <f>'C завтраками| Bed and breakfast'!#REF!*0.9</f>
        <v>#REF!</v>
      </c>
      <c r="L13" s="217" t="e">
        <f>'C завтраками| Bed and breakfast'!#REF!*0.9</f>
        <v>#REF!</v>
      </c>
      <c r="M13" s="217" t="e">
        <f>'C завтраками| Bed and breakfast'!#REF!*0.9</f>
        <v>#REF!</v>
      </c>
      <c r="N13" s="217" t="e">
        <f>'C завтраками| Bed and breakfast'!#REF!*0.9</f>
        <v>#REF!</v>
      </c>
      <c r="O13" s="217" t="e">
        <f>'C завтраками| Bed and breakfast'!#REF!*0.9</f>
        <v>#REF!</v>
      </c>
      <c r="P13" s="217" t="e">
        <f>'C завтраками| Bed and breakfast'!#REF!*0.9</f>
        <v>#REF!</v>
      </c>
      <c r="Q13" s="217" t="e">
        <f>'C завтраками| Bed and breakfast'!#REF!*0.9</f>
        <v>#REF!</v>
      </c>
      <c r="R13" s="217" t="e">
        <f>'C завтраками| Bed and breakfast'!#REF!*0.9</f>
        <v>#REF!</v>
      </c>
      <c r="S13" s="217" t="e">
        <f>'C завтраками| Bed and breakfast'!#REF!*0.9</f>
        <v>#REF!</v>
      </c>
      <c r="T13" s="217" t="e">
        <f>'C завтраками| Bed and breakfast'!#REF!*0.9</f>
        <v>#REF!</v>
      </c>
      <c r="U13" s="217" t="e">
        <f>'C завтраками| Bed and breakfast'!#REF!*0.9</f>
        <v>#REF!</v>
      </c>
    </row>
    <row r="14" spans="1:21" x14ac:dyDescent="0.2">
      <c r="A14" s="113">
        <v>2</v>
      </c>
      <c r="B14" s="115" t="e">
        <f>'C завтраками| Bed and breakfast'!#REF!*0.9</f>
        <v>#REF!</v>
      </c>
      <c r="C14" s="115" t="e">
        <f>'C завтраками| Bed and breakfast'!#REF!*0.9</f>
        <v>#REF!</v>
      </c>
      <c r="D14" s="115" t="e">
        <f>'C завтраками| Bed and breakfast'!#REF!*0.9</f>
        <v>#REF!</v>
      </c>
      <c r="E14" s="115" t="e">
        <f>'C завтраками| Bed and breakfast'!#REF!*0.9</f>
        <v>#REF!</v>
      </c>
      <c r="F14" s="115" t="e">
        <f>'C завтраками| Bed and breakfast'!#REF!*0.9</f>
        <v>#REF!</v>
      </c>
      <c r="G14" s="115" t="e">
        <f>'C завтраками| Bed and breakfast'!#REF!*0.9</f>
        <v>#REF!</v>
      </c>
      <c r="H14" s="115" t="e">
        <f>'C завтраками| Bed and breakfast'!#REF!*0.9</f>
        <v>#REF!</v>
      </c>
      <c r="I14" s="115" t="e">
        <f>'C завтраками| Bed and breakfast'!#REF!*0.9</f>
        <v>#REF!</v>
      </c>
      <c r="J14" s="115" t="e">
        <f>'C завтраками| Bed and breakfast'!#REF!*0.9</f>
        <v>#REF!</v>
      </c>
      <c r="K14" s="217" t="e">
        <f>'C завтраками| Bed and breakfast'!#REF!*0.9</f>
        <v>#REF!</v>
      </c>
      <c r="L14" s="217" t="e">
        <f>'C завтраками| Bed and breakfast'!#REF!*0.9</f>
        <v>#REF!</v>
      </c>
      <c r="M14" s="217" t="e">
        <f>'C завтраками| Bed and breakfast'!#REF!*0.9</f>
        <v>#REF!</v>
      </c>
      <c r="N14" s="217" t="e">
        <f>'C завтраками| Bed and breakfast'!#REF!*0.9</f>
        <v>#REF!</v>
      </c>
      <c r="O14" s="217" t="e">
        <f>'C завтраками| Bed and breakfast'!#REF!*0.9</f>
        <v>#REF!</v>
      </c>
      <c r="P14" s="217" t="e">
        <f>'C завтраками| Bed and breakfast'!#REF!*0.9</f>
        <v>#REF!</v>
      </c>
      <c r="Q14" s="217" t="e">
        <f>'C завтраками| Bed and breakfast'!#REF!*0.9</f>
        <v>#REF!</v>
      </c>
      <c r="R14" s="217" t="e">
        <f>'C завтраками| Bed and breakfast'!#REF!*0.9</f>
        <v>#REF!</v>
      </c>
      <c r="S14" s="217" t="e">
        <f>'C завтраками| Bed and breakfast'!#REF!*0.9</f>
        <v>#REF!</v>
      </c>
      <c r="T14" s="217" t="e">
        <f>'C завтраками| Bed and breakfast'!#REF!*0.9</f>
        <v>#REF!</v>
      </c>
      <c r="U14" s="217" t="e">
        <f>'C завтраками| Bed and breakfast'!#REF!*0.9</f>
        <v>#REF!</v>
      </c>
    </row>
    <row r="15" spans="1:21" x14ac:dyDescent="0.2">
      <c r="A15" s="83" t="s">
        <v>156</v>
      </c>
      <c r="B15" s="115"/>
      <c r="C15" s="115"/>
      <c r="D15" s="115"/>
      <c r="E15" s="115"/>
      <c r="F15" s="115"/>
      <c r="G15" s="115"/>
      <c r="H15" s="115"/>
      <c r="I15" s="115"/>
      <c r="J15" s="115"/>
      <c r="K15" s="217"/>
      <c r="L15" s="217"/>
      <c r="M15" s="217"/>
      <c r="N15" s="217"/>
      <c r="O15" s="217"/>
      <c r="P15" s="217"/>
      <c r="Q15" s="217"/>
      <c r="R15" s="217"/>
      <c r="S15" s="217"/>
      <c r="T15" s="217"/>
      <c r="U15" s="217"/>
    </row>
    <row r="16" spans="1:21" x14ac:dyDescent="0.2">
      <c r="A16" s="113">
        <v>1</v>
      </c>
      <c r="B16" s="115" t="e">
        <f>'C завтраками| Bed and breakfast'!#REF!*0.9</f>
        <v>#REF!</v>
      </c>
      <c r="C16" s="115" t="e">
        <f>'C завтраками| Bed and breakfast'!#REF!*0.9</f>
        <v>#REF!</v>
      </c>
      <c r="D16" s="115" t="e">
        <f>'C завтраками| Bed and breakfast'!#REF!*0.9</f>
        <v>#REF!</v>
      </c>
      <c r="E16" s="115" t="e">
        <f>'C завтраками| Bed and breakfast'!#REF!*0.9</f>
        <v>#REF!</v>
      </c>
      <c r="F16" s="115" t="e">
        <f>'C завтраками| Bed and breakfast'!#REF!*0.9</f>
        <v>#REF!</v>
      </c>
      <c r="G16" s="115" t="e">
        <f>'C завтраками| Bed and breakfast'!#REF!*0.9</f>
        <v>#REF!</v>
      </c>
      <c r="H16" s="115" t="e">
        <f>'C завтраками| Bed and breakfast'!#REF!*0.9</f>
        <v>#REF!</v>
      </c>
      <c r="I16" s="115" t="e">
        <f>'C завтраками| Bed and breakfast'!#REF!*0.9</f>
        <v>#REF!</v>
      </c>
      <c r="J16" s="115" t="e">
        <f>'C завтраками| Bed and breakfast'!#REF!*0.9</f>
        <v>#REF!</v>
      </c>
      <c r="K16" s="217" t="e">
        <f>'C завтраками| Bed and breakfast'!#REF!*0.9</f>
        <v>#REF!</v>
      </c>
      <c r="L16" s="217" t="e">
        <f>'C завтраками| Bed and breakfast'!#REF!*0.9</f>
        <v>#REF!</v>
      </c>
      <c r="M16" s="217" t="e">
        <f>'C завтраками| Bed and breakfast'!#REF!*0.9</f>
        <v>#REF!</v>
      </c>
      <c r="N16" s="217" t="e">
        <f>'C завтраками| Bed and breakfast'!#REF!*0.9</f>
        <v>#REF!</v>
      </c>
      <c r="O16" s="217" t="e">
        <f>'C завтраками| Bed and breakfast'!#REF!*0.9</f>
        <v>#REF!</v>
      </c>
      <c r="P16" s="217" t="e">
        <f>'C завтраками| Bed and breakfast'!#REF!*0.9</f>
        <v>#REF!</v>
      </c>
      <c r="Q16" s="217" t="e">
        <f>'C завтраками| Bed and breakfast'!#REF!*0.9</f>
        <v>#REF!</v>
      </c>
      <c r="R16" s="217" t="e">
        <f>'C завтраками| Bed and breakfast'!#REF!*0.9</f>
        <v>#REF!</v>
      </c>
      <c r="S16" s="217" t="e">
        <f>'C завтраками| Bed and breakfast'!#REF!*0.9</f>
        <v>#REF!</v>
      </c>
      <c r="T16" s="217" t="e">
        <f>'C завтраками| Bed and breakfast'!#REF!*0.9</f>
        <v>#REF!</v>
      </c>
      <c r="U16" s="217" t="e">
        <f>'C завтраками| Bed and breakfast'!#REF!*0.9</f>
        <v>#REF!</v>
      </c>
    </row>
    <row r="17" spans="1:32" x14ac:dyDescent="0.2">
      <c r="A17" s="113">
        <v>2</v>
      </c>
      <c r="B17" s="115" t="e">
        <f>'C завтраками| Bed and breakfast'!#REF!*0.9</f>
        <v>#REF!</v>
      </c>
      <c r="C17" s="115" t="e">
        <f>'C завтраками| Bed and breakfast'!#REF!*0.9</f>
        <v>#REF!</v>
      </c>
      <c r="D17" s="115" t="e">
        <f>'C завтраками| Bed and breakfast'!#REF!*0.9</f>
        <v>#REF!</v>
      </c>
      <c r="E17" s="115" t="e">
        <f>'C завтраками| Bed and breakfast'!#REF!*0.9</f>
        <v>#REF!</v>
      </c>
      <c r="F17" s="115" t="e">
        <f>'C завтраками| Bed and breakfast'!#REF!*0.9</f>
        <v>#REF!</v>
      </c>
      <c r="G17" s="115" t="e">
        <f>'C завтраками| Bed and breakfast'!#REF!*0.9</f>
        <v>#REF!</v>
      </c>
      <c r="H17" s="115" t="e">
        <f>'C завтраками| Bed and breakfast'!#REF!*0.9</f>
        <v>#REF!</v>
      </c>
      <c r="I17" s="115" t="e">
        <f>'C завтраками| Bed and breakfast'!#REF!*0.9</f>
        <v>#REF!</v>
      </c>
      <c r="J17" s="115" t="e">
        <f>'C завтраками| Bed and breakfast'!#REF!*0.9</f>
        <v>#REF!</v>
      </c>
      <c r="K17" s="217" t="e">
        <f>'C завтраками| Bed and breakfast'!#REF!*0.9</f>
        <v>#REF!</v>
      </c>
      <c r="L17" s="217" t="e">
        <f>'C завтраками| Bed and breakfast'!#REF!*0.9</f>
        <v>#REF!</v>
      </c>
      <c r="M17" s="217" t="e">
        <f>'C завтраками| Bed and breakfast'!#REF!*0.9</f>
        <v>#REF!</v>
      </c>
      <c r="N17" s="217" t="e">
        <f>'C завтраками| Bed and breakfast'!#REF!*0.9</f>
        <v>#REF!</v>
      </c>
      <c r="O17" s="217" t="e">
        <f>'C завтраками| Bed and breakfast'!#REF!*0.9</f>
        <v>#REF!</v>
      </c>
      <c r="P17" s="217" t="e">
        <f>'C завтраками| Bed and breakfast'!#REF!*0.9</f>
        <v>#REF!</v>
      </c>
      <c r="Q17" s="217" t="e">
        <f>'C завтраками| Bed and breakfast'!#REF!*0.9</f>
        <v>#REF!</v>
      </c>
      <c r="R17" s="217" t="e">
        <f>'C завтраками| Bed and breakfast'!#REF!*0.9</f>
        <v>#REF!</v>
      </c>
      <c r="S17" s="217" t="e">
        <f>'C завтраками| Bed and breakfast'!#REF!*0.9</f>
        <v>#REF!</v>
      </c>
      <c r="T17" s="217" t="e">
        <f>'C завтраками| Bed and breakfast'!#REF!*0.9</f>
        <v>#REF!</v>
      </c>
      <c r="U17" s="217" t="e">
        <f>'C завтраками| Bed and breakfast'!#REF!*0.9</f>
        <v>#REF!</v>
      </c>
    </row>
    <row r="18" spans="1:32" x14ac:dyDescent="0.2">
      <c r="A18" s="83" t="s">
        <v>136</v>
      </c>
      <c r="B18" s="115"/>
      <c r="C18" s="115"/>
      <c r="D18" s="115"/>
      <c r="E18" s="115"/>
      <c r="F18" s="115"/>
      <c r="G18" s="115"/>
      <c r="H18" s="115"/>
      <c r="I18" s="115"/>
      <c r="J18" s="115"/>
      <c r="K18" s="217"/>
      <c r="L18" s="217"/>
      <c r="M18" s="217"/>
      <c r="N18" s="217"/>
      <c r="O18" s="217"/>
      <c r="P18" s="217"/>
      <c r="Q18" s="217"/>
      <c r="R18" s="217"/>
      <c r="S18" s="217"/>
      <c r="T18" s="217"/>
      <c r="U18" s="217"/>
    </row>
    <row r="19" spans="1:32" x14ac:dyDescent="0.2">
      <c r="A19" s="113">
        <v>1</v>
      </c>
      <c r="B19" s="115" t="e">
        <f>'C завтраками| Bed and breakfast'!#REF!*0.9</f>
        <v>#REF!</v>
      </c>
      <c r="C19" s="115" t="e">
        <f>'C завтраками| Bed and breakfast'!#REF!*0.9</f>
        <v>#REF!</v>
      </c>
      <c r="D19" s="115" t="e">
        <f>'C завтраками| Bed and breakfast'!#REF!*0.9</f>
        <v>#REF!</v>
      </c>
      <c r="E19" s="115" t="e">
        <f>'C завтраками| Bed and breakfast'!#REF!*0.9</f>
        <v>#REF!</v>
      </c>
      <c r="F19" s="115" t="e">
        <f>'C завтраками| Bed and breakfast'!#REF!*0.9</f>
        <v>#REF!</v>
      </c>
      <c r="G19" s="115" t="e">
        <f>'C завтраками| Bed and breakfast'!#REF!*0.9</f>
        <v>#REF!</v>
      </c>
      <c r="H19" s="115" t="e">
        <f>'C завтраками| Bed and breakfast'!#REF!*0.9</f>
        <v>#REF!</v>
      </c>
      <c r="I19" s="115" t="e">
        <f>'C завтраками| Bed and breakfast'!#REF!*0.9</f>
        <v>#REF!</v>
      </c>
      <c r="J19" s="115" t="e">
        <f>'C завтраками| Bed and breakfast'!#REF!*0.9</f>
        <v>#REF!</v>
      </c>
      <c r="K19" s="217" t="e">
        <f>'C завтраками| Bed and breakfast'!#REF!*0.9</f>
        <v>#REF!</v>
      </c>
      <c r="L19" s="217" t="e">
        <f>'C завтраками| Bed and breakfast'!#REF!*0.9</f>
        <v>#REF!</v>
      </c>
      <c r="M19" s="217" t="e">
        <f>'C завтраками| Bed and breakfast'!#REF!*0.9</f>
        <v>#REF!</v>
      </c>
      <c r="N19" s="217" t="e">
        <f>'C завтраками| Bed and breakfast'!#REF!*0.9</f>
        <v>#REF!</v>
      </c>
      <c r="O19" s="217" t="e">
        <f>'C завтраками| Bed and breakfast'!#REF!*0.9</f>
        <v>#REF!</v>
      </c>
      <c r="P19" s="217" t="e">
        <f>'C завтраками| Bed and breakfast'!#REF!*0.9</f>
        <v>#REF!</v>
      </c>
      <c r="Q19" s="217" t="e">
        <f>'C завтраками| Bed and breakfast'!#REF!*0.9</f>
        <v>#REF!</v>
      </c>
      <c r="R19" s="217" t="e">
        <f>'C завтраками| Bed and breakfast'!#REF!*0.9</f>
        <v>#REF!</v>
      </c>
      <c r="S19" s="217" t="e">
        <f>'C завтраками| Bed and breakfast'!#REF!*0.9</f>
        <v>#REF!</v>
      </c>
      <c r="T19" s="217" t="e">
        <f>'C завтраками| Bed and breakfast'!#REF!*0.9</f>
        <v>#REF!</v>
      </c>
      <c r="U19" s="217" t="e">
        <f>'C завтраками| Bed and breakfast'!#REF!*0.9</f>
        <v>#REF!</v>
      </c>
    </row>
    <row r="20" spans="1:32" x14ac:dyDescent="0.2">
      <c r="A20" s="113">
        <v>2</v>
      </c>
      <c r="B20" s="115" t="e">
        <f>'C завтраками| Bed and breakfast'!#REF!*0.9</f>
        <v>#REF!</v>
      </c>
      <c r="C20" s="115" t="e">
        <f>'C завтраками| Bed and breakfast'!#REF!*0.9</f>
        <v>#REF!</v>
      </c>
      <c r="D20" s="115" t="e">
        <f>'C завтраками| Bed and breakfast'!#REF!*0.9</f>
        <v>#REF!</v>
      </c>
      <c r="E20" s="115" t="e">
        <f>'C завтраками| Bed and breakfast'!#REF!*0.9</f>
        <v>#REF!</v>
      </c>
      <c r="F20" s="115" t="e">
        <f>'C завтраками| Bed and breakfast'!#REF!*0.9</f>
        <v>#REF!</v>
      </c>
      <c r="G20" s="115" t="e">
        <f>'C завтраками| Bed and breakfast'!#REF!*0.9</f>
        <v>#REF!</v>
      </c>
      <c r="H20" s="115" t="e">
        <f>'C завтраками| Bed and breakfast'!#REF!*0.9</f>
        <v>#REF!</v>
      </c>
      <c r="I20" s="115" t="e">
        <f>'C завтраками| Bed and breakfast'!#REF!*0.9</f>
        <v>#REF!</v>
      </c>
      <c r="J20" s="115" t="e">
        <f>'C завтраками| Bed and breakfast'!#REF!*0.9</f>
        <v>#REF!</v>
      </c>
      <c r="K20" s="217" t="e">
        <f>'C завтраками| Bed and breakfast'!#REF!*0.9</f>
        <v>#REF!</v>
      </c>
      <c r="L20" s="217" t="e">
        <f>'C завтраками| Bed and breakfast'!#REF!*0.9</f>
        <v>#REF!</v>
      </c>
      <c r="M20" s="217" t="e">
        <f>'C завтраками| Bed and breakfast'!#REF!*0.9</f>
        <v>#REF!</v>
      </c>
      <c r="N20" s="217" t="e">
        <f>'C завтраками| Bed and breakfast'!#REF!*0.9</f>
        <v>#REF!</v>
      </c>
      <c r="O20" s="217" t="e">
        <f>'C завтраками| Bed and breakfast'!#REF!*0.9</f>
        <v>#REF!</v>
      </c>
      <c r="P20" s="217" t="e">
        <f>'C завтраками| Bed and breakfast'!#REF!*0.9</f>
        <v>#REF!</v>
      </c>
      <c r="Q20" s="217" t="e">
        <f>'C завтраками| Bed and breakfast'!#REF!*0.9</f>
        <v>#REF!</v>
      </c>
      <c r="R20" s="217" t="e">
        <f>'C завтраками| Bed and breakfast'!#REF!*0.9</f>
        <v>#REF!</v>
      </c>
      <c r="S20" s="217" t="e">
        <f>'C завтраками| Bed and breakfast'!#REF!*0.9</f>
        <v>#REF!</v>
      </c>
      <c r="T20" s="217" t="e">
        <f>'C завтраками| Bed and breakfast'!#REF!*0.9</f>
        <v>#REF!</v>
      </c>
      <c r="U20" s="217" t="e">
        <f>'C завтраками| Bed and breakfast'!#REF!*0.9</f>
        <v>#REF!</v>
      </c>
    </row>
    <row r="21" spans="1:32" x14ac:dyDescent="0.2">
      <c r="A21" s="83" t="s">
        <v>137</v>
      </c>
      <c r="B21" s="115"/>
      <c r="C21" s="115"/>
      <c r="D21" s="115"/>
      <c r="E21" s="115"/>
      <c r="F21" s="115"/>
      <c r="G21" s="115"/>
      <c r="H21" s="115"/>
      <c r="I21" s="115"/>
      <c r="J21" s="115"/>
      <c r="K21" s="217"/>
      <c r="L21" s="217"/>
      <c r="M21" s="217"/>
      <c r="N21" s="217"/>
      <c r="O21" s="217"/>
      <c r="P21" s="217"/>
      <c r="Q21" s="217"/>
      <c r="R21" s="217"/>
      <c r="S21" s="217"/>
      <c r="T21" s="217"/>
      <c r="U21" s="217"/>
    </row>
    <row r="22" spans="1:32" x14ac:dyDescent="0.2">
      <c r="A22" s="113" t="s">
        <v>129</v>
      </c>
      <c r="B22" s="115" t="e">
        <f>'C завтраками| Bed and breakfast'!#REF!*0.9</f>
        <v>#REF!</v>
      </c>
      <c r="C22" s="115" t="e">
        <f>'C завтраками| Bed and breakfast'!#REF!*0.9</f>
        <v>#REF!</v>
      </c>
      <c r="D22" s="115" t="e">
        <f>'C завтраками| Bed and breakfast'!#REF!*0.9</f>
        <v>#REF!</v>
      </c>
      <c r="E22" s="115" t="e">
        <f>'C завтраками| Bed and breakfast'!#REF!*0.9</f>
        <v>#REF!</v>
      </c>
      <c r="F22" s="115" t="e">
        <f>'C завтраками| Bed and breakfast'!#REF!*0.9</f>
        <v>#REF!</v>
      </c>
      <c r="G22" s="115" t="e">
        <f>'C завтраками| Bed and breakfast'!#REF!*0.9</f>
        <v>#REF!</v>
      </c>
      <c r="H22" s="115" t="e">
        <f>'C завтраками| Bed and breakfast'!#REF!*0.9</f>
        <v>#REF!</v>
      </c>
      <c r="I22" s="115" t="e">
        <f>'C завтраками| Bed and breakfast'!#REF!*0.9</f>
        <v>#REF!</v>
      </c>
      <c r="J22" s="115" t="e">
        <f>'C завтраками| Bed and breakfast'!#REF!*0.9</f>
        <v>#REF!</v>
      </c>
      <c r="K22" s="217" t="e">
        <f>'C завтраками| Bed and breakfast'!#REF!*0.9</f>
        <v>#REF!</v>
      </c>
      <c r="L22" s="217" t="e">
        <f>'C завтраками| Bed and breakfast'!#REF!*0.9</f>
        <v>#REF!</v>
      </c>
      <c r="M22" s="217" t="e">
        <f>'C завтраками| Bed and breakfast'!#REF!*0.9</f>
        <v>#REF!</v>
      </c>
      <c r="N22" s="217" t="e">
        <f>'C завтраками| Bed and breakfast'!#REF!*0.9</f>
        <v>#REF!</v>
      </c>
      <c r="O22" s="217" t="e">
        <f>'C завтраками| Bed and breakfast'!#REF!*0.9</f>
        <v>#REF!</v>
      </c>
      <c r="P22" s="217" t="e">
        <f>'C завтраками| Bed and breakfast'!#REF!*0.9</f>
        <v>#REF!</v>
      </c>
      <c r="Q22" s="217" t="e">
        <f>'C завтраками| Bed and breakfast'!#REF!*0.9</f>
        <v>#REF!</v>
      </c>
      <c r="R22" s="217" t="e">
        <f>'C завтраками| Bed and breakfast'!#REF!*0.9</f>
        <v>#REF!</v>
      </c>
      <c r="S22" s="217" t="e">
        <f>'C завтраками| Bed and breakfast'!#REF!*0.9</f>
        <v>#REF!</v>
      </c>
      <c r="T22" s="217" t="e">
        <f>'C завтраками| Bed and breakfast'!#REF!*0.9</f>
        <v>#REF!</v>
      </c>
      <c r="U22" s="217" t="e">
        <f>'C завтраками| Bed and breakfast'!#REF!*0.9</f>
        <v>#REF!</v>
      </c>
    </row>
    <row r="23" spans="1:32" x14ac:dyDescent="0.2">
      <c r="A23" s="83" t="s">
        <v>138</v>
      </c>
      <c r="B23" s="115"/>
      <c r="C23" s="115"/>
      <c r="D23" s="115"/>
      <c r="E23" s="115"/>
      <c r="F23" s="115"/>
      <c r="G23" s="115"/>
      <c r="H23" s="115"/>
      <c r="I23" s="115"/>
      <c r="J23" s="115"/>
      <c r="K23" s="217"/>
      <c r="L23" s="217"/>
      <c r="M23" s="217"/>
      <c r="N23" s="217"/>
      <c r="O23" s="217"/>
      <c r="P23" s="217"/>
      <c r="Q23" s="217"/>
      <c r="R23" s="217"/>
      <c r="S23" s="217"/>
      <c r="T23" s="217"/>
      <c r="U23" s="217"/>
    </row>
    <row r="24" spans="1:32" x14ac:dyDescent="0.2">
      <c r="A24" s="86" t="s">
        <v>129</v>
      </c>
      <c r="B24" s="115" t="e">
        <f>'C завтраками| Bed and breakfast'!#REF!*0.9</f>
        <v>#REF!</v>
      </c>
      <c r="C24" s="115" t="e">
        <f>'C завтраками| Bed and breakfast'!#REF!*0.9</f>
        <v>#REF!</v>
      </c>
      <c r="D24" s="115" t="e">
        <f>'C завтраками| Bed and breakfast'!#REF!*0.9</f>
        <v>#REF!</v>
      </c>
      <c r="E24" s="115" t="e">
        <f>'C завтраками| Bed and breakfast'!#REF!*0.9</f>
        <v>#REF!</v>
      </c>
      <c r="F24" s="115" t="e">
        <f>'C завтраками| Bed and breakfast'!#REF!*0.9</f>
        <v>#REF!</v>
      </c>
      <c r="G24" s="115" t="e">
        <f>'C завтраками| Bed and breakfast'!#REF!*0.9</f>
        <v>#REF!</v>
      </c>
      <c r="H24" s="115" t="e">
        <f>'C завтраками| Bed and breakfast'!#REF!*0.9</f>
        <v>#REF!</v>
      </c>
      <c r="I24" s="115" t="e">
        <f>'C завтраками| Bed and breakfast'!#REF!*0.9</f>
        <v>#REF!</v>
      </c>
      <c r="J24" s="115" t="e">
        <f>'C завтраками| Bed and breakfast'!#REF!*0.9</f>
        <v>#REF!</v>
      </c>
      <c r="K24" s="217" t="e">
        <f>'C завтраками| Bed and breakfast'!#REF!*0.9</f>
        <v>#REF!</v>
      </c>
      <c r="L24" s="217" t="e">
        <f>'C завтраками| Bed and breakfast'!#REF!*0.9</f>
        <v>#REF!</v>
      </c>
      <c r="M24" s="217" t="e">
        <f>'C завтраками| Bed and breakfast'!#REF!*0.9</f>
        <v>#REF!</v>
      </c>
      <c r="N24" s="217" t="e">
        <f>'C завтраками| Bed and breakfast'!#REF!*0.9</f>
        <v>#REF!</v>
      </c>
      <c r="O24" s="217" t="e">
        <f>'C завтраками| Bed and breakfast'!#REF!*0.9</f>
        <v>#REF!</v>
      </c>
      <c r="P24" s="217" t="e">
        <f>'C завтраками| Bed and breakfast'!#REF!*0.9</f>
        <v>#REF!</v>
      </c>
      <c r="Q24" s="217" t="e">
        <f>'C завтраками| Bed and breakfast'!#REF!*0.9</f>
        <v>#REF!</v>
      </c>
      <c r="R24" s="217" t="e">
        <f>'C завтраками| Bed and breakfast'!#REF!*0.9</f>
        <v>#REF!</v>
      </c>
      <c r="S24" s="217" t="e">
        <f>'C завтраками| Bed and breakfast'!#REF!*0.9</f>
        <v>#REF!</v>
      </c>
      <c r="T24" s="217" t="e">
        <f>'C завтраками| Bed and breakfast'!#REF!*0.9</f>
        <v>#REF!</v>
      </c>
      <c r="U24" s="217" t="e">
        <f>'C завтраками| Bed and breakfast'!#REF!*0.9</f>
        <v>#REF!</v>
      </c>
    </row>
    <row r="25" spans="1:32" x14ac:dyDescent="0.2">
      <c r="A25" s="101"/>
      <c r="B25" s="124"/>
      <c r="C25" s="124"/>
      <c r="D25" s="124"/>
      <c r="E25" s="124"/>
      <c r="F25" s="124"/>
      <c r="G25" s="124"/>
      <c r="H25" s="124"/>
      <c r="I25" s="124"/>
      <c r="J25" s="124"/>
      <c r="K25" s="124"/>
      <c r="L25" s="124"/>
      <c r="M25" s="124"/>
    </row>
    <row r="26" spans="1:32" s="134" customFormat="1" ht="132" customHeight="1" x14ac:dyDescent="0.2">
      <c r="A26" s="436" t="s">
        <v>257</v>
      </c>
      <c r="B26" s="436"/>
      <c r="C26" s="436"/>
      <c r="D26" s="436"/>
      <c r="E26" s="436"/>
      <c r="F26" s="436"/>
      <c r="G26" s="436"/>
      <c r="H26" s="436"/>
      <c r="K26" s="146"/>
      <c r="L26" s="146"/>
      <c r="M26" s="146"/>
      <c r="N26" s="146"/>
      <c r="O26" s="146"/>
      <c r="P26" s="146"/>
      <c r="Q26" s="146"/>
      <c r="R26" s="146"/>
    </row>
    <row r="27" spans="1:32" s="134" customFormat="1" ht="12" x14ac:dyDescent="0.2">
      <c r="A27" s="133" t="s">
        <v>147</v>
      </c>
      <c r="E27" s="146"/>
      <c r="F27" s="146"/>
      <c r="K27" s="146"/>
      <c r="L27" s="146"/>
      <c r="M27" s="146"/>
      <c r="N27" s="146"/>
      <c r="O27" s="146"/>
      <c r="P27" s="146"/>
      <c r="Q27" s="146"/>
      <c r="R27" s="146"/>
    </row>
    <row r="28" spans="1:32" s="134" customFormat="1" ht="24" x14ac:dyDescent="0.2">
      <c r="A28" s="123" t="s">
        <v>172</v>
      </c>
      <c r="B28" s="135"/>
      <c r="C28" s="135"/>
      <c r="D28" s="135"/>
      <c r="E28" s="157"/>
      <c r="F28" s="157"/>
      <c r="G28" s="135"/>
      <c r="H28" s="135"/>
      <c r="I28" s="135"/>
      <c r="J28" s="135"/>
      <c r="K28" s="157"/>
      <c r="L28" s="157"/>
      <c r="M28" s="157"/>
      <c r="N28" s="157"/>
      <c r="O28" s="157"/>
      <c r="P28" s="157"/>
      <c r="Q28" s="157"/>
      <c r="R28" s="157"/>
      <c r="S28" s="136"/>
      <c r="T28" s="136"/>
      <c r="U28" s="136"/>
      <c r="V28" s="136"/>
      <c r="W28" s="136"/>
      <c r="X28" s="136"/>
      <c r="Y28" s="136"/>
      <c r="Z28" s="136"/>
      <c r="AA28" s="136"/>
      <c r="AB28" s="136"/>
      <c r="AC28" s="136"/>
      <c r="AD28" s="136"/>
      <c r="AE28" s="136"/>
      <c r="AF28" s="136"/>
    </row>
    <row r="29" spans="1:32" s="134" customFormat="1" ht="24" x14ac:dyDescent="0.2">
      <c r="A29" s="123" t="s">
        <v>171</v>
      </c>
      <c r="B29" s="135"/>
      <c r="C29" s="135"/>
      <c r="D29" s="135"/>
      <c r="E29" s="157"/>
      <c r="F29" s="157"/>
      <c r="G29" s="135"/>
      <c r="H29" s="135"/>
      <c r="I29" s="135"/>
      <c r="J29" s="135"/>
      <c r="K29" s="157"/>
      <c r="L29" s="157"/>
      <c r="M29" s="157"/>
      <c r="N29" s="157"/>
      <c r="O29" s="157"/>
      <c r="P29" s="157"/>
      <c r="Q29" s="157"/>
      <c r="R29" s="157"/>
      <c r="S29" s="136"/>
      <c r="T29" s="136"/>
      <c r="U29" s="136"/>
      <c r="V29" s="136"/>
      <c r="W29" s="136"/>
      <c r="X29" s="136"/>
      <c r="Y29" s="136"/>
      <c r="Z29" s="136"/>
      <c r="AA29" s="136"/>
      <c r="AB29" s="136"/>
      <c r="AC29" s="136"/>
      <c r="AD29" s="136"/>
      <c r="AE29" s="136"/>
      <c r="AF29" s="136"/>
    </row>
    <row r="30" spans="1:32" s="134" customFormat="1" ht="21" x14ac:dyDescent="0.2">
      <c r="A30" s="198" t="s">
        <v>258</v>
      </c>
      <c r="E30" s="146"/>
      <c r="F30" s="146"/>
      <c r="K30" s="146"/>
      <c r="L30" s="146"/>
      <c r="M30" s="146"/>
      <c r="N30" s="146"/>
      <c r="O30" s="146"/>
      <c r="P30" s="146"/>
      <c r="Q30" s="146"/>
      <c r="R30" s="146"/>
    </row>
    <row r="31" spans="1:32" s="134" customFormat="1" ht="12" x14ac:dyDescent="0.2">
      <c r="A31" s="147"/>
      <c r="E31" s="146"/>
      <c r="F31" s="146"/>
      <c r="K31" s="146"/>
      <c r="L31" s="146"/>
      <c r="M31" s="146"/>
      <c r="N31" s="146"/>
      <c r="O31" s="146"/>
      <c r="P31" s="146"/>
      <c r="Q31" s="146"/>
      <c r="R31" s="146"/>
    </row>
    <row r="32" spans="1:32" x14ac:dyDescent="0.2">
      <c r="A32" s="205" t="s">
        <v>144</v>
      </c>
    </row>
    <row r="33" spans="1:18" x14ac:dyDescent="0.2">
      <c r="A33" s="201" t="s">
        <v>247</v>
      </c>
    </row>
    <row r="34" spans="1:18" ht="36" x14ac:dyDescent="0.2">
      <c r="A34" s="201" t="s">
        <v>248</v>
      </c>
    </row>
    <row r="35" spans="1:18" ht="36" x14ac:dyDescent="0.2">
      <c r="A35" s="201" t="s">
        <v>254</v>
      </c>
    </row>
    <row r="36" spans="1:18" ht="24" x14ac:dyDescent="0.2">
      <c r="A36" s="203" t="s">
        <v>250</v>
      </c>
    </row>
    <row r="37" spans="1:18" ht="204" x14ac:dyDescent="0.2">
      <c r="A37" s="202" t="s">
        <v>251</v>
      </c>
    </row>
    <row r="38" spans="1:18" ht="120" x14ac:dyDescent="0.2">
      <c r="A38" s="125" t="s">
        <v>167</v>
      </c>
    </row>
    <row r="39" spans="1:18" x14ac:dyDescent="0.2">
      <c r="A39" s="125"/>
    </row>
    <row r="40" spans="1:18" s="134" customFormat="1" ht="47.25" customHeight="1" x14ac:dyDescent="0.2">
      <c r="A40" s="204" t="s">
        <v>259</v>
      </c>
      <c r="E40" s="138"/>
      <c r="F40" s="138"/>
      <c r="G40" s="138"/>
      <c r="H40" s="138"/>
      <c r="I40" s="138"/>
      <c r="J40" s="138"/>
      <c r="K40" s="138"/>
      <c r="L40" s="138"/>
      <c r="M40" s="138"/>
      <c r="N40" s="138"/>
      <c r="O40" s="138"/>
      <c r="P40" s="138"/>
      <c r="Q40" s="138"/>
      <c r="R40" s="138"/>
    </row>
    <row r="41" spans="1:18" s="134" customFormat="1" ht="12" x14ac:dyDescent="0.2">
      <c r="A41" s="139"/>
      <c r="B41" s="140"/>
      <c r="C41" s="140"/>
      <c r="D41" s="140"/>
      <c r="E41" s="138"/>
      <c r="F41" s="138"/>
      <c r="G41" s="138"/>
      <c r="H41" s="138"/>
      <c r="I41" s="138"/>
      <c r="J41" s="138"/>
      <c r="K41" s="138"/>
      <c r="L41" s="138"/>
      <c r="M41" s="138"/>
      <c r="N41" s="138"/>
      <c r="O41" s="138"/>
      <c r="P41" s="138"/>
      <c r="Q41" s="138"/>
      <c r="R41" s="138"/>
    </row>
    <row r="42" spans="1:18" s="134" customFormat="1" ht="52.5" x14ac:dyDescent="0.2">
      <c r="A42" s="160" t="s">
        <v>183</v>
      </c>
      <c r="B42" s="141"/>
      <c r="C42" s="142"/>
      <c r="D42" s="143"/>
      <c r="E42" s="144"/>
      <c r="F42" s="144"/>
      <c r="G42" s="144"/>
      <c r="H42" s="144"/>
      <c r="I42" s="144"/>
      <c r="J42" s="144"/>
      <c r="K42" s="144"/>
      <c r="L42" s="144"/>
      <c r="M42" s="144"/>
      <c r="N42" s="144"/>
      <c r="O42" s="144"/>
      <c r="P42" s="144"/>
      <c r="Q42" s="144"/>
      <c r="R42" s="144"/>
    </row>
    <row r="43" spans="1:18" s="134" customFormat="1" ht="52.5" x14ac:dyDescent="0.2">
      <c r="A43" s="160" t="s">
        <v>184</v>
      </c>
      <c r="B43" s="141"/>
      <c r="C43" s="142"/>
      <c r="D43" s="143"/>
      <c r="E43" s="144"/>
      <c r="F43" s="144"/>
      <c r="G43" s="144"/>
      <c r="H43" s="144"/>
      <c r="I43" s="144"/>
      <c r="J43" s="144"/>
      <c r="K43" s="144"/>
      <c r="L43" s="144"/>
      <c r="M43" s="144"/>
      <c r="N43" s="144"/>
      <c r="O43" s="144"/>
      <c r="P43" s="144"/>
      <c r="Q43" s="144"/>
      <c r="R43" s="144"/>
    </row>
    <row r="44" spans="1:18" s="134" customFormat="1" ht="31.5" x14ac:dyDescent="0.2">
      <c r="A44" s="160" t="s">
        <v>263</v>
      </c>
      <c r="B44" s="145"/>
      <c r="C44" s="145"/>
      <c r="D44" s="145"/>
      <c r="E44" s="144"/>
      <c r="F44" s="144"/>
      <c r="G44" s="144"/>
      <c r="H44" s="144"/>
      <c r="I44" s="144"/>
      <c r="J44" s="144"/>
      <c r="K44" s="144"/>
      <c r="L44" s="144"/>
      <c r="M44" s="144"/>
      <c r="N44" s="144"/>
      <c r="O44" s="144"/>
      <c r="P44" s="144"/>
      <c r="Q44" s="144"/>
      <c r="R44" s="144"/>
    </row>
    <row r="45" spans="1:18" s="134" customFormat="1" ht="42" x14ac:dyDescent="0.2">
      <c r="A45" s="160" t="s">
        <v>194</v>
      </c>
      <c r="E45" s="138"/>
      <c r="F45" s="138"/>
      <c r="G45" s="138"/>
      <c r="H45" s="138"/>
      <c r="I45" s="138"/>
      <c r="J45" s="138"/>
      <c r="K45" s="138"/>
      <c r="L45" s="138"/>
      <c r="M45" s="138"/>
      <c r="N45" s="138"/>
      <c r="O45" s="138"/>
      <c r="P45" s="138"/>
      <c r="Q45" s="138"/>
      <c r="R45" s="138"/>
    </row>
    <row r="46" spans="1:18" s="134" customFormat="1" ht="42" x14ac:dyDescent="0.2">
      <c r="A46" s="160" t="s">
        <v>264</v>
      </c>
      <c r="E46" s="138"/>
      <c r="F46" s="138"/>
      <c r="G46" s="138"/>
      <c r="H46" s="138"/>
      <c r="I46" s="138"/>
      <c r="J46" s="138"/>
      <c r="K46" s="138"/>
      <c r="L46" s="138"/>
      <c r="M46" s="138"/>
      <c r="N46" s="138"/>
      <c r="O46" s="138"/>
      <c r="P46" s="138"/>
      <c r="Q46" s="138"/>
      <c r="R46" s="138"/>
    </row>
    <row r="47" spans="1:18" s="134" customFormat="1" ht="42" x14ac:dyDescent="0.2">
      <c r="A47" s="160" t="s">
        <v>195</v>
      </c>
      <c r="E47" s="138"/>
      <c r="F47" s="138"/>
      <c r="G47" s="138"/>
      <c r="H47" s="138"/>
      <c r="I47" s="138"/>
      <c r="J47" s="138"/>
      <c r="K47" s="138"/>
      <c r="L47" s="138"/>
      <c r="M47" s="138"/>
      <c r="N47" s="138"/>
      <c r="O47" s="138"/>
      <c r="P47" s="138"/>
      <c r="Q47" s="138"/>
      <c r="R47" s="138"/>
    </row>
    <row r="48" spans="1:18" s="134" customFormat="1" ht="73.5" x14ac:dyDescent="0.2">
      <c r="A48" s="160" t="s">
        <v>196</v>
      </c>
      <c r="E48" s="138"/>
      <c r="F48" s="138"/>
      <c r="G48" s="138"/>
      <c r="H48" s="138"/>
      <c r="I48" s="138"/>
      <c r="J48" s="138"/>
      <c r="K48" s="138"/>
      <c r="L48" s="138"/>
      <c r="M48" s="138"/>
      <c r="N48" s="138"/>
      <c r="O48" s="138"/>
      <c r="P48" s="138"/>
      <c r="Q48" s="138"/>
      <c r="R48" s="138"/>
    </row>
    <row r="49" spans="1:18" s="134" customFormat="1" ht="52.5" x14ac:dyDescent="0.2">
      <c r="A49" s="160" t="s">
        <v>190</v>
      </c>
      <c r="E49" s="146"/>
      <c r="F49" s="146"/>
      <c r="K49" s="146"/>
      <c r="L49" s="146"/>
      <c r="M49" s="146"/>
      <c r="N49" s="146"/>
      <c r="O49" s="146"/>
      <c r="P49" s="146"/>
      <c r="Q49" s="146"/>
      <c r="R49" s="146"/>
    </row>
    <row r="50" spans="1:18" s="134" customFormat="1" ht="73.5" x14ac:dyDescent="0.2">
      <c r="A50" s="160" t="s">
        <v>197</v>
      </c>
      <c r="E50" s="146"/>
      <c r="F50" s="146"/>
      <c r="K50" s="146"/>
      <c r="L50" s="146"/>
      <c r="M50" s="146"/>
      <c r="N50" s="146"/>
      <c r="O50" s="146"/>
      <c r="P50" s="146"/>
      <c r="Q50" s="146"/>
      <c r="R50" s="146"/>
    </row>
    <row r="51" spans="1:18" s="134" customFormat="1" ht="52.5" x14ac:dyDescent="0.2">
      <c r="A51" s="158" t="s">
        <v>179</v>
      </c>
      <c r="E51" s="146"/>
      <c r="F51" s="146"/>
      <c r="K51" s="146"/>
      <c r="L51" s="146"/>
      <c r="M51" s="146"/>
      <c r="N51" s="146"/>
      <c r="O51" s="146"/>
      <c r="P51" s="146"/>
      <c r="Q51" s="146"/>
      <c r="R51" s="146"/>
    </row>
    <row r="52" spans="1:18" s="134" customFormat="1" ht="12" x14ac:dyDescent="0.2">
      <c r="A52" s="127"/>
      <c r="E52" s="146"/>
      <c r="F52" s="146"/>
      <c r="K52" s="146"/>
      <c r="L52" s="146"/>
      <c r="M52" s="146"/>
      <c r="N52" s="146"/>
      <c r="O52" s="146"/>
      <c r="P52" s="146"/>
      <c r="Q52" s="146"/>
      <c r="R52" s="146"/>
    </row>
    <row r="53" spans="1:18" s="134" customFormat="1" ht="42" x14ac:dyDescent="0.2">
      <c r="A53" s="128" t="s">
        <v>180</v>
      </c>
      <c r="E53" s="146"/>
      <c r="F53" s="146"/>
      <c r="K53" s="146"/>
      <c r="L53" s="146"/>
      <c r="M53" s="146"/>
      <c r="N53" s="146"/>
      <c r="O53" s="146"/>
      <c r="P53" s="146"/>
      <c r="Q53" s="146"/>
      <c r="R53" s="146"/>
    </row>
    <row r="54" spans="1:18" s="134" customFormat="1" ht="12" x14ac:dyDescent="0.2">
      <c r="A54" s="127"/>
      <c r="E54" s="146"/>
      <c r="F54" s="146"/>
      <c r="K54" s="146"/>
      <c r="L54" s="146"/>
      <c r="M54" s="146"/>
      <c r="N54" s="146"/>
      <c r="O54" s="146"/>
      <c r="P54" s="146"/>
      <c r="Q54" s="146"/>
      <c r="R54" s="146"/>
    </row>
    <row r="55" spans="1:18" s="134" customFormat="1" ht="31.5" x14ac:dyDescent="0.2">
      <c r="A55" s="148" t="s">
        <v>181</v>
      </c>
      <c r="E55" s="146"/>
      <c r="F55" s="146"/>
      <c r="K55" s="146"/>
      <c r="L55" s="146"/>
      <c r="M55" s="146"/>
      <c r="N55" s="146"/>
      <c r="O55" s="146"/>
      <c r="P55" s="146"/>
      <c r="Q55" s="146"/>
      <c r="R55" s="146"/>
    </row>
    <row r="56" spans="1:18" s="134" customFormat="1" ht="12" x14ac:dyDescent="0.2">
      <c r="A56" s="127"/>
      <c r="E56" s="146"/>
      <c r="F56" s="146"/>
      <c r="K56" s="146"/>
      <c r="L56" s="146"/>
      <c r="M56" s="146"/>
      <c r="N56" s="146"/>
      <c r="O56" s="146"/>
      <c r="P56" s="146"/>
      <c r="Q56" s="146"/>
      <c r="R56" s="146"/>
    </row>
    <row r="57" spans="1:18" s="134" customFormat="1" ht="42.75" x14ac:dyDescent="0.2">
      <c r="A57" s="149" t="s">
        <v>182</v>
      </c>
      <c r="E57" s="146"/>
      <c r="F57" s="146"/>
      <c r="K57" s="146"/>
      <c r="L57" s="146"/>
      <c r="M57" s="146"/>
      <c r="N57" s="146"/>
      <c r="O57" s="146"/>
      <c r="P57" s="146"/>
      <c r="Q57" s="146"/>
      <c r="R57" s="146"/>
    </row>
    <row r="58" spans="1:18" s="134" customFormat="1" ht="12" x14ac:dyDescent="0.2">
      <c r="A58" s="149"/>
      <c r="E58" s="146"/>
      <c r="F58" s="146"/>
      <c r="K58" s="146"/>
      <c r="L58" s="146"/>
      <c r="M58" s="146"/>
      <c r="N58" s="146"/>
      <c r="O58" s="146"/>
      <c r="P58" s="146"/>
      <c r="Q58" s="146"/>
      <c r="R58" s="146"/>
    </row>
    <row r="59" spans="1:18" s="134" customFormat="1" ht="63.75" x14ac:dyDescent="0.2">
      <c r="A59" s="149" t="s">
        <v>176</v>
      </c>
      <c r="E59" s="146"/>
      <c r="F59" s="146"/>
      <c r="K59" s="146"/>
      <c r="L59" s="146"/>
      <c r="M59" s="146"/>
      <c r="N59" s="146"/>
      <c r="O59" s="146"/>
      <c r="P59" s="146"/>
      <c r="Q59" s="146"/>
      <c r="R59" s="146"/>
    </row>
    <row r="60" spans="1:18" s="134" customFormat="1" ht="12" x14ac:dyDescent="0.2">
      <c r="A60" s="150"/>
      <c r="E60" s="146"/>
      <c r="F60" s="146"/>
      <c r="K60" s="146"/>
      <c r="L60" s="146"/>
      <c r="M60" s="146"/>
      <c r="N60" s="146"/>
      <c r="O60" s="146"/>
      <c r="P60" s="146"/>
      <c r="Q60" s="146"/>
      <c r="R60" s="146"/>
    </row>
    <row r="61" spans="1:18" s="134" customFormat="1" ht="12" x14ac:dyDescent="0.2">
      <c r="A61" s="131" t="s">
        <v>145</v>
      </c>
      <c r="E61" s="146"/>
      <c r="F61" s="146"/>
      <c r="K61" s="146"/>
      <c r="L61" s="146"/>
      <c r="M61" s="146"/>
      <c r="N61" s="146"/>
      <c r="O61" s="146"/>
      <c r="P61" s="146"/>
      <c r="Q61" s="146"/>
      <c r="R61" s="146"/>
    </row>
    <row r="62" spans="1:18" s="134" customFormat="1" ht="36" x14ac:dyDescent="0.2">
      <c r="A62" s="132" t="s">
        <v>165</v>
      </c>
      <c r="E62" s="146"/>
      <c r="F62" s="146"/>
      <c r="K62" s="146"/>
      <c r="L62" s="146"/>
      <c r="M62" s="146"/>
      <c r="N62" s="146"/>
      <c r="O62" s="146"/>
      <c r="P62" s="146"/>
      <c r="Q62" s="146"/>
      <c r="R62" s="146"/>
    </row>
    <row r="63" spans="1:18" s="134" customFormat="1" ht="36" x14ac:dyDescent="0.2">
      <c r="A63" s="132" t="s">
        <v>166</v>
      </c>
      <c r="E63" s="146"/>
      <c r="F63" s="146"/>
      <c r="K63" s="146"/>
      <c r="L63" s="146"/>
      <c r="M63" s="146"/>
      <c r="N63" s="146"/>
      <c r="O63" s="146"/>
      <c r="P63" s="146"/>
      <c r="Q63" s="146"/>
      <c r="R63" s="146"/>
    </row>
    <row r="64" spans="1:18" x14ac:dyDescent="0.2">
      <c r="A64" s="131"/>
    </row>
    <row r="65" spans="1:1" x14ac:dyDescent="0.2">
      <c r="A65" s="132"/>
    </row>
    <row r="66" spans="1:1" x14ac:dyDescent="0.2">
      <c r="A66" s="132"/>
    </row>
    <row r="67" spans="1:1" x14ac:dyDescent="0.2">
      <c r="A67" s="120"/>
    </row>
    <row r="68" spans="1:1" x14ac:dyDescent="0.2">
      <c r="A68" s="120"/>
    </row>
    <row r="69" spans="1:1" x14ac:dyDescent="0.2">
      <c r="A69" s="120"/>
    </row>
    <row r="70" spans="1:1" x14ac:dyDescent="0.2">
      <c r="A70" s="120"/>
    </row>
    <row r="71" spans="1:1" x14ac:dyDescent="0.2">
      <c r="A71" s="120"/>
    </row>
    <row r="72" spans="1:1" x14ac:dyDescent="0.2">
      <c r="A72" s="120"/>
    </row>
    <row r="73" spans="1:1" x14ac:dyDescent="0.2">
      <c r="A73" s="120"/>
    </row>
    <row r="74" spans="1:1" x14ac:dyDescent="0.2">
      <c r="A74" s="120"/>
    </row>
    <row r="75" spans="1:1" x14ac:dyDescent="0.2">
      <c r="A75" s="120"/>
    </row>
    <row r="76" spans="1:1" x14ac:dyDescent="0.2">
      <c r="A76" s="120"/>
    </row>
    <row r="77" spans="1:1" x14ac:dyDescent="0.2">
      <c r="A77" s="120"/>
    </row>
    <row r="78" spans="1:1" x14ac:dyDescent="0.2">
      <c r="A78" s="120"/>
    </row>
    <row r="79" spans="1:1" x14ac:dyDescent="0.2">
      <c r="A79" s="120"/>
    </row>
    <row r="80" spans="1:1" x14ac:dyDescent="0.2">
      <c r="A80" s="120"/>
    </row>
    <row r="81" spans="1:1" x14ac:dyDescent="0.2">
      <c r="A81" s="120"/>
    </row>
    <row r="82" spans="1:1" x14ac:dyDescent="0.2">
      <c r="A82" s="120"/>
    </row>
    <row r="83" spans="1:1" x14ac:dyDescent="0.2">
      <c r="A83" s="120"/>
    </row>
    <row r="84" spans="1:1" x14ac:dyDescent="0.2">
      <c r="A84" s="120"/>
    </row>
    <row r="85" spans="1:1" x14ac:dyDescent="0.2">
      <c r="A85" s="120"/>
    </row>
    <row r="86" spans="1:1" x14ac:dyDescent="0.2">
      <c r="A86" s="120"/>
    </row>
    <row r="87" spans="1:1" x14ac:dyDescent="0.2">
      <c r="A87" s="120"/>
    </row>
    <row r="88" spans="1:1" x14ac:dyDescent="0.2">
      <c r="A88" s="120"/>
    </row>
    <row r="89" spans="1:1" x14ac:dyDescent="0.2">
      <c r="A89" s="120"/>
    </row>
    <row r="90" spans="1:1" x14ac:dyDescent="0.2">
      <c r="A90" s="120"/>
    </row>
    <row r="91" spans="1:1" x14ac:dyDescent="0.2">
      <c r="A91" s="120"/>
    </row>
    <row r="92" spans="1:1" x14ac:dyDescent="0.2">
      <c r="A92" s="120"/>
    </row>
    <row r="93" spans="1:1" x14ac:dyDescent="0.2">
      <c r="A93" s="120"/>
    </row>
    <row r="94" spans="1:1" x14ac:dyDescent="0.2">
      <c r="A94" s="120"/>
    </row>
    <row r="95" spans="1:1" x14ac:dyDescent="0.2">
      <c r="A95" s="120"/>
    </row>
    <row r="96" spans="1:1" x14ac:dyDescent="0.2">
      <c r="A96" s="120"/>
    </row>
    <row r="97" spans="1:1" x14ac:dyDescent="0.2">
      <c r="A97" s="120"/>
    </row>
    <row r="98" spans="1:1" x14ac:dyDescent="0.2">
      <c r="A98" s="120"/>
    </row>
    <row r="99" spans="1:1" x14ac:dyDescent="0.2">
      <c r="A99" s="120"/>
    </row>
    <row r="100" spans="1:1" x14ac:dyDescent="0.2">
      <c r="A100" s="120"/>
    </row>
    <row r="101" spans="1:1" x14ac:dyDescent="0.2">
      <c r="A101" s="120"/>
    </row>
    <row r="102" spans="1:1" x14ac:dyDescent="0.2">
      <c r="A102" s="120"/>
    </row>
    <row r="103" spans="1:1" x14ac:dyDescent="0.2">
      <c r="A103" s="120"/>
    </row>
    <row r="104" spans="1:1" x14ac:dyDescent="0.2">
      <c r="A104" s="120"/>
    </row>
    <row r="105" spans="1:1" x14ac:dyDescent="0.2">
      <c r="A105" s="120"/>
    </row>
    <row r="106" spans="1:1" x14ac:dyDescent="0.2">
      <c r="A106" s="120"/>
    </row>
    <row r="107" spans="1:1" x14ac:dyDescent="0.2">
      <c r="A107" s="120"/>
    </row>
    <row r="108" spans="1:1" x14ac:dyDescent="0.2">
      <c r="A108" s="120"/>
    </row>
    <row r="109" spans="1:1" x14ac:dyDescent="0.2">
      <c r="A109" s="120"/>
    </row>
    <row r="110" spans="1:1" x14ac:dyDescent="0.2">
      <c r="A110" s="120"/>
    </row>
    <row r="111" spans="1:1" x14ac:dyDescent="0.2">
      <c r="A111" s="120"/>
    </row>
    <row r="112" spans="1:1" x14ac:dyDescent="0.2">
      <c r="A112" s="120"/>
    </row>
    <row r="113" spans="1:1" x14ac:dyDescent="0.2">
      <c r="A113" s="120"/>
    </row>
    <row r="114" spans="1:1" x14ac:dyDescent="0.2">
      <c r="A114" s="120"/>
    </row>
    <row r="115" spans="1:1" x14ac:dyDescent="0.2">
      <c r="A115" s="120"/>
    </row>
    <row r="116" spans="1:1" x14ac:dyDescent="0.2">
      <c r="A116" s="120"/>
    </row>
  </sheetData>
  <mergeCells count="1">
    <mergeCell ref="A26:H2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3"/>
  <sheetViews>
    <sheetView topLeftCell="A28" zoomScale="90" zoomScaleNormal="90" workbookViewId="0">
      <selection activeCell="S26" sqref="S26"/>
    </sheetView>
  </sheetViews>
  <sheetFormatPr defaultColWidth="8.7109375" defaultRowHeight="12.75" x14ac:dyDescent="0.2"/>
  <cols>
    <col min="1" max="1" width="70" style="70" customWidth="1"/>
    <col min="2" max="4" width="0" style="70" hidden="1" customWidth="1"/>
    <col min="5" max="10" width="9.7109375" style="70" hidden="1" customWidth="1"/>
    <col min="11" max="15" width="9.7109375" style="212" hidden="1" customWidth="1"/>
    <col min="16" max="16" width="9.7109375" style="212" bestFit="1" customWidth="1"/>
    <col min="17" max="16384" width="8.7109375" style="70"/>
  </cols>
  <sheetData>
    <row r="1" spans="1:16" x14ac:dyDescent="0.2">
      <c r="A1" s="114" t="s">
        <v>141</v>
      </c>
    </row>
    <row r="2" spans="1:16" x14ac:dyDescent="0.2">
      <c r="A2" s="186" t="s">
        <v>243</v>
      </c>
    </row>
    <row r="4" spans="1:16" x14ac:dyDescent="0.2">
      <c r="A4" s="112" t="s">
        <v>146</v>
      </c>
      <c r="E4" s="99" t="e">
        <f>'C завтраками| Bed and breakfast'!#REF!</f>
        <v>#REF!</v>
      </c>
      <c r="F4" s="99" t="e">
        <f>'C завтраками| Bed and breakfast'!#REF!</f>
        <v>#REF!</v>
      </c>
      <c r="G4" s="99" t="e">
        <f>'C завтраками| Bed and breakfast'!#REF!</f>
        <v>#REF!</v>
      </c>
      <c r="H4" s="216" t="e">
        <f>'C завтраками| Bed and breakfast'!#REF!</f>
        <v>#REF!</v>
      </c>
      <c r="I4" s="216" t="e">
        <f>'C завтраками| Bed and breakfast'!#REF!</f>
        <v>#REF!</v>
      </c>
      <c r="J4" s="216" t="e">
        <f>'C завтраками| Bed and breakfast'!#REF!</f>
        <v>#REF!</v>
      </c>
      <c r="K4" s="216" t="e">
        <f>'C завтраками| Bed and breakfast'!#REF!</f>
        <v>#REF!</v>
      </c>
      <c r="L4" s="216" t="e">
        <f>'C завтраками| Bed and breakfast'!#REF!</f>
        <v>#REF!</v>
      </c>
      <c r="M4" s="216" t="e">
        <f>'C завтраками| Bed and breakfast'!#REF!</f>
        <v>#REF!</v>
      </c>
      <c r="N4" s="216" t="e">
        <f>'C завтраками| Bed and breakfast'!#REF!</f>
        <v>#REF!</v>
      </c>
      <c r="O4" s="216" t="e">
        <f>'C завтраками| Bed and breakfast'!#REF!</f>
        <v>#REF!</v>
      </c>
      <c r="P4" s="121" t="e">
        <f>'C завтраками| Bed and breakfast'!#REF!</f>
        <v>#REF!</v>
      </c>
    </row>
    <row r="5" spans="1:16" ht="33.75" customHeight="1" x14ac:dyDescent="0.2">
      <c r="A5" s="94" t="s">
        <v>143</v>
      </c>
      <c r="B5" s="116" t="e">
        <f>'C завтраками| Bed and breakfast'!#REF!</f>
        <v>#REF!</v>
      </c>
      <c r="C5" s="116" t="e">
        <f>'C завтраками| Bed and breakfast'!#REF!</f>
        <v>#REF!</v>
      </c>
      <c r="D5" s="116" t="e">
        <f>'C завтраками| Bed and breakfast'!#REF!</f>
        <v>#REF!</v>
      </c>
      <c r="E5" s="99" t="e">
        <f>'C завтраками| Bed and breakfast'!#REF!</f>
        <v>#REF!</v>
      </c>
      <c r="F5" s="99" t="e">
        <f>'C завтраками| Bed and breakfast'!#REF!</f>
        <v>#REF!</v>
      </c>
      <c r="G5" s="99" t="e">
        <f>'C завтраками| Bed and breakfast'!#REF!</f>
        <v>#REF!</v>
      </c>
      <c r="H5" s="216" t="e">
        <f>'C завтраками| Bed and breakfast'!#REF!</f>
        <v>#REF!</v>
      </c>
      <c r="I5" s="216" t="e">
        <f>'C завтраками| Bed and breakfast'!#REF!</f>
        <v>#REF!</v>
      </c>
      <c r="J5" s="216" t="e">
        <f>'C завтраками| Bed and breakfast'!#REF!</f>
        <v>#REF!</v>
      </c>
      <c r="K5" s="216" t="e">
        <f>'C завтраками| Bed and breakfast'!#REF!</f>
        <v>#REF!</v>
      </c>
      <c r="L5" s="216" t="e">
        <f>'C завтраками| Bed and breakfast'!#REF!</f>
        <v>#REF!</v>
      </c>
      <c r="M5" s="216" t="e">
        <f>'C завтраками| Bed and breakfast'!#REF!</f>
        <v>#REF!</v>
      </c>
      <c r="N5" s="216" t="e">
        <f>'C завтраками| Bed and breakfast'!#REF!</f>
        <v>#REF!</v>
      </c>
      <c r="O5" s="216" t="e">
        <f>'C завтраками| Bed and breakfast'!#REF!</f>
        <v>#REF!</v>
      </c>
      <c r="P5" s="121" t="e">
        <f>'C завтраками| Bed and breakfast'!#REF!</f>
        <v>#REF!</v>
      </c>
    </row>
    <row r="6" spans="1:16" x14ac:dyDescent="0.2">
      <c r="A6" s="83" t="s">
        <v>153</v>
      </c>
      <c r="I6" s="212"/>
      <c r="J6" s="212"/>
    </row>
    <row r="7" spans="1:16" x14ac:dyDescent="0.2">
      <c r="A7" s="113">
        <v>1</v>
      </c>
      <c r="B7" s="115" t="e">
        <f>'C завтраками| Bed and breakfast'!#REF!*0.9</f>
        <v>#REF!</v>
      </c>
      <c r="C7" s="115" t="e">
        <f>'C завтраками| Bed and breakfast'!#REF!*0.9</f>
        <v>#REF!</v>
      </c>
      <c r="D7" s="115" t="e">
        <f>'C завтраками| Bed and breakfast'!#REF!*0.9</f>
        <v>#REF!</v>
      </c>
      <c r="E7" s="115" t="e">
        <f>'C завтраками| Bed and breakfast'!#REF!*0.9</f>
        <v>#REF!</v>
      </c>
      <c r="F7" s="115" t="e">
        <f>'C завтраками| Bed and breakfast'!#REF!*0.9</f>
        <v>#REF!</v>
      </c>
      <c r="G7" s="115" t="e">
        <f>'C завтраками| Bed and breakfast'!#REF!*0.9</f>
        <v>#REF!</v>
      </c>
      <c r="H7" s="115" t="e">
        <f>'C завтраками| Bed and breakfast'!#REF!*0.9</f>
        <v>#REF!</v>
      </c>
      <c r="I7" s="217" t="e">
        <f>'C завтраками| Bed and breakfast'!#REF!*0.9</f>
        <v>#REF!</v>
      </c>
      <c r="J7" s="217" t="e">
        <f>'C завтраками| Bed and breakfast'!#REF!*0.9</f>
        <v>#REF!</v>
      </c>
      <c r="K7" s="217" t="e">
        <f>'C завтраками| Bed and breakfast'!#REF!*0.9</f>
        <v>#REF!</v>
      </c>
      <c r="L7" s="217" t="e">
        <f>'C завтраками| Bed and breakfast'!#REF!*0.9</f>
        <v>#REF!</v>
      </c>
      <c r="M7" s="217" t="e">
        <f>'C завтраками| Bed and breakfast'!#REF!*0.9</f>
        <v>#REF!</v>
      </c>
      <c r="N7" s="217" t="e">
        <f>'C завтраками| Bed and breakfast'!#REF!*0.9</f>
        <v>#REF!</v>
      </c>
      <c r="O7" s="217" t="e">
        <f>'C завтраками| Bed and breakfast'!#REF!*0.9</f>
        <v>#REF!</v>
      </c>
      <c r="P7" s="217" t="e">
        <f>'C завтраками| Bed and breakfast'!#REF!*0.9</f>
        <v>#REF!</v>
      </c>
    </row>
    <row r="8" spans="1:16" x14ac:dyDescent="0.2">
      <c r="A8" s="113">
        <v>2</v>
      </c>
      <c r="B8" s="115" t="e">
        <f>'C завтраками| Bed and breakfast'!#REF!*0.9</f>
        <v>#REF!</v>
      </c>
      <c r="C8" s="115" t="e">
        <f>'C завтраками| Bed and breakfast'!#REF!*0.9</f>
        <v>#REF!</v>
      </c>
      <c r="D8" s="115" t="e">
        <f>'C завтраками| Bed and breakfast'!#REF!*0.9</f>
        <v>#REF!</v>
      </c>
      <c r="E8" s="115" t="e">
        <f>'C завтраками| Bed and breakfast'!#REF!*0.9</f>
        <v>#REF!</v>
      </c>
      <c r="F8" s="115" t="e">
        <f>'C завтраками| Bed and breakfast'!#REF!*0.9</f>
        <v>#REF!</v>
      </c>
      <c r="G8" s="115" t="e">
        <f>'C завтраками| Bed and breakfast'!#REF!*0.9</f>
        <v>#REF!</v>
      </c>
      <c r="H8" s="115" t="e">
        <f>'C завтраками| Bed and breakfast'!#REF!*0.9</f>
        <v>#REF!</v>
      </c>
      <c r="I8" s="217" t="e">
        <f>'C завтраками| Bed and breakfast'!#REF!*0.9</f>
        <v>#REF!</v>
      </c>
      <c r="J8" s="217" t="e">
        <f>'C завтраками| Bed and breakfast'!#REF!*0.9</f>
        <v>#REF!</v>
      </c>
      <c r="K8" s="217" t="e">
        <f>'C завтраками| Bed and breakfast'!#REF!*0.9</f>
        <v>#REF!</v>
      </c>
      <c r="L8" s="217" t="e">
        <f>'C завтраками| Bed and breakfast'!#REF!*0.9</f>
        <v>#REF!</v>
      </c>
      <c r="M8" s="217" t="e">
        <f>'C завтраками| Bed and breakfast'!#REF!*0.9</f>
        <v>#REF!</v>
      </c>
      <c r="N8" s="217" t="e">
        <f>'C завтраками| Bed and breakfast'!#REF!*0.9</f>
        <v>#REF!</v>
      </c>
      <c r="O8" s="217" t="e">
        <f>'C завтраками| Bed and breakfast'!#REF!*0.9</f>
        <v>#REF!</v>
      </c>
      <c r="P8" s="217" t="e">
        <f>'C завтраками| Bed and breakfast'!#REF!*0.9</f>
        <v>#REF!</v>
      </c>
    </row>
    <row r="9" spans="1:16" x14ac:dyDescent="0.2">
      <c r="A9" s="83" t="s">
        <v>155</v>
      </c>
      <c r="B9" s="115"/>
      <c r="C9" s="115"/>
      <c r="D9" s="115"/>
      <c r="E9" s="115"/>
      <c r="F9" s="115"/>
      <c r="G9" s="115"/>
      <c r="H9" s="115"/>
      <c r="I9" s="217"/>
      <c r="J9" s="217"/>
      <c r="K9" s="217"/>
      <c r="L9" s="217"/>
      <c r="M9" s="217"/>
      <c r="N9" s="217"/>
      <c r="O9" s="217"/>
      <c r="P9" s="217"/>
    </row>
    <row r="10" spans="1:16" x14ac:dyDescent="0.2">
      <c r="A10" s="113">
        <v>1</v>
      </c>
      <c r="B10" s="115" t="e">
        <f>'C завтраками| Bed and breakfast'!#REF!*0.9</f>
        <v>#REF!</v>
      </c>
      <c r="C10" s="115" t="e">
        <f>'C завтраками| Bed and breakfast'!#REF!*0.9</f>
        <v>#REF!</v>
      </c>
      <c r="D10" s="115" t="e">
        <f>'C завтраками| Bed and breakfast'!#REF!*0.9</f>
        <v>#REF!</v>
      </c>
      <c r="E10" s="115" t="e">
        <f>'C завтраками| Bed and breakfast'!#REF!*0.9</f>
        <v>#REF!</v>
      </c>
      <c r="F10" s="115" t="e">
        <f>'C завтраками| Bed and breakfast'!#REF!*0.9</f>
        <v>#REF!</v>
      </c>
      <c r="G10" s="115" t="e">
        <f>'C завтраками| Bed and breakfast'!#REF!*0.9</f>
        <v>#REF!</v>
      </c>
      <c r="H10" s="115" t="e">
        <f>'C завтраками| Bed and breakfast'!#REF!*0.9</f>
        <v>#REF!</v>
      </c>
      <c r="I10" s="217" t="e">
        <f>'C завтраками| Bed and breakfast'!#REF!*0.9</f>
        <v>#REF!</v>
      </c>
      <c r="J10" s="217" t="e">
        <f>'C завтраками| Bed and breakfast'!#REF!*0.9</f>
        <v>#REF!</v>
      </c>
      <c r="K10" s="217" t="e">
        <f>'C завтраками| Bed and breakfast'!#REF!*0.9</f>
        <v>#REF!</v>
      </c>
      <c r="L10" s="217" t="e">
        <f>'C завтраками| Bed and breakfast'!#REF!*0.9</f>
        <v>#REF!</v>
      </c>
      <c r="M10" s="217" t="e">
        <f>'C завтраками| Bed and breakfast'!#REF!*0.9</f>
        <v>#REF!</v>
      </c>
      <c r="N10" s="217" t="e">
        <f>'C завтраками| Bed and breakfast'!#REF!*0.9</f>
        <v>#REF!</v>
      </c>
      <c r="O10" s="217" t="e">
        <f>'C завтраками| Bed and breakfast'!#REF!*0.9</f>
        <v>#REF!</v>
      </c>
      <c r="P10" s="217" t="e">
        <f>'C завтраками| Bed and breakfast'!#REF!*0.9</f>
        <v>#REF!</v>
      </c>
    </row>
    <row r="11" spans="1:16" x14ac:dyDescent="0.2">
      <c r="A11" s="113">
        <v>2</v>
      </c>
      <c r="B11" s="115" t="e">
        <f>'C завтраками| Bed and breakfast'!#REF!*0.9</f>
        <v>#REF!</v>
      </c>
      <c r="C11" s="115" t="e">
        <f>'C завтраками| Bed and breakfast'!#REF!*0.9</f>
        <v>#REF!</v>
      </c>
      <c r="D11" s="115" t="e">
        <f>'C завтраками| Bed and breakfast'!#REF!*0.9</f>
        <v>#REF!</v>
      </c>
      <c r="E11" s="115" t="e">
        <f>'C завтраками| Bed and breakfast'!#REF!*0.9</f>
        <v>#REF!</v>
      </c>
      <c r="F11" s="115" t="e">
        <f>'C завтраками| Bed and breakfast'!#REF!*0.9</f>
        <v>#REF!</v>
      </c>
      <c r="G11" s="115" t="e">
        <f>'C завтраками| Bed and breakfast'!#REF!*0.9</f>
        <v>#REF!</v>
      </c>
      <c r="H11" s="115" t="e">
        <f>'C завтраками| Bed and breakfast'!#REF!*0.9</f>
        <v>#REF!</v>
      </c>
      <c r="I11" s="217" t="e">
        <f>'C завтраками| Bed and breakfast'!#REF!*0.9</f>
        <v>#REF!</v>
      </c>
      <c r="J11" s="217" t="e">
        <f>'C завтраками| Bed and breakfast'!#REF!*0.9</f>
        <v>#REF!</v>
      </c>
      <c r="K11" s="217" t="e">
        <f>'C завтраками| Bed and breakfast'!#REF!*0.9</f>
        <v>#REF!</v>
      </c>
      <c r="L11" s="217" t="e">
        <f>'C завтраками| Bed and breakfast'!#REF!*0.9</f>
        <v>#REF!</v>
      </c>
      <c r="M11" s="217" t="e">
        <f>'C завтраками| Bed and breakfast'!#REF!*0.9</f>
        <v>#REF!</v>
      </c>
      <c r="N11" s="217" t="e">
        <f>'C завтраками| Bed and breakfast'!#REF!*0.9</f>
        <v>#REF!</v>
      </c>
      <c r="O11" s="217" t="e">
        <f>'C завтраками| Bed and breakfast'!#REF!*0.9</f>
        <v>#REF!</v>
      </c>
      <c r="P11" s="217" t="e">
        <f>'C завтраками| Bed and breakfast'!#REF!*0.9</f>
        <v>#REF!</v>
      </c>
    </row>
    <row r="12" spans="1:16" x14ac:dyDescent="0.2">
      <c r="A12" s="83" t="s">
        <v>154</v>
      </c>
      <c r="B12" s="115"/>
      <c r="C12" s="115"/>
      <c r="D12" s="115"/>
      <c r="E12" s="115"/>
      <c r="F12" s="115"/>
      <c r="G12" s="115"/>
      <c r="H12" s="115"/>
      <c r="I12" s="217"/>
      <c r="J12" s="217"/>
      <c r="K12" s="217"/>
      <c r="L12" s="217"/>
      <c r="M12" s="217"/>
      <c r="N12" s="217"/>
      <c r="O12" s="217"/>
      <c r="P12" s="217"/>
    </row>
    <row r="13" spans="1:16" x14ac:dyDescent="0.2">
      <c r="A13" s="113">
        <v>1</v>
      </c>
      <c r="B13" s="115" t="e">
        <f>'C завтраками| Bed and breakfast'!#REF!*0.9</f>
        <v>#REF!</v>
      </c>
      <c r="C13" s="115" t="e">
        <f>'C завтраками| Bed and breakfast'!#REF!*0.9</f>
        <v>#REF!</v>
      </c>
      <c r="D13" s="115" t="e">
        <f>'C завтраками| Bed and breakfast'!#REF!*0.9</f>
        <v>#REF!</v>
      </c>
      <c r="E13" s="115" t="e">
        <f>'C завтраками| Bed and breakfast'!#REF!*0.9</f>
        <v>#REF!</v>
      </c>
      <c r="F13" s="115" t="e">
        <f>'C завтраками| Bed and breakfast'!#REF!*0.9</f>
        <v>#REF!</v>
      </c>
      <c r="G13" s="115" t="e">
        <f>'C завтраками| Bed and breakfast'!#REF!*0.9</f>
        <v>#REF!</v>
      </c>
      <c r="H13" s="115" t="e">
        <f>'C завтраками| Bed and breakfast'!#REF!*0.9</f>
        <v>#REF!</v>
      </c>
      <c r="I13" s="217" t="e">
        <f>'C завтраками| Bed and breakfast'!#REF!*0.9</f>
        <v>#REF!</v>
      </c>
      <c r="J13" s="217" t="e">
        <f>'C завтраками| Bed and breakfast'!#REF!*0.9</f>
        <v>#REF!</v>
      </c>
      <c r="K13" s="217" t="e">
        <f>'C завтраками| Bed and breakfast'!#REF!*0.9</f>
        <v>#REF!</v>
      </c>
      <c r="L13" s="217" t="e">
        <f>'C завтраками| Bed and breakfast'!#REF!*0.9</f>
        <v>#REF!</v>
      </c>
      <c r="M13" s="217" t="e">
        <f>'C завтраками| Bed and breakfast'!#REF!*0.9</f>
        <v>#REF!</v>
      </c>
      <c r="N13" s="217" t="e">
        <f>'C завтраками| Bed and breakfast'!#REF!*0.9</f>
        <v>#REF!</v>
      </c>
      <c r="O13" s="217" t="e">
        <f>'C завтраками| Bed and breakfast'!#REF!*0.9</f>
        <v>#REF!</v>
      </c>
      <c r="P13" s="217" t="e">
        <f>'C завтраками| Bed and breakfast'!#REF!*0.9</f>
        <v>#REF!</v>
      </c>
    </row>
    <row r="14" spans="1:16" x14ac:dyDescent="0.2">
      <c r="A14" s="113">
        <v>2</v>
      </c>
      <c r="B14" s="115" t="e">
        <f>'C завтраками| Bed and breakfast'!#REF!*0.9</f>
        <v>#REF!</v>
      </c>
      <c r="C14" s="115" t="e">
        <f>'C завтраками| Bed and breakfast'!#REF!*0.9</f>
        <v>#REF!</v>
      </c>
      <c r="D14" s="115" t="e">
        <f>'C завтраками| Bed and breakfast'!#REF!*0.9</f>
        <v>#REF!</v>
      </c>
      <c r="E14" s="115" t="e">
        <f>'C завтраками| Bed and breakfast'!#REF!*0.9</f>
        <v>#REF!</v>
      </c>
      <c r="F14" s="115" t="e">
        <f>'C завтраками| Bed and breakfast'!#REF!*0.9</f>
        <v>#REF!</v>
      </c>
      <c r="G14" s="115" t="e">
        <f>'C завтраками| Bed and breakfast'!#REF!*0.9</f>
        <v>#REF!</v>
      </c>
      <c r="H14" s="115" t="e">
        <f>'C завтраками| Bed and breakfast'!#REF!*0.9</f>
        <v>#REF!</v>
      </c>
      <c r="I14" s="217" t="e">
        <f>'C завтраками| Bed and breakfast'!#REF!*0.9</f>
        <v>#REF!</v>
      </c>
      <c r="J14" s="217" t="e">
        <f>'C завтраками| Bed and breakfast'!#REF!*0.9</f>
        <v>#REF!</v>
      </c>
      <c r="K14" s="217" t="e">
        <f>'C завтраками| Bed and breakfast'!#REF!*0.9</f>
        <v>#REF!</v>
      </c>
      <c r="L14" s="217" t="e">
        <f>'C завтраками| Bed and breakfast'!#REF!*0.9</f>
        <v>#REF!</v>
      </c>
      <c r="M14" s="217" t="e">
        <f>'C завтраками| Bed and breakfast'!#REF!*0.9</f>
        <v>#REF!</v>
      </c>
      <c r="N14" s="217" t="e">
        <f>'C завтраками| Bed and breakfast'!#REF!*0.9</f>
        <v>#REF!</v>
      </c>
      <c r="O14" s="217" t="e">
        <f>'C завтраками| Bed and breakfast'!#REF!*0.9</f>
        <v>#REF!</v>
      </c>
      <c r="P14" s="217" t="e">
        <f>'C завтраками| Bed and breakfast'!#REF!*0.9</f>
        <v>#REF!</v>
      </c>
    </row>
    <row r="15" spans="1:16" x14ac:dyDescent="0.2">
      <c r="A15" s="83" t="s">
        <v>156</v>
      </c>
      <c r="B15" s="115"/>
      <c r="C15" s="115"/>
      <c r="D15" s="115"/>
      <c r="E15" s="115"/>
      <c r="F15" s="115"/>
      <c r="G15" s="115"/>
      <c r="H15" s="115"/>
      <c r="I15" s="217"/>
      <c r="J15" s="217"/>
      <c r="K15" s="217"/>
      <c r="L15" s="217"/>
      <c r="M15" s="217"/>
      <c r="N15" s="217"/>
      <c r="O15" s="217"/>
      <c r="P15" s="217"/>
    </row>
    <row r="16" spans="1:16" x14ac:dyDescent="0.2">
      <c r="A16" s="113">
        <v>1</v>
      </c>
      <c r="B16" s="115" t="e">
        <f>'C завтраками| Bed and breakfast'!#REF!*0.9</f>
        <v>#REF!</v>
      </c>
      <c r="C16" s="115" t="e">
        <f>'C завтраками| Bed and breakfast'!#REF!*0.9</f>
        <v>#REF!</v>
      </c>
      <c r="D16" s="115" t="e">
        <f>'C завтраками| Bed and breakfast'!#REF!*0.9</f>
        <v>#REF!</v>
      </c>
      <c r="E16" s="115" t="e">
        <f>'C завтраками| Bed and breakfast'!#REF!*0.9</f>
        <v>#REF!</v>
      </c>
      <c r="F16" s="115" t="e">
        <f>'C завтраками| Bed and breakfast'!#REF!*0.9</f>
        <v>#REF!</v>
      </c>
      <c r="G16" s="115" t="e">
        <f>'C завтраками| Bed and breakfast'!#REF!*0.9</f>
        <v>#REF!</v>
      </c>
      <c r="H16" s="115" t="e">
        <f>'C завтраками| Bed and breakfast'!#REF!*0.9</f>
        <v>#REF!</v>
      </c>
      <c r="I16" s="217" t="e">
        <f>'C завтраками| Bed and breakfast'!#REF!*0.9</f>
        <v>#REF!</v>
      </c>
      <c r="J16" s="217" t="e">
        <f>'C завтраками| Bed and breakfast'!#REF!*0.9</f>
        <v>#REF!</v>
      </c>
      <c r="K16" s="217" t="e">
        <f>'C завтраками| Bed and breakfast'!#REF!*0.9</f>
        <v>#REF!</v>
      </c>
      <c r="L16" s="217" t="e">
        <f>'C завтраками| Bed and breakfast'!#REF!*0.9</f>
        <v>#REF!</v>
      </c>
      <c r="M16" s="217" t="e">
        <f>'C завтраками| Bed and breakfast'!#REF!*0.9</f>
        <v>#REF!</v>
      </c>
      <c r="N16" s="217" t="e">
        <f>'C завтраками| Bed and breakfast'!#REF!*0.9</f>
        <v>#REF!</v>
      </c>
      <c r="O16" s="217" t="e">
        <f>'C завтраками| Bed and breakfast'!#REF!*0.9</f>
        <v>#REF!</v>
      </c>
      <c r="P16" s="217" t="e">
        <f>'C завтраками| Bed and breakfast'!#REF!*0.9</f>
        <v>#REF!</v>
      </c>
    </row>
    <row r="17" spans="1:16" x14ac:dyDescent="0.2">
      <c r="A17" s="113">
        <v>2</v>
      </c>
      <c r="B17" s="115" t="e">
        <f>'C завтраками| Bed and breakfast'!#REF!*0.9</f>
        <v>#REF!</v>
      </c>
      <c r="C17" s="115" t="e">
        <f>'C завтраками| Bed and breakfast'!#REF!*0.9</f>
        <v>#REF!</v>
      </c>
      <c r="D17" s="115" t="e">
        <f>'C завтраками| Bed and breakfast'!#REF!*0.9</f>
        <v>#REF!</v>
      </c>
      <c r="E17" s="115" t="e">
        <f>'C завтраками| Bed and breakfast'!#REF!*0.9</f>
        <v>#REF!</v>
      </c>
      <c r="F17" s="115" t="e">
        <f>'C завтраками| Bed and breakfast'!#REF!*0.9</f>
        <v>#REF!</v>
      </c>
      <c r="G17" s="115" t="e">
        <f>'C завтраками| Bed and breakfast'!#REF!*0.9</f>
        <v>#REF!</v>
      </c>
      <c r="H17" s="115" t="e">
        <f>'C завтраками| Bed and breakfast'!#REF!*0.9</f>
        <v>#REF!</v>
      </c>
      <c r="I17" s="217" t="e">
        <f>'C завтраками| Bed and breakfast'!#REF!*0.9</f>
        <v>#REF!</v>
      </c>
      <c r="J17" s="217" t="e">
        <f>'C завтраками| Bed and breakfast'!#REF!*0.9</f>
        <v>#REF!</v>
      </c>
      <c r="K17" s="217" t="e">
        <f>'C завтраками| Bed and breakfast'!#REF!*0.9</f>
        <v>#REF!</v>
      </c>
      <c r="L17" s="217" t="e">
        <f>'C завтраками| Bed and breakfast'!#REF!*0.9</f>
        <v>#REF!</v>
      </c>
      <c r="M17" s="217" t="e">
        <f>'C завтраками| Bed and breakfast'!#REF!*0.9</f>
        <v>#REF!</v>
      </c>
      <c r="N17" s="217" t="e">
        <f>'C завтраками| Bed and breakfast'!#REF!*0.9</f>
        <v>#REF!</v>
      </c>
      <c r="O17" s="217" t="e">
        <f>'C завтраками| Bed and breakfast'!#REF!*0.9</f>
        <v>#REF!</v>
      </c>
      <c r="P17" s="217" t="e">
        <f>'C завтраками| Bed and breakfast'!#REF!*0.9</f>
        <v>#REF!</v>
      </c>
    </row>
    <row r="18" spans="1:16" x14ac:dyDescent="0.2">
      <c r="A18" s="83" t="s">
        <v>136</v>
      </c>
      <c r="B18" s="115"/>
      <c r="C18" s="115"/>
      <c r="D18" s="115"/>
      <c r="E18" s="115"/>
      <c r="F18" s="115"/>
      <c r="G18" s="115"/>
      <c r="H18" s="115"/>
      <c r="I18" s="217"/>
      <c r="J18" s="217"/>
      <c r="K18" s="217"/>
      <c r="L18" s="217"/>
      <c r="M18" s="217"/>
      <c r="N18" s="217"/>
      <c r="O18" s="217"/>
      <c r="P18" s="217"/>
    </row>
    <row r="19" spans="1:16" x14ac:dyDescent="0.2">
      <c r="A19" s="113">
        <v>1</v>
      </c>
      <c r="B19" s="115" t="e">
        <f>'C завтраками| Bed and breakfast'!#REF!*0.9</f>
        <v>#REF!</v>
      </c>
      <c r="C19" s="115" t="e">
        <f>'C завтраками| Bed and breakfast'!#REF!*0.9</f>
        <v>#REF!</v>
      </c>
      <c r="D19" s="115" t="e">
        <f>'C завтраками| Bed and breakfast'!#REF!*0.9</f>
        <v>#REF!</v>
      </c>
      <c r="E19" s="115" t="e">
        <f>'C завтраками| Bed and breakfast'!#REF!*0.9</f>
        <v>#REF!</v>
      </c>
      <c r="F19" s="115" t="e">
        <f>'C завтраками| Bed and breakfast'!#REF!*0.9</f>
        <v>#REF!</v>
      </c>
      <c r="G19" s="115" t="e">
        <f>'C завтраками| Bed and breakfast'!#REF!*0.9</f>
        <v>#REF!</v>
      </c>
      <c r="H19" s="115" t="e">
        <f>'C завтраками| Bed and breakfast'!#REF!*0.9</f>
        <v>#REF!</v>
      </c>
      <c r="I19" s="217" t="e">
        <f>'C завтраками| Bed and breakfast'!#REF!*0.9</f>
        <v>#REF!</v>
      </c>
      <c r="J19" s="217" t="e">
        <f>'C завтраками| Bed and breakfast'!#REF!*0.9</f>
        <v>#REF!</v>
      </c>
      <c r="K19" s="217" t="e">
        <f>'C завтраками| Bed and breakfast'!#REF!*0.9</f>
        <v>#REF!</v>
      </c>
      <c r="L19" s="217" t="e">
        <f>'C завтраками| Bed and breakfast'!#REF!*0.9</f>
        <v>#REF!</v>
      </c>
      <c r="M19" s="217" t="e">
        <f>'C завтраками| Bed and breakfast'!#REF!*0.9</f>
        <v>#REF!</v>
      </c>
      <c r="N19" s="217" t="e">
        <f>'C завтраками| Bed and breakfast'!#REF!*0.9</f>
        <v>#REF!</v>
      </c>
      <c r="O19" s="217" t="e">
        <f>'C завтраками| Bed and breakfast'!#REF!*0.9</f>
        <v>#REF!</v>
      </c>
      <c r="P19" s="217" t="e">
        <f>'C завтраками| Bed and breakfast'!#REF!*0.9</f>
        <v>#REF!</v>
      </c>
    </row>
    <row r="20" spans="1:16" x14ac:dyDescent="0.2">
      <c r="A20" s="113">
        <v>2</v>
      </c>
      <c r="B20" s="115" t="e">
        <f>'C завтраками| Bed and breakfast'!#REF!*0.9</f>
        <v>#REF!</v>
      </c>
      <c r="C20" s="115" t="e">
        <f>'C завтраками| Bed and breakfast'!#REF!*0.9</f>
        <v>#REF!</v>
      </c>
      <c r="D20" s="115" t="e">
        <f>'C завтраками| Bed and breakfast'!#REF!*0.9</f>
        <v>#REF!</v>
      </c>
      <c r="E20" s="115" t="e">
        <f>'C завтраками| Bed and breakfast'!#REF!*0.9</f>
        <v>#REF!</v>
      </c>
      <c r="F20" s="115" t="e">
        <f>'C завтраками| Bed and breakfast'!#REF!*0.9</f>
        <v>#REF!</v>
      </c>
      <c r="G20" s="115" t="e">
        <f>'C завтраками| Bed and breakfast'!#REF!*0.9</f>
        <v>#REF!</v>
      </c>
      <c r="H20" s="115" t="e">
        <f>'C завтраками| Bed and breakfast'!#REF!*0.9</f>
        <v>#REF!</v>
      </c>
      <c r="I20" s="217" t="e">
        <f>'C завтраками| Bed and breakfast'!#REF!*0.9</f>
        <v>#REF!</v>
      </c>
      <c r="J20" s="217" t="e">
        <f>'C завтраками| Bed and breakfast'!#REF!*0.9</f>
        <v>#REF!</v>
      </c>
      <c r="K20" s="217" t="e">
        <f>'C завтраками| Bed and breakfast'!#REF!*0.9</f>
        <v>#REF!</v>
      </c>
      <c r="L20" s="217" t="e">
        <f>'C завтраками| Bed and breakfast'!#REF!*0.9</f>
        <v>#REF!</v>
      </c>
      <c r="M20" s="217" t="e">
        <f>'C завтраками| Bed and breakfast'!#REF!*0.9</f>
        <v>#REF!</v>
      </c>
      <c r="N20" s="217" t="e">
        <f>'C завтраками| Bed and breakfast'!#REF!*0.9</f>
        <v>#REF!</v>
      </c>
      <c r="O20" s="217" t="e">
        <f>'C завтраками| Bed and breakfast'!#REF!*0.9</f>
        <v>#REF!</v>
      </c>
      <c r="P20" s="217" t="e">
        <f>'C завтраками| Bed and breakfast'!#REF!*0.9</f>
        <v>#REF!</v>
      </c>
    </row>
    <row r="21" spans="1:16" x14ac:dyDescent="0.2">
      <c r="A21" s="83" t="s">
        <v>137</v>
      </c>
      <c r="B21" s="115"/>
      <c r="C21" s="115"/>
      <c r="D21" s="115"/>
      <c r="E21" s="115"/>
      <c r="F21" s="115"/>
      <c r="G21" s="115"/>
      <c r="H21" s="115"/>
      <c r="I21" s="217"/>
      <c r="J21" s="217"/>
      <c r="K21" s="217"/>
      <c r="L21" s="217"/>
      <c r="M21" s="217"/>
      <c r="N21" s="217"/>
      <c r="O21" s="217"/>
      <c r="P21" s="217"/>
    </row>
    <row r="22" spans="1:16" x14ac:dyDescent="0.2">
      <c r="A22" s="113" t="s">
        <v>129</v>
      </c>
      <c r="B22" s="115" t="e">
        <f>'C завтраками| Bed and breakfast'!#REF!*0.9</f>
        <v>#REF!</v>
      </c>
      <c r="C22" s="115" t="e">
        <f>'C завтраками| Bed and breakfast'!#REF!*0.9</f>
        <v>#REF!</v>
      </c>
      <c r="D22" s="115" t="e">
        <f>'C завтраками| Bed and breakfast'!#REF!*0.9</f>
        <v>#REF!</v>
      </c>
      <c r="E22" s="115" t="e">
        <f>'C завтраками| Bed and breakfast'!#REF!*0.9</f>
        <v>#REF!</v>
      </c>
      <c r="F22" s="115" t="e">
        <f>'C завтраками| Bed and breakfast'!#REF!*0.9</f>
        <v>#REF!</v>
      </c>
      <c r="G22" s="115" t="e">
        <f>'C завтраками| Bed and breakfast'!#REF!*0.9</f>
        <v>#REF!</v>
      </c>
      <c r="H22" s="115" t="e">
        <f>'C завтраками| Bed and breakfast'!#REF!*0.9</f>
        <v>#REF!</v>
      </c>
      <c r="I22" s="217" t="e">
        <f>'C завтраками| Bed and breakfast'!#REF!*0.9</f>
        <v>#REF!</v>
      </c>
      <c r="J22" s="217" t="e">
        <f>'C завтраками| Bed and breakfast'!#REF!*0.9</f>
        <v>#REF!</v>
      </c>
      <c r="K22" s="217" t="e">
        <f>'C завтраками| Bed and breakfast'!#REF!*0.9</f>
        <v>#REF!</v>
      </c>
      <c r="L22" s="217" t="e">
        <f>'C завтраками| Bed and breakfast'!#REF!*0.9</f>
        <v>#REF!</v>
      </c>
      <c r="M22" s="217" t="e">
        <f>'C завтраками| Bed and breakfast'!#REF!*0.9</f>
        <v>#REF!</v>
      </c>
      <c r="N22" s="217" t="e">
        <f>'C завтраками| Bed and breakfast'!#REF!*0.9</f>
        <v>#REF!</v>
      </c>
      <c r="O22" s="217" t="e">
        <f>'C завтраками| Bed and breakfast'!#REF!*0.9</f>
        <v>#REF!</v>
      </c>
      <c r="P22" s="217" t="e">
        <f>'C завтраками| Bed and breakfast'!#REF!*0.9</f>
        <v>#REF!</v>
      </c>
    </row>
    <row r="23" spans="1:16" x14ac:dyDescent="0.2">
      <c r="A23" s="83" t="s">
        <v>138</v>
      </c>
      <c r="B23" s="115"/>
      <c r="C23" s="115"/>
      <c r="D23" s="115"/>
      <c r="E23" s="115"/>
      <c r="F23" s="115"/>
      <c r="G23" s="115"/>
      <c r="H23" s="115"/>
      <c r="I23" s="217"/>
      <c r="J23" s="217"/>
      <c r="K23" s="217"/>
      <c r="L23" s="217"/>
      <c r="M23" s="217"/>
      <c r="N23" s="217"/>
      <c r="O23" s="217"/>
      <c r="P23" s="217"/>
    </row>
    <row r="24" spans="1:16" x14ac:dyDescent="0.2">
      <c r="A24" s="86" t="s">
        <v>129</v>
      </c>
      <c r="B24" s="115" t="e">
        <f>'C завтраками| Bed and breakfast'!#REF!*0.9</f>
        <v>#REF!</v>
      </c>
      <c r="C24" s="115" t="e">
        <f>'C завтраками| Bed and breakfast'!#REF!*0.9</f>
        <v>#REF!</v>
      </c>
      <c r="D24" s="115" t="e">
        <f>'C завтраками| Bed and breakfast'!#REF!*0.9</f>
        <v>#REF!</v>
      </c>
      <c r="E24" s="115" t="e">
        <f>'C завтраками| Bed and breakfast'!#REF!*0.9</f>
        <v>#REF!</v>
      </c>
      <c r="F24" s="115" t="e">
        <f>'C завтраками| Bed and breakfast'!#REF!*0.9</f>
        <v>#REF!</v>
      </c>
      <c r="G24" s="115" t="e">
        <f>'C завтраками| Bed and breakfast'!#REF!*0.9</f>
        <v>#REF!</v>
      </c>
      <c r="H24" s="115" t="e">
        <f>'C завтраками| Bed and breakfast'!#REF!*0.9</f>
        <v>#REF!</v>
      </c>
      <c r="I24" s="217" t="e">
        <f>'C завтраками| Bed and breakfast'!#REF!*0.9</f>
        <v>#REF!</v>
      </c>
      <c r="J24" s="217" t="e">
        <f>'C завтраками| Bed and breakfast'!#REF!*0.9</f>
        <v>#REF!</v>
      </c>
      <c r="K24" s="217" t="e">
        <f>'C завтраками| Bed and breakfast'!#REF!*0.9</f>
        <v>#REF!</v>
      </c>
      <c r="L24" s="217" t="e">
        <f>'C завтраками| Bed and breakfast'!#REF!*0.9</f>
        <v>#REF!</v>
      </c>
      <c r="M24" s="217" t="e">
        <f>'C завтраками| Bed and breakfast'!#REF!*0.9</f>
        <v>#REF!</v>
      </c>
      <c r="N24" s="217" t="e">
        <f>'C завтраками| Bed and breakfast'!#REF!*0.9</f>
        <v>#REF!</v>
      </c>
      <c r="O24" s="217" t="e">
        <f>'C завтраками| Bed and breakfast'!#REF!*0.9</f>
        <v>#REF!</v>
      </c>
      <c r="P24" s="217" t="e">
        <f>'C завтраками| Bed and breakfast'!#REF!*0.9</f>
        <v>#REF!</v>
      </c>
    </row>
    <row r="25" spans="1:16" ht="103.5" customHeight="1" x14ac:dyDescent="0.2">
      <c r="A25" s="436" t="s">
        <v>244</v>
      </c>
      <c r="B25" s="436"/>
      <c r="C25" s="436"/>
      <c r="D25" s="436"/>
      <c r="E25" s="436"/>
      <c r="F25" s="436"/>
      <c r="G25" s="436"/>
      <c r="H25" s="436"/>
      <c r="I25" s="124"/>
      <c r="J25" s="124"/>
      <c r="K25" s="124"/>
      <c r="L25" s="124"/>
      <c r="M25" s="124"/>
    </row>
    <row r="26" spans="1:16" ht="44.25" customHeight="1" x14ac:dyDescent="0.2">
      <c r="A26" s="187"/>
      <c r="B26" s="187"/>
      <c r="C26" s="187"/>
      <c r="D26" s="187"/>
      <c r="E26" s="187"/>
      <c r="F26" s="187"/>
      <c r="G26" s="187"/>
      <c r="H26" s="187"/>
      <c r="I26" s="124"/>
      <c r="J26" s="124"/>
      <c r="K26" s="124"/>
      <c r="L26" s="124"/>
      <c r="M26" s="124"/>
    </row>
    <row r="27" spans="1:16" x14ac:dyDescent="0.2">
      <c r="A27" s="122" t="s">
        <v>147</v>
      </c>
    </row>
    <row r="28" spans="1:16" x14ac:dyDescent="0.2">
      <c r="A28" s="123" t="s">
        <v>168</v>
      </c>
    </row>
    <row r="29" spans="1:16" x14ac:dyDescent="0.2">
      <c r="A29" s="123" t="s">
        <v>169</v>
      </c>
    </row>
    <row r="30" spans="1:16" x14ac:dyDescent="0.2">
      <c r="A30" s="137"/>
    </row>
    <row r="31" spans="1:16" x14ac:dyDescent="0.2">
      <c r="A31" s="126" t="s">
        <v>144</v>
      </c>
    </row>
    <row r="32" spans="1:16" x14ac:dyDescent="0.2">
      <c r="A32" s="191" t="s">
        <v>247</v>
      </c>
    </row>
    <row r="33" spans="1:1" ht="24" x14ac:dyDescent="0.2">
      <c r="A33" s="191" t="s">
        <v>248</v>
      </c>
    </row>
    <row r="34" spans="1:1" ht="24" x14ac:dyDescent="0.2">
      <c r="A34" s="191" t="s">
        <v>249</v>
      </c>
    </row>
    <row r="35" spans="1:1" ht="24" x14ac:dyDescent="0.2">
      <c r="A35" s="191" t="s">
        <v>250</v>
      </c>
    </row>
    <row r="36" spans="1:1" ht="197.25" customHeight="1" x14ac:dyDescent="0.2">
      <c r="A36" s="192" t="s">
        <v>251</v>
      </c>
    </row>
    <row r="37" spans="1:1" ht="24" x14ac:dyDescent="0.2">
      <c r="A37" s="189" t="s">
        <v>245</v>
      </c>
    </row>
    <row r="38" spans="1:1" x14ac:dyDescent="0.2">
      <c r="A38" s="188"/>
    </row>
    <row r="39" spans="1:1" ht="38.25" x14ac:dyDescent="0.2">
      <c r="A39" s="190" t="s">
        <v>246</v>
      </c>
    </row>
    <row r="40" spans="1:1" ht="42" x14ac:dyDescent="0.2">
      <c r="A40" s="160" t="s">
        <v>183</v>
      </c>
    </row>
    <row r="41" spans="1:1" ht="42" x14ac:dyDescent="0.2">
      <c r="A41" s="160" t="s">
        <v>184</v>
      </c>
    </row>
    <row r="42" spans="1:1" ht="73.5" x14ac:dyDescent="0.2">
      <c r="A42" s="160" t="s">
        <v>185</v>
      </c>
    </row>
    <row r="43" spans="1:1" ht="52.5" x14ac:dyDescent="0.2">
      <c r="A43" s="160" t="s">
        <v>186</v>
      </c>
    </row>
    <row r="44" spans="1:1" ht="52.5" x14ac:dyDescent="0.2">
      <c r="A44" s="160" t="s">
        <v>187</v>
      </c>
    </row>
    <row r="45" spans="1:1" ht="42" x14ac:dyDescent="0.2">
      <c r="A45" s="160" t="s">
        <v>188</v>
      </c>
    </row>
    <row r="46" spans="1:1" ht="52.5" x14ac:dyDescent="0.2">
      <c r="A46" s="160" t="s">
        <v>189</v>
      </c>
    </row>
    <row r="47" spans="1:1" ht="42" x14ac:dyDescent="0.2">
      <c r="A47" s="160" t="s">
        <v>190</v>
      </c>
    </row>
    <row r="48" spans="1:1" ht="42" x14ac:dyDescent="0.2">
      <c r="A48" s="160" t="s">
        <v>191</v>
      </c>
    </row>
    <row r="49" spans="1:1" ht="42" x14ac:dyDescent="0.2">
      <c r="A49" s="160" t="s">
        <v>192</v>
      </c>
    </row>
    <row r="50" spans="1:1" ht="49.5" customHeight="1" x14ac:dyDescent="0.2">
      <c r="A50" s="146"/>
    </row>
    <row r="51" spans="1:1" ht="42" x14ac:dyDescent="0.2">
      <c r="A51" s="158" t="s">
        <v>179</v>
      </c>
    </row>
    <row r="52" spans="1:1" ht="21" x14ac:dyDescent="0.2">
      <c r="A52" s="128" t="s">
        <v>175</v>
      </c>
    </row>
    <row r="53" spans="1:1" ht="53.25" x14ac:dyDescent="0.2">
      <c r="A53" s="149" t="s">
        <v>176</v>
      </c>
    </row>
    <row r="54" spans="1:1" ht="31.5" x14ac:dyDescent="0.2">
      <c r="A54" s="128" t="s">
        <v>177</v>
      </c>
    </row>
    <row r="55" spans="1:1" x14ac:dyDescent="0.2">
      <c r="A55" s="130"/>
    </row>
    <row r="56" spans="1:1" x14ac:dyDescent="0.2">
      <c r="A56" s="131" t="s">
        <v>145</v>
      </c>
    </row>
    <row r="57" spans="1:1" ht="24" x14ac:dyDescent="0.2">
      <c r="A57" s="132" t="s">
        <v>165</v>
      </c>
    </row>
    <row r="58" spans="1:1" ht="24" x14ac:dyDescent="0.2">
      <c r="A58" s="132" t="s">
        <v>166</v>
      </c>
    </row>
    <row r="59" spans="1:1" x14ac:dyDescent="0.2">
      <c r="A59" s="129"/>
    </row>
    <row r="60" spans="1:1" x14ac:dyDescent="0.2">
      <c r="A60" s="130"/>
    </row>
    <row r="61" spans="1:1" x14ac:dyDescent="0.2">
      <c r="A61" s="131" t="s">
        <v>145</v>
      </c>
    </row>
    <row r="62" spans="1:1" ht="24" x14ac:dyDescent="0.2">
      <c r="A62" s="132" t="s">
        <v>165</v>
      </c>
    </row>
    <row r="63" spans="1:1" ht="24" x14ac:dyDescent="0.2">
      <c r="A63" s="132" t="s">
        <v>166</v>
      </c>
    </row>
    <row r="64" spans="1:1" x14ac:dyDescent="0.2">
      <c r="A64" s="120"/>
    </row>
    <row r="65" spans="1:1" x14ac:dyDescent="0.2">
      <c r="A65" s="120"/>
    </row>
    <row r="66" spans="1:1" x14ac:dyDescent="0.2">
      <c r="A66" s="120"/>
    </row>
    <row r="67" spans="1:1" x14ac:dyDescent="0.2">
      <c r="A67" s="120"/>
    </row>
    <row r="68" spans="1:1" x14ac:dyDescent="0.2">
      <c r="A68" s="120"/>
    </row>
    <row r="69" spans="1:1" x14ac:dyDescent="0.2">
      <c r="A69" s="120"/>
    </row>
    <row r="70" spans="1:1" x14ac:dyDescent="0.2">
      <c r="A70" s="120"/>
    </row>
    <row r="71" spans="1:1" x14ac:dyDescent="0.2">
      <c r="A71" s="120"/>
    </row>
    <row r="72" spans="1:1" x14ac:dyDescent="0.2">
      <c r="A72" s="120"/>
    </row>
    <row r="73" spans="1:1" x14ac:dyDescent="0.2">
      <c r="A73" s="120"/>
    </row>
    <row r="74" spans="1:1" x14ac:dyDescent="0.2">
      <c r="A74" s="120"/>
    </row>
    <row r="75" spans="1:1" x14ac:dyDescent="0.2">
      <c r="A75" s="120"/>
    </row>
    <row r="76" spans="1:1" x14ac:dyDescent="0.2">
      <c r="A76" s="120"/>
    </row>
    <row r="77" spans="1:1" x14ac:dyDescent="0.2">
      <c r="A77" s="120"/>
    </row>
    <row r="78" spans="1:1" x14ac:dyDescent="0.2">
      <c r="A78" s="120"/>
    </row>
    <row r="79" spans="1:1" x14ac:dyDescent="0.2">
      <c r="A79" s="120"/>
    </row>
    <row r="80" spans="1:1" x14ac:dyDescent="0.2">
      <c r="A80" s="120"/>
    </row>
    <row r="81" spans="1:1" x14ac:dyDescent="0.2">
      <c r="A81" s="120"/>
    </row>
    <row r="82" spans="1:1" x14ac:dyDescent="0.2">
      <c r="A82" s="120"/>
    </row>
    <row r="83" spans="1:1" x14ac:dyDescent="0.2">
      <c r="A83" s="120"/>
    </row>
    <row r="84" spans="1:1" x14ac:dyDescent="0.2">
      <c r="A84" s="120"/>
    </row>
    <row r="85" spans="1:1" x14ac:dyDescent="0.2">
      <c r="A85" s="120"/>
    </row>
    <row r="86" spans="1:1" x14ac:dyDescent="0.2">
      <c r="A86" s="120"/>
    </row>
    <row r="87" spans="1:1" x14ac:dyDescent="0.2">
      <c r="A87" s="120"/>
    </row>
    <row r="88" spans="1:1" x14ac:dyDescent="0.2">
      <c r="A88" s="120"/>
    </row>
    <row r="89" spans="1:1" x14ac:dyDescent="0.2">
      <c r="A89" s="120"/>
    </row>
    <row r="90" spans="1:1" x14ac:dyDescent="0.2">
      <c r="A90" s="120"/>
    </row>
    <row r="91" spans="1:1" x14ac:dyDescent="0.2">
      <c r="A91" s="120"/>
    </row>
    <row r="92" spans="1:1" x14ac:dyDescent="0.2">
      <c r="A92" s="120"/>
    </row>
    <row r="93" spans="1:1" x14ac:dyDescent="0.2">
      <c r="A93" s="120"/>
    </row>
    <row r="94" spans="1:1" x14ac:dyDescent="0.2">
      <c r="A94" s="120"/>
    </row>
    <row r="95" spans="1:1" x14ac:dyDescent="0.2">
      <c r="A95" s="120"/>
    </row>
    <row r="96" spans="1:1" x14ac:dyDescent="0.2">
      <c r="A96" s="120"/>
    </row>
    <row r="97" spans="1:1" x14ac:dyDescent="0.2">
      <c r="A97" s="120"/>
    </row>
    <row r="98" spans="1:1" x14ac:dyDescent="0.2">
      <c r="A98" s="120"/>
    </row>
    <row r="99" spans="1:1" x14ac:dyDescent="0.2">
      <c r="A99" s="120"/>
    </row>
    <row r="100" spans="1:1" x14ac:dyDescent="0.2">
      <c r="A100" s="120"/>
    </row>
    <row r="101" spans="1:1" x14ac:dyDescent="0.2">
      <c r="A101" s="120"/>
    </row>
    <row r="102" spans="1:1" x14ac:dyDescent="0.2">
      <c r="A102" s="120"/>
    </row>
    <row r="103" spans="1:1" x14ac:dyDescent="0.2">
      <c r="A103" s="120"/>
    </row>
    <row r="104" spans="1:1" x14ac:dyDescent="0.2">
      <c r="A104" s="120"/>
    </row>
    <row r="105" spans="1:1" x14ac:dyDescent="0.2">
      <c r="A105" s="120"/>
    </row>
    <row r="106" spans="1:1" x14ac:dyDescent="0.2">
      <c r="A106" s="120"/>
    </row>
    <row r="107" spans="1:1" x14ac:dyDescent="0.2">
      <c r="A107" s="120"/>
    </row>
    <row r="108" spans="1:1" x14ac:dyDescent="0.2">
      <c r="A108" s="120"/>
    </row>
    <row r="109" spans="1:1" x14ac:dyDescent="0.2">
      <c r="A109" s="120"/>
    </row>
    <row r="110" spans="1:1" x14ac:dyDescent="0.2">
      <c r="A110" s="120"/>
    </row>
    <row r="111" spans="1:1" x14ac:dyDescent="0.2">
      <c r="A111" s="120"/>
    </row>
    <row r="112" spans="1:1" x14ac:dyDescent="0.2">
      <c r="A112" s="120"/>
    </row>
    <row r="113" spans="1:1" x14ac:dyDescent="0.2">
      <c r="A113" s="120"/>
    </row>
  </sheetData>
  <mergeCells count="1">
    <mergeCell ref="A25:H2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zoomScale="90" zoomScaleNormal="90" workbookViewId="0">
      <selection activeCell="B4" sqref="B4:D24"/>
    </sheetView>
  </sheetViews>
  <sheetFormatPr defaultColWidth="8.7109375" defaultRowHeight="12.75" x14ac:dyDescent="0.2"/>
  <cols>
    <col min="1" max="1" width="70" style="212" customWidth="1"/>
    <col min="2" max="16384" width="8.7109375" style="212"/>
  </cols>
  <sheetData>
    <row r="1" spans="1:4" x14ac:dyDescent="0.2">
      <c r="A1" s="114" t="s">
        <v>141</v>
      </c>
    </row>
    <row r="2" spans="1:4" x14ac:dyDescent="0.2">
      <c r="A2" s="230" t="s">
        <v>283</v>
      </c>
    </row>
    <row r="4" spans="1:4" x14ac:dyDescent="0.2">
      <c r="A4" s="112" t="s">
        <v>146</v>
      </c>
      <c r="B4" s="121" t="e">
        <f>'C завтраками| Bed and breakfast'!#REF!</f>
        <v>#REF!</v>
      </c>
      <c r="C4" s="121" t="e">
        <f>'C завтраками| Bed and breakfast'!#REF!</f>
        <v>#REF!</v>
      </c>
      <c r="D4" s="121" t="e">
        <f>'C завтраками| Bed and breakfast'!#REF!</f>
        <v>#REF!</v>
      </c>
    </row>
    <row r="5" spans="1:4" ht="33.75" customHeight="1" x14ac:dyDescent="0.2">
      <c r="A5" s="94" t="s">
        <v>143</v>
      </c>
      <c r="B5" s="121" t="e">
        <f>'C завтраками| Bed and breakfast'!#REF!</f>
        <v>#REF!</v>
      </c>
      <c r="C5" s="121" t="e">
        <f>'C завтраками| Bed and breakfast'!#REF!</f>
        <v>#REF!</v>
      </c>
      <c r="D5" s="121" t="e">
        <f>'C завтраками| Bed and breakfast'!#REF!</f>
        <v>#REF!</v>
      </c>
    </row>
    <row r="6" spans="1:4" x14ac:dyDescent="0.2">
      <c r="A6" s="83" t="s">
        <v>153</v>
      </c>
    </row>
    <row r="7" spans="1:4" x14ac:dyDescent="0.2">
      <c r="A7" s="113">
        <v>1</v>
      </c>
      <c r="B7" s="217" t="e">
        <f>'C завтраками| Bed and breakfast'!#REF!*0.9</f>
        <v>#REF!</v>
      </c>
      <c r="C7" s="217" t="e">
        <f>'C завтраками| Bed and breakfast'!#REF!*0.9</f>
        <v>#REF!</v>
      </c>
      <c r="D7" s="217" t="e">
        <f>'C завтраками| Bed and breakfast'!#REF!*0.9</f>
        <v>#REF!</v>
      </c>
    </row>
    <row r="8" spans="1:4" x14ac:dyDescent="0.2">
      <c r="A8" s="113">
        <v>2</v>
      </c>
      <c r="B8" s="217" t="e">
        <f>'C завтраками| Bed and breakfast'!#REF!*0.9</f>
        <v>#REF!</v>
      </c>
      <c r="C8" s="217" t="e">
        <f>'C завтраками| Bed and breakfast'!#REF!*0.9</f>
        <v>#REF!</v>
      </c>
      <c r="D8" s="217" t="e">
        <f>'C завтраками| Bed and breakfast'!#REF!*0.9</f>
        <v>#REF!</v>
      </c>
    </row>
    <row r="9" spans="1:4" x14ac:dyDescent="0.2">
      <c r="A9" s="83" t="s">
        <v>155</v>
      </c>
      <c r="B9" s="217"/>
      <c r="C9" s="217"/>
      <c r="D9" s="217"/>
    </row>
    <row r="10" spans="1:4" x14ac:dyDescent="0.2">
      <c r="A10" s="113">
        <v>1</v>
      </c>
      <c r="B10" s="217" t="e">
        <f>'C завтраками| Bed and breakfast'!#REF!*0.9</f>
        <v>#REF!</v>
      </c>
      <c r="C10" s="217" t="e">
        <f>'C завтраками| Bed and breakfast'!#REF!*0.9</f>
        <v>#REF!</v>
      </c>
      <c r="D10" s="217" t="e">
        <f>'C завтраками| Bed and breakfast'!#REF!*0.9</f>
        <v>#REF!</v>
      </c>
    </row>
    <row r="11" spans="1:4" x14ac:dyDescent="0.2">
      <c r="A11" s="113">
        <v>2</v>
      </c>
      <c r="B11" s="217" t="e">
        <f>'C завтраками| Bed and breakfast'!#REF!*0.9</f>
        <v>#REF!</v>
      </c>
      <c r="C11" s="217" t="e">
        <f>'C завтраками| Bed and breakfast'!#REF!*0.9</f>
        <v>#REF!</v>
      </c>
      <c r="D11" s="217" t="e">
        <f>'C завтраками| Bed and breakfast'!#REF!*0.9</f>
        <v>#REF!</v>
      </c>
    </row>
    <row r="12" spans="1:4" x14ac:dyDescent="0.2">
      <c r="A12" s="83" t="s">
        <v>154</v>
      </c>
      <c r="B12" s="217"/>
      <c r="C12" s="217"/>
      <c r="D12" s="217"/>
    </row>
    <row r="13" spans="1:4" x14ac:dyDescent="0.2">
      <c r="A13" s="113">
        <v>1</v>
      </c>
      <c r="B13" s="217" t="e">
        <f>'C завтраками| Bed and breakfast'!#REF!*0.9</f>
        <v>#REF!</v>
      </c>
      <c r="C13" s="217" t="e">
        <f>'C завтраками| Bed and breakfast'!#REF!*0.9</f>
        <v>#REF!</v>
      </c>
      <c r="D13" s="217" t="e">
        <f>'C завтраками| Bed and breakfast'!#REF!*0.9</f>
        <v>#REF!</v>
      </c>
    </row>
    <row r="14" spans="1:4" x14ac:dyDescent="0.2">
      <c r="A14" s="113">
        <v>2</v>
      </c>
      <c r="B14" s="217" t="e">
        <f>'C завтраками| Bed and breakfast'!#REF!*0.9</f>
        <v>#REF!</v>
      </c>
      <c r="C14" s="217" t="e">
        <f>'C завтраками| Bed and breakfast'!#REF!*0.9</f>
        <v>#REF!</v>
      </c>
      <c r="D14" s="217" t="e">
        <f>'C завтраками| Bed and breakfast'!#REF!*0.9</f>
        <v>#REF!</v>
      </c>
    </row>
    <row r="15" spans="1:4" x14ac:dyDescent="0.2">
      <c r="A15" s="83" t="s">
        <v>156</v>
      </c>
      <c r="B15" s="217"/>
      <c r="C15" s="217"/>
      <c r="D15" s="217"/>
    </row>
    <row r="16" spans="1:4" x14ac:dyDescent="0.2">
      <c r="A16" s="113">
        <v>1</v>
      </c>
      <c r="B16" s="217" t="e">
        <f>'C завтраками| Bed and breakfast'!#REF!*0.9</f>
        <v>#REF!</v>
      </c>
      <c r="C16" s="217" t="e">
        <f>'C завтраками| Bed and breakfast'!#REF!*0.9</f>
        <v>#REF!</v>
      </c>
      <c r="D16" s="217" t="e">
        <f>'C завтраками| Bed and breakfast'!#REF!*0.9</f>
        <v>#REF!</v>
      </c>
    </row>
    <row r="17" spans="1:4" x14ac:dyDescent="0.2">
      <c r="A17" s="113">
        <v>2</v>
      </c>
      <c r="B17" s="217" t="e">
        <f>'C завтраками| Bed and breakfast'!#REF!*0.9</f>
        <v>#REF!</v>
      </c>
      <c r="C17" s="217" t="e">
        <f>'C завтраками| Bed and breakfast'!#REF!*0.9</f>
        <v>#REF!</v>
      </c>
      <c r="D17" s="217" t="e">
        <f>'C завтраками| Bed and breakfast'!#REF!*0.9</f>
        <v>#REF!</v>
      </c>
    </row>
    <row r="18" spans="1:4" x14ac:dyDescent="0.2">
      <c r="A18" s="83" t="s">
        <v>136</v>
      </c>
      <c r="B18" s="217"/>
      <c r="C18" s="217"/>
      <c r="D18" s="217"/>
    </row>
    <row r="19" spans="1:4" x14ac:dyDescent="0.2">
      <c r="A19" s="113">
        <v>1</v>
      </c>
      <c r="B19" s="217" t="e">
        <f>'C завтраками| Bed and breakfast'!#REF!*0.9</f>
        <v>#REF!</v>
      </c>
      <c r="C19" s="217" t="e">
        <f>'C завтраками| Bed and breakfast'!#REF!*0.9</f>
        <v>#REF!</v>
      </c>
      <c r="D19" s="217" t="e">
        <f>'C завтраками| Bed and breakfast'!#REF!*0.9</f>
        <v>#REF!</v>
      </c>
    </row>
    <row r="20" spans="1:4" x14ac:dyDescent="0.2">
      <c r="A20" s="113">
        <v>2</v>
      </c>
      <c r="B20" s="217" t="e">
        <f>'C завтраками| Bed and breakfast'!#REF!*0.9</f>
        <v>#REF!</v>
      </c>
      <c r="C20" s="217" t="e">
        <f>'C завтраками| Bed and breakfast'!#REF!*0.9</f>
        <v>#REF!</v>
      </c>
      <c r="D20" s="217" t="e">
        <f>'C завтраками| Bed and breakfast'!#REF!*0.9</f>
        <v>#REF!</v>
      </c>
    </row>
    <row r="21" spans="1:4" x14ac:dyDescent="0.2">
      <c r="A21" s="83" t="s">
        <v>137</v>
      </c>
      <c r="B21" s="217"/>
      <c r="C21" s="217"/>
      <c r="D21" s="217"/>
    </row>
    <row r="22" spans="1:4" x14ac:dyDescent="0.2">
      <c r="A22" s="113" t="s">
        <v>129</v>
      </c>
      <c r="B22" s="217" t="e">
        <f>'C завтраками| Bed and breakfast'!#REF!*0.9</f>
        <v>#REF!</v>
      </c>
      <c r="C22" s="217" t="e">
        <f>'C завтраками| Bed and breakfast'!#REF!*0.9</f>
        <v>#REF!</v>
      </c>
      <c r="D22" s="217" t="e">
        <f>'C завтраками| Bed and breakfast'!#REF!*0.9</f>
        <v>#REF!</v>
      </c>
    </row>
    <row r="23" spans="1:4" x14ac:dyDescent="0.2">
      <c r="A23" s="83" t="s">
        <v>138</v>
      </c>
      <c r="B23" s="217"/>
      <c r="C23" s="217"/>
      <c r="D23" s="217"/>
    </row>
    <row r="24" spans="1:4" x14ac:dyDescent="0.2">
      <c r="A24" s="86" t="s">
        <v>129</v>
      </c>
      <c r="B24" s="217" t="e">
        <f>'C завтраками| Bed and breakfast'!#REF!*0.9</f>
        <v>#REF!</v>
      </c>
      <c r="C24" s="217" t="e">
        <f>'C завтраками| Bed and breakfast'!#REF!*0.9</f>
        <v>#REF!</v>
      </c>
      <c r="D24" s="217" t="e">
        <f>'C завтраками| Bed and breakfast'!#REF!*0.9</f>
        <v>#REF!</v>
      </c>
    </row>
    <row r="25" spans="1:4" ht="162.6" customHeight="1" x14ac:dyDescent="0.2">
      <c r="A25" s="226" t="s">
        <v>270</v>
      </c>
    </row>
    <row r="26" spans="1:4" ht="44.25" customHeight="1" x14ac:dyDescent="0.2">
      <c r="A26" s="219"/>
    </row>
    <row r="27" spans="1:4" ht="13.5" thickBot="1" x14ac:dyDescent="0.25">
      <c r="A27" s="227" t="s">
        <v>147</v>
      </c>
    </row>
    <row r="28" spans="1:4" ht="13.5" thickBot="1" x14ac:dyDescent="0.25">
      <c r="A28" s="228" t="s">
        <v>271</v>
      </c>
    </row>
    <row r="29" spans="1:4" x14ac:dyDescent="0.2">
      <c r="A29" s="229" t="s">
        <v>272</v>
      </c>
    </row>
    <row r="30" spans="1:4" x14ac:dyDescent="0.2">
      <c r="A30" s="137"/>
    </row>
    <row r="31" spans="1:4" x14ac:dyDescent="0.2">
      <c r="A31" s="190" t="s">
        <v>144</v>
      </c>
    </row>
    <row r="32" spans="1:4" x14ac:dyDescent="0.2">
      <c r="A32" s="208" t="s">
        <v>247</v>
      </c>
    </row>
    <row r="33" spans="1:1" ht="24" x14ac:dyDescent="0.2">
      <c r="A33" s="208" t="s">
        <v>248</v>
      </c>
    </row>
    <row r="34" spans="1:1" ht="24" x14ac:dyDescent="0.2">
      <c r="A34" s="208" t="s">
        <v>249</v>
      </c>
    </row>
    <row r="35" spans="1:1" ht="24" x14ac:dyDescent="0.2">
      <c r="A35" s="208" t="s">
        <v>250</v>
      </c>
    </row>
    <row r="36" spans="1:1" ht="197.25" customHeight="1" x14ac:dyDescent="0.2">
      <c r="A36" s="225" t="s">
        <v>251</v>
      </c>
    </row>
    <row r="37" spans="1:1" ht="24" x14ac:dyDescent="0.2">
      <c r="A37" s="209" t="s">
        <v>245</v>
      </c>
    </row>
    <row r="38" spans="1:1" x14ac:dyDescent="0.2">
      <c r="A38" s="188"/>
    </row>
    <row r="39" spans="1:1" ht="25.5" x14ac:dyDescent="0.2">
      <c r="A39" s="231" t="s">
        <v>284</v>
      </c>
    </row>
    <row r="40" spans="1:1" ht="63" x14ac:dyDescent="0.2">
      <c r="A40" s="160" t="s">
        <v>273</v>
      </c>
    </row>
    <row r="41" spans="1:1" ht="31.5" x14ac:dyDescent="0.2">
      <c r="A41" s="160" t="s">
        <v>274</v>
      </c>
    </row>
    <row r="42" spans="1:1" ht="52.5" x14ac:dyDescent="0.2">
      <c r="A42" s="160" t="s">
        <v>275</v>
      </c>
    </row>
    <row r="43" spans="1:1" ht="31.5" x14ac:dyDescent="0.2">
      <c r="A43" s="160" t="s">
        <v>276</v>
      </c>
    </row>
    <row r="44" spans="1:1" ht="73.5" x14ac:dyDescent="0.2">
      <c r="A44" s="160" t="s">
        <v>277</v>
      </c>
    </row>
    <row r="45" spans="1:1" ht="31.5" x14ac:dyDescent="0.2">
      <c r="A45" s="160" t="s">
        <v>278</v>
      </c>
    </row>
    <row r="46" spans="1:1" ht="31.5" x14ac:dyDescent="0.2">
      <c r="A46" s="160" t="s">
        <v>279</v>
      </c>
    </row>
    <row r="47" spans="1:1" ht="31.5" x14ac:dyDescent="0.2">
      <c r="A47" s="160" t="s">
        <v>280</v>
      </c>
    </row>
    <row r="48" spans="1:1" ht="42" x14ac:dyDescent="0.2">
      <c r="A48" s="160" t="s">
        <v>281</v>
      </c>
    </row>
    <row r="49" spans="1:1" ht="42" x14ac:dyDescent="0.2">
      <c r="A49" s="160" t="s">
        <v>282</v>
      </c>
    </row>
    <row r="50" spans="1:1" ht="49.5" customHeight="1" x14ac:dyDescent="0.2">
      <c r="A50" s="146"/>
    </row>
    <row r="51" spans="1:1" ht="42" x14ac:dyDescent="0.2">
      <c r="A51" s="158" t="s">
        <v>179</v>
      </c>
    </row>
    <row r="52" spans="1:1" ht="21" x14ac:dyDescent="0.2">
      <c r="A52" s="232" t="s">
        <v>175</v>
      </c>
    </row>
    <row r="53" spans="1:1" ht="53.25" x14ac:dyDescent="0.2">
      <c r="A53" s="149" t="s">
        <v>176</v>
      </c>
    </row>
    <row r="54" spans="1:1" ht="31.5" x14ac:dyDescent="0.2">
      <c r="A54" s="198" t="s">
        <v>177</v>
      </c>
    </row>
    <row r="55" spans="1:1" x14ac:dyDescent="0.2">
      <c r="A55" s="130"/>
    </row>
    <row r="56" spans="1:1" x14ac:dyDescent="0.2">
      <c r="A56" s="131" t="s">
        <v>145</v>
      </c>
    </row>
    <row r="57" spans="1:1" ht="24" x14ac:dyDescent="0.2">
      <c r="A57" s="132" t="s">
        <v>165</v>
      </c>
    </row>
    <row r="58" spans="1:1" ht="24" x14ac:dyDescent="0.2">
      <c r="A58" s="132" t="s">
        <v>166</v>
      </c>
    </row>
    <row r="64" spans="1:1" x14ac:dyDescent="0.2">
      <c r="A64" s="120"/>
    </row>
    <row r="65" spans="1:1" x14ac:dyDescent="0.2">
      <c r="A65" s="120"/>
    </row>
    <row r="66" spans="1:1" x14ac:dyDescent="0.2">
      <c r="A66" s="120"/>
    </row>
    <row r="67" spans="1:1" x14ac:dyDescent="0.2">
      <c r="A67" s="120"/>
    </row>
    <row r="68" spans="1:1" x14ac:dyDescent="0.2">
      <c r="A68" s="120"/>
    </row>
    <row r="69" spans="1:1" x14ac:dyDescent="0.2">
      <c r="A69" s="120"/>
    </row>
    <row r="70" spans="1:1" x14ac:dyDescent="0.2">
      <c r="A70" s="120"/>
    </row>
    <row r="71" spans="1:1" x14ac:dyDescent="0.2">
      <c r="A71" s="120"/>
    </row>
    <row r="72" spans="1:1" x14ac:dyDescent="0.2">
      <c r="A72" s="120"/>
    </row>
    <row r="73" spans="1:1" x14ac:dyDescent="0.2">
      <c r="A73" s="120"/>
    </row>
    <row r="74" spans="1:1" x14ac:dyDescent="0.2">
      <c r="A74" s="120"/>
    </row>
    <row r="75" spans="1:1" x14ac:dyDescent="0.2">
      <c r="A75" s="120"/>
    </row>
    <row r="76" spans="1:1" x14ac:dyDescent="0.2">
      <c r="A76" s="120"/>
    </row>
    <row r="77" spans="1:1" x14ac:dyDescent="0.2">
      <c r="A77" s="120"/>
    </row>
    <row r="78" spans="1:1" x14ac:dyDescent="0.2">
      <c r="A78" s="120"/>
    </row>
    <row r="79" spans="1:1" x14ac:dyDescent="0.2">
      <c r="A79" s="120"/>
    </row>
    <row r="80" spans="1:1" x14ac:dyDescent="0.2">
      <c r="A80" s="120"/>
    </row>
    <row r="81" spans="1:1" x14ac:dyDescent="0.2">
      <c r="A81" s="120"/>
    </row>
    <row r="82" spans="1:1" x14ac:dyDescent="0.2">
      <c r="A82" s="120"/>
    </row>
    <row r="83" spans="1:1" x14ac:dyDescent="0.2">
      <c r="A83" s="120"/>
    </row>
    <row r="84" spans="1:1" x14ac:dyDescent="0.2">
      <c r="A84" s="120"/>
    </row>
    <row r="85" spans="1:1" x14ac:dyDescent="0.2">
      <c r="A85" s="120"/>
    </row>
    <row r="86" spans="1:1" x14ac:dyDescent="0.2">
      <c r="A86" s="120"/>
    </row>
    <row r="87" spans="1:1" x14ac:dyDescent="0.2">
      <c r="A87" s="120"/>
    </row>
    <row r="88" spans="1:1" x14ac:dyDescent="0.2">
      <c r="A88" s="120"/>
    </row>
    <row r="89" spans="1:1" x14ac:dyDescent="0.2">
      <c r="A89" s="120"/>
    </row>
    <row r="90" spans="1:1" x14ac:dyDescent="0.2">
      <c r="A90" s="120"/>
    </row>
    <row r="91" spans="1:1" x14ac:dyDescent="0.2">
      <c r="A91" s="120"/>
    </row>
    <row r="92" spans="1:1" x14ac:dyDescent="0.2">
      <c r="A92" s="120"/>
    </row>
    <row r="93" spans="1:1" x14ac:dyDescent="0.2">
      <c r="A93" s="120"/>
    </row>
    <row r="94" spans="1:1" x14ac:dyDescent="0.2">
      <c r="A94" s="120"/>
    </row>
    <row r="95" spans="1:1" x14ac:dyDescent="0.2">
      <c r="A95" s="120"/>
    </row>
    <row r="96" spans="1:1" x14ac:dyDescent="0.2">
      <c r="A96" s="120"/>
    </row>
    <row r="97" spans="1:1" x14ac:dyDescent="0.2">
      <c r="A97" s="120"/>
    </row>
    <row r="98" spans="1:1" x14ac:dyDescent="0.2">
      <c r="A98" s="120"/>
    </row>
    <row r="99" spans="1:1" x14ac:dyDescent="0.2">
      <c r="A99" s="120"/>
    </row>
    <row r="100" spans="1:1" x14ac:dyDescent="0.2">
      <c r="A100" s="120"/>
    </row>
    <row r="101" spans="1:1" x14ac:dyDescent="0.2">
      <c r="A101" s="120"/>
    </row>
    <row r="102" spans="1:1" x14ac:dyDescent="0.2">
      <c r="A102" s="120"/>
    </row>
    <row r="103" spans="1:1" x14ac:dyDescent="0.2">
      <c r="A103" s="120"/>
    </row>
    <row r="104" spans="1:1" x14ac:dyDescent="0.2">
      <c r="A104" s="120"/>
    </row>
    <row r="105" spans="1:1" x14ac:dyDescent="0.2">
      <c r="A105" s="120"/>
    </row>
    <row r="106" spans="1:1" x14ac:dyDescent="0.2">
      <c r="A106" s="120"/>
    </row>
    <row r="107" spans="1:1" x14ac:dyDescent="0.2">
      <c r="A107" s="120"/>
    </row>
    <row r="108" spans="1:1" x14ac:dyDescent="0.2">
      <c r="A108" s="120"/>
    </row>
    <row r="109" spans="1:1" x14ac:dyDescent="0.2">
      <c r="A109" s="120"/>
    </row>
    <row r="110" spans="1:1" x14ac:dyDescent="0.2">
      <c r="A110" s="120"/>
    </row>
    <row r="111" spans="1:1" x14ac:dyDescent="0.2">
      <c r="A111" s="120"/>
    </row>
    <row r="112" spans="1:1" x14ac:dyDescent="0.2">
      <c r="A112" s="120"/>
    </row>
    <row r="113" spans="1:1" x14ac:dyDescent="0.2">
      <c r="A113" s="120"/>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zoomScale="90" zoomScaleNormal="90" workbookViewId="0">
      <selection activeCell="B1" sqref="B1:B1048576"/>
    </sheetView>
  </sheetViews>
  <sheetFormatPr defaultColWidth="8.7109375" defaultRowHeight="12.75" x14ac:dyDescent="0.2"/>
  <cols>
    <col min="1" max="1" width="70" style="212" customWidth="1"/>
    <col min="2" max="16384" width="8.7109375" style="212"/>
  </cols>
  <sheetData>
    <row r="1" spans="1:12" x14ac:dyDescent="0.2">
      <c r="A1" s="114" t="s">
        <v>141</v>
      </c>
    </row>
    <row r="2" spans="1:12" x14ac:dyDescent="0.2">
      <c r="A2" s="186" t="s">
        <v>243</v>
      </c>
    </row>
    <row r="4" spans="1:12" x14ac:dyDescent="0.2">
      <c r="A4" s="112" t="s">
        <v>146</v>
      </c>
      <c r="B4" s="216" t="e">
        <f>'C завтраками| Bed and breakfast'!#REF!</f>
        <v>#REF!</v>
      </c>
      <c r="C4" s="216" t="e">
        <f>'C завтраками| Bed and breakfast'!#REF!</f>
        <v>#REF!</v>
      </c>
      <c r="D4" s="216" t="e">
        <f>'C завтраками| Bed and breakfast'!#REF!</f>
        <v>#REF!</v>
      </c>
      <c r="E4" s="216" t="e">
        <f>'C завтраками| Bed and breakfast'!#REF!</f>
        <v>#REF!</v>
      </c>
      <c r="F4" s="216" t="e">
        <f>'C завтраками| Bed and breakfast'!#REF!</f>
        <v>#REF!</v>
      </c>
      <c r="G4" s="216" t="e">
        <f>'C завтраками| Bed and breakfast'!#REF!</f>
        <v>#REF!</v>
      </c>
      <c r="H4" s="216" t="e">
        <f>'C завтраками| Bed and breakfast'!#REF!</f>
        <v>#REF!</v>
      </c>
      <c r="I4" s="216" t="e">
        <f>'C завтраками| Bed and breakfast'!#REF!</f>
        <v>#REF!</v>
      </c>
      <c r="J4" s="216" t="e">
        <f>'C завтраками| Bed and breakfast'!#REF!</f>
        <v>#REF!</v>
      </c>
      <c r="K4" s="216" t="e">
        <f>'C завтраками| Bed and breakfast'!#REF!</f>
        <v>#REF!</v>
      </c>
      <c r="L4" s="216" t="e">
        <f>'C завтраками| Bed and breakfast'!#REF!</f>
        <v>#REF!</v>
      </c>
    </row>
    <row r="5" spans="1:12" ht="33.75" customHeight="1" x14ac:dyDescent="0.2">
      <c r="A5" s="94" t="s">
        <v>143</v>
      </c>
      <c r="B5" s="216" t="e">
        <f>'C завтраками| Bed and breakfast'!#REF!</f>
        <v>#REF!</v>
      </c>
      <c r="C5" s="216" t="e">
        <f>'C завтраками| Bed and breakfast'!#REF!</f>
        <v>#REF!</v>
      </c>
      <c r="D5" s="216" t="e">
        <f>'C завтраками| Bed and breakfast'!#REF!</f>
        <v>#REF!</v>
      </c>
      <c r="E5" s="216" t="e">
        <f>'C завтраками| Bed and breakfast'!#REF!</f>
        <v>#REF!</v>
      </c>
      <c r="F5" s="216" t="e">
        <f>'C завтраками| Bed and breakfast'!#REF!</f>
        <v>#REF!</v>
      </c>
      <c r="G5" s="216" t="e">
        <f>'C завтраками| Bed and breakfast'!#REF!</f>
        <v>#REF!</v>
      </c>
      <c r="H5" s="216" t="e">
        <f>'C завтраками| Bed and breakfast'!#REF!</f>
        <v>#REF!</v>
      </c>
      <c r="I5" s="216" t="e">
        <f>'C завтраками| Bed and breakfast'!#REF!</f>
        <v>#REF!</v>
      </c>
      <c r="J5" s="216" t="e">
        <f>'C завтраками| Bed and breakfast'!#REF!</f>
        <v>#REF!</v>
      </c>
      <c r="K5" s="216" t="e">
        <f>'C завтраками| Bed and breakfast'!#REF!</f>
        <v>#REF!</v>
      </c>
      <c r="L5" s="216" t="e">
        <f>'C завтраками| Bed and breakfast'!#REF!</f>
        <v>#REF!</v>
      </c>
    </row>
    <row r="6" spans="1:12" x14ac:dyDescent="0.2">
      <c r="A6" s="83" t="s">
        <v>153</v>
      </c>
      <c r="B6" s="263"/>
      <c r="C6" s="263"/>
      <c r="D6" s="263"/>
      <c r="E6" s="263"/>
      <c r="F6" s="263"/>
      <c r="G6" s="263"/>
      <c r="H6" s="263"/>
      <c r="I6" s="263"/>
      <c r="J6" s="263"/>
      <c r="K6" s="263"/>
      <c r="L6" s="263"/>
    </row>
    <row r="7" spans="1:12" x14ac:dyDescent="0.2">
      <c r="A7" s="113">
        <v>1</v>
      </c>
      <c r="B7" s="217" t="e">
        <f>'C завтраками| Bed and breakfast'!#REF!*0.9</f>
        <v>#REF!</v>
      </c>
      <c r="C7" s="217" t="e">
        <f>'C завтраками| Bed and breakfast'!#REF!*0.9</f>
        <v>#REF!</v>
      </c>
      <c r="D7" s="217" t="e">
        <f>'C завтраками| Bed and breakfast'!#REF!*0.9</f>
        <v>#REF!</v>
      </c>
      <c r="E7" s="217" t="e">
        <f>'C завтраками| Bed and breakfast'!#REF!*0.9</f>
        <v>#REF!</v>
      </c>
      <c r="F7" s="217" t="e">
        <f>'C завтраками| Bed and breakfast'!#REF!*0.9</f>
        <v>#REF!</v>
      </c>
      <c r="G7" s="217" t="e">
        <f>'C завтраками| Bed and breakfast'!#REF!*0.9</f>
        <v>#REF!</v>
      </c>
      <c r="H7" s="217" t="e">
        <f>'C завтраками| Bed and breakfast'!#REF!*0.9</f>
        <v>#REF!</v>
      </c>
      <c r="I7" s="217" t="e">
        <f>'C завтраками| Bed and breakfast'!#REF!*0.9</f>
        <v>#REF!</v>
      </c>
      <c r="J7" s="217" t="e">
        <f>'C завтраками| Bed and breakfast'!#REF!*0.9</f>
        <v>#REF!</v>
      </c>
      <c r="K7" s="217" t="e">
        <f>'C завтраками| Bed and breakfast'!#REF!*0.9</f>
        <v>#REF!</v>
      </c>
      <c r="L7" s="217" t="e">
        <f>'C завтраками| Bed and breakfast'!#REF!*0.9</f>
        <v>#REF!</v>
      </c>
    </row>
    <row r="8" spans="1:12" x14ac:dyDescent="0.2">
      <c r="A8" s="113">
        <v>2</v>
      </c>
      <c r="B8" s="217" t="e">
        <f>'C завтраками| Bed and breakfast'!#REF!*0.9</f>
        <v>#REF!</v>
      </c>
      <c r="C8" s="217" t="e">
        <f>'C завтраками| Bed and breakfast'!#REF!*0.9</f>
        <v>#REF!</v>
      </c>
      <c r="D8" s="217" t="e">
        <f>'C завтраками| Bed and breakfast'!#REF!*0.9</f>
        <v>#REF!</v>
      </c>
      <c r="E8" s="217" t="e">
        <f>'C завтраками| Bed and breakfast'!#REF!*0.9</f>
        <v>#REF!</v>
      </c>
      <c r="F8" s="217" t="e">
        <f>'C завтраками| Bed and breakfast'!#REF!*0.9</f>
        <v>#REF!</v>
      </c>
      <c r="G8" s="217" t="e">
        <f>'C завтраками| Bed and breakfast'!#REF!*0.9</f>
        <v>#REF!</v>
      </c>
      <c r="H8" s="217" t="e">
        <f>'C завтраками| Bed and breakfast'!#REF!*0.9</f>
        <v>#REF!</v>
      </c>
      <c r="I8" s="217" t="e">
        <f>'C завтраками| Bed and breakfast'!#REF!*0.9</f>
        <v>#REF!</v>
      </c>
      <c r="J8" s="217" t="e">
        <f>'C завтраками| Bed and breakfast'!#REF!*0.9</f>
        <v>#REF!</v>
      </c>
      <c r="K8" s="217" t="e">
        <f>'C завтраками| Bed and breakfast'!#REF!*0.9</f>
        <v>#REF!</v>
      </c>
      <c r="L8" s="217" t="e">
        <f>'C завтраками| Bed and breakfast'!#REF!*0.9</f>
        <v>#REF!</v>
      </c>
    </row>
    <row r="9" spans="1:12" x14ac:dyDescent="0.2">
      <c r="A9" s="83" t="s">
        <v>155</v>
      </c>
      <c r="B9" s="217"/>
      <c r="C9" s="217"/>
      <c r="D9" s="217"/>
      <c r="E9" s="217"/>
      <c r="F9" s="217"/>
      <c r="G9" s="217"/>
      <c r="H9" s="217"/>
      <c r="I9" s="217"/>
      <c r="J9" s="217"/>
      <c r="K9" s="217"/>
      <c r="L9" s="217"/>
    </row>
    <row r="10" spans="1:12" x14ac:dyDescent="0.2">
      <c r="A10" s="113">
        <v>1</v>
      </c>
      <c r="B10" s="217" t="e">
        <f>'C завтраками| Bed and breakfast'!#REF!*0.9</f>
        <v>#REF!</v>
      </c>
      <c r="C10" s="217" t="e">
        <f>'C завтраками| Bed and breakfast'!#REF!*0.9</f>
        <v>#REF!</v>
      </c>
      <c r="D10" s="217" t="e">
        <f>'C завтраками| Bed and breakfast'!#REF!*0.9</f>
        <v>#REF!</v>
      </c>
      <c r="E10" s="217" t="e">
        <f>'C завтраками| Bed and breakfast'!#REF!*0.9</f>
        <v>#REF!</v>
      </c>
      <c r="F10" s="217" t="e">
        <f>'C завтраками| Bed and breakfast'!#REF!*0.9</f>
        <v>#REF!</v>
      </c>
      <c r="G10" s="217" t="e">
        <f>'C завтраками| Bed and breakfast'!#REF!*0.9</f>
        <v>#REF!</v>
      </c>
      <c r="H10" s="217" t="e">
        <f>'C завтраками| Bed and breakfast'!#REF!*0.9</f>
        <v>#REF!</v>
      </c>
      <c r="I10" s="217" t="e">
        <f>'C завтраками| Bed and breakfast'!#REF!*0.9</f>
        <v>#REF!</v>
      </c>
      <c r="J10" s="217" t="e">
        <f>'C завтраками| Bed and breakfast'!#REF!*0.9</f>
        <v>#REF!</v>
      </c>
      <c r="K10" s="217" t="e">
        <f>'C завтраками| Bed and breakfast'!#REF!*0.9</f>
        <v>#REF!</v>
      </c>
      <c r="L10" s="217" t="e">
        <f>'C завтраками| Bed and breakfast'!#REF!*0.9</f>
        <v>#REF!</v>
      </c>
    </row>
    <row r="11" spans="1:12" x14ac:dyDescent="0.2">
      <c r="A11" s="113">
        <v>2</v>
      </c>
      <c r="B11" s="217" t="e">
        <f>'C завтраками| Bed and breakfast'!#REF!*0.9</f>
        <v>#REF!</v>
      </c>
      <c r="C11" s="217" t="e">
        <f>'C завтраками| Bed and breakfast'!#REF!*0.9</f>
        <v>#REF!</v>
      </c>
      <c r="D11" s="217" t="e">
        <f>'C завтраками| Bed and breakfast'!#REF!*0.9</f>
        <v>#REF!</v>
      </c>
      <c r="E11" s="217" t="e">
        <f>'C завтраками| Bed and breakfast'!#REF!*0.9</f>
        <v>#REF!</v>
      </c>
      <c r="F11" s="217" t="e">
        <f>'C завтраками| Bed and breakfast'!#REF!*0.9</f>
        <v>#REF!</v>
      </c>
      <c r="G11" s="217" t="e">
        <f>'C завтраками| Bed and breakfast'!#REF!*0.9</f>
        <v>#REF!</v>
      </c>
      <c r="H11" s="217" t="e">
        <f>'C завтраками| Bed and breakfast'!#REF!*0.9</f>
        <v>#REF!</v>
      </c>
      <c r="I11" s="217" t="e">
        <f>'C завтраками| Bed and breakfast'!#REF!*0.9</f>
        <v>#REF!</v>
      </c>
      <c r="J11" s="217" t="e">
        <f>'C завтраками| Bed and breakfast'!#REF!*0.9</f>
        <v>#REF!</v>
      </c>
      <c r="K11" s="217" t="e">
        <f>'C завтраками| Bed and breakfast'!#REF!*0.9</f>
        <v>#REF!</v>
      </c>
      <c r="L11" s="217" t="e">
        <f>'C завтраками| Bed and breakfast'!#REF!*0.9</f>
        <v>#REF!</v>
      </c>
    </row>
    <row r="12" spans="1:12" x14ac:dyDescent="0.2">
      <c r="A12" s="83" t="s">
        <v>154</v>
      </c>
      <c r="B12" s="217"/>
      <c r="C12" s="217"/>
      <c r="D12" s="217"/>
      <c r="E12" s="217"/>
      <c r="F12" s="217"/>
      <c r="G12" s="217"/>
      <c r="H12" s="217"/>
      <c r="I12" s="217"/>
      <c r="J12" s="217"/>
      <c r="K12" s="217"/>
      <c r="L12" s="217"/>
    </row>
    <row r="13" spans="1:12" x14ac:dyDescent="0.2">
      <c r="A13" s="113">
        <v>1</v>
      </c>
      <c r="B13" s="217" t="e">
        <f>'C завтраками| Bed and breakfast'!#REF!*0.9</f>
        <v>#REF!</v>
      </c>
      <c r="C13" s="217" t="e">
        <f>'C завтраками| Bed and breakfast'!#REF!*0.9</f>
        <v>#REF!</v>
      </c>
      <c r="D13" s="217" t="e">
        <f>'C завтраками| Bed and breakfast'!#REF!*0.9</f>
        <v>#REF!</v>
      </c>
      <c r="E13" s="217" t="e">
        <f>'C завтраками| Bed and breakfast'!#REF!*0.9</f>
        <v>#REF!</v>
      </c>
      <c r="F13" s="217" t="e">
        <f>'C завтраками| Bed and breakfast'!#REF!*0.9</f>
        <v>#REF!</v>
      </c>
      <c r="G13" s="217" t="e">
        <f>'C завтраками| Bed and breakfast'!#REF!*0.9</f>
        <v>#REF!</v>
      </c>
      <c r="H13" s="217" t="e">
        <f>'C завтраками| Bed and breakfast'!#REF!*0.9</f>
        <v>#REF!</v>
      </c>
      <c r="I13" s="217" t="e">
        <f>'C завтраками| Bed and breakfast'!#REF!*0.9</f>
        <v>#REF!</v>
      </c>
      <c r="J13" s="217" t="e">
        <f>'C завтраками| Bed and breakfast'!#REF!*0.9</f>
        <v>#REF!</v>
      </c>
      <c r="K13" s="217" t="e">
        <f>'C завтраками| Bed and breakfast'!#REF!*0.9</f>
        <v>#REF!</v>
      </c>
      <c r="L13" s="217" t="e">
        <f>'C завтраками| Bed and breakfast'!#REF!*0.9</f>
        <v>#REF!</v>
      </c>
    </row>
    <row r="14" spans="1:12" x14ac:dyDescent="0.2">
      <c r="A14" s="113">
        <v>2</v>
      </c>
      <c r="B14" s="217" t="e">
        <f>'C завтраками| Bed and breakfast'!#REF!*0.9</f>
        <v>#REF!</v>
      </c>
      <c r="C14" s="217" t="e">
        <f>'C завтраками| Bed and breakfast'!#REF!*0.9</f>
        <v>#REF!</v>
      </c>
      <c r="D14" s="217" t="e">
        <f>'C завтраками| Bed and breakfast'!#REF!*0.9</f>
        <v>#REF!</v>
      </c>
      <c r="E14" s="217" t="e">
        <f>'C завтраками| Bed and breakfast'!#REF!*0.9</f>
        <v>#REF!</v>
      </c>
      <c r="F14" s="217" t="e">
        <f>'C завтраками| Bed and breakfast'!#REF!*0.9</f>
        <v>#REF!</v>
      </c>
      <c r="G14" s="217" t="e">
        <f>'C завтраками| Bed and breakfast'!#REF!*0.9</f>
        <v>#REF!</v>
      </c>
      <c r="H14" s="217" t="e">
        <f>'C завтраками| Bed and breakfast'!#REF!*0.9</f>
        <v>#REF!</v>
      </c>
      <c r="I14" s="217" t="e">
        <f>'C завтраками| Bed and breakfast'!#REF!*0.9</f>
        <v>#REF!</v>
      </c>
      <c r="J14" s="217" t="e">
        <f>'C завтраками| Bed and breakfast'!#REF!*0.9</f>
        <v>#REF!</v>
      </c>
      <c r="K14" s="217" t="e">
        <f>'C завтраками| Bed and breakfast'!#REF!*0.9</f>
        <v>#REF!</v>
      </c>
      <c r="L14" s="217" t="e">
        <f>'C завтраками| Bed and breakfast'!#REF!*0.9</f>
        <v>#REF!</v>
      </c>
    </row>
    <row r="15" spans="1:12" x14ac:dyDescent="0.2">
      <c r="A15" s="83" t="s">
        <v>156</v>
      </c>
      <c r="B15" s="217"/>
      <c r="C15" s="217"/>
      <c r="D15" s="217"/>
      <c r="E15" s="217"/>
      <c r="F15" s="217"/>
      <c r="G15" s="217"/>
      <c r="H15" s="217"/>
      <c r="I15" s="217"/>
      <c r="J15" s="217"/>
      <c r="K15" s="217"/>
      <c r="L15" s="217"/>
    </row>
    <row r="16" spans="1:12" x14ac:dyDescent="0.2">
      <c r="A16" s="113">
        <v>1</v>
      </c>
      <c r="B16" s="217" t="e">
        <f>'C завтраками| Bed and breakfast'!#REF!*0.9</f>
        <v>#REF!</v>
      </c>
      <c r="C16" s="217" t="e">
        <f>'C завтраками| Bed and breakfast'!#REF!*0.9</f>
        <v>#REF!</v>
      </c>
      <c r="D16" s="217" t="e">
        <f>'C завтраками| Bed and breakfast'!#REF!*0.9</f>
        <v>#REF!</v>
      </c>
      <c r="E16" s="217" t="e">
        <f>'C завтраками| Bed and breakfast'!#REF!*0.9</f>
        <v>#REF!</v>
      </c>
      <c r="F16" s="217" t="e">
        <f>'C завтраками| Bed and breakfast'!#REF!*0.9</f>
        <v>#REF!</v>
      </c>
      <c r="G16" s="217" t="e">
        <f>'C завтраками| Bed and breakfast'!#REF!*0.9</f>
        <v>#REF!</v>
      </c>
      <c r="H16" s="217" t="e">
        <f>'C завтраками| Bed and breakfast'!#REF!*0.9</f>
        <v>#REF!</v>
      </c>
      <c r="I16" s="217" t="e">
        <f>'C завтраками| Bed and breakfast'!#REF!*0.9</f>
        <v>#REF!</v>
      </c>
      <c r="J16" s="217" t="e">
        <f>'C завтраками| Bed and breakfast'!#REF!*0.9</f>
        <v>#REF!</v>
      </c>
      <c r="K16" s="217" t="e">
        <f>'C завтраками| Bed and breakfast'!#REF!*0.9</f>
        <v>#REF!</v>
      </c>
      <c r="L16" s="217" t="e">
        <f>'C завтраками| Bed and breakfast'!#REF!*0.9</f>
        <v>#REF!</v>
      </c>
    </row>
    <row r="17" spans="1:12" x14ac:dyDescent="0.2">
      <c r="A17" s="113">
        <v>2</v>
      </c>
      <c r="B17" s="217" t="e">
        <f>'C завтраками| Bed and breakfast'!#REF!*0.9</f>
        <v>#REF!</v>
      </c>
      <c r="C17" s="217" t="e">
        <f>'C завтраками| Bed and breakfast'!#REF!*0.9</f>
        <v>#REF!</v>
      </c>
      <c r="D17" s="217" t="e">
        <f>'C завтраками| Bed and breakfast'!#REF!*0.9</f>
        <v>#REF!</v>
      </c>
      <c r="E17" s="217" t="e">
        <f>'C завтраками| Bed and breakfast'!#REF!*0.9</f>
        <v>#REF!</v>
      </c>
      <c r="F17" s="217" t="e">
        <f>'C завтраками| Bed and breakfast'!#REF!*0.9</f>
        <v>#REF!</v>
      </c>
      <c r="G17" s="217" t="e">
        <f>'C завтраками| Bed and breakfast'!#REF!*0.9</f>
        <v>#REF!</v>
      </c>
      <c r="H17" s="217" t="e">
        <f>'C завтраками| Bed and breakfast'!#REF!*0.9</f>
        <v>#REF!</v>
      </c>
      <c r="I17" s="217" t="e">
        <f>'C завтраками| Bed and breakfast'!#REF!*0.9</f>
        <v>#REF!</v>
      </c>
      <c r="J17" s="217" t="e">
        <f>'C завтраками| Bed and breakfast'!#REF!*0.9</f>
        <v>#REF!</v>
      </c>
      <c r="K17" s="217" t="e">
        <f>'C завтраками| Bed and breakfast'!#REF!*0.9</f>
        <v>#REF!</v>
      </c>
      <c r="L17" s="217" t="e">
        <f>'C завтраками| Bed and breakfast'!#REF!*0.9</f>
        <v>#REF!</v>
      </c>
    </row>
    <row r="18" spans="1:12" x14ac:dyDescent="0.2">
      <c r="A18" s="83" t="s">
        <v>136</v>
      </c>
      <c r="B18" s="217"/>
      <c r="C18" s="217"/>
      <c r="D18" s="217"/>
      <c r="E18" s="217"/>
      <c r="F18" s="217"/>
      <c r="G18" s="217"/>
      <c r="H18" s="217"/>
      <c r="I18" s="217"/>
      <c r="J18" s="217"/>
      <c r="K18" s="217"/>
      <c r="L18" s="217"/>
    </row>
    <row r="19" spans="1:12" x14ac:dyDescent="0.2">
      <c r="A19" s="113">
        <v>1</v>
      </c>
      <c r="B19" s="217" t="e">
        <f>'C завтраками| Bed and breakfast'!#REF!*0.9</f>
        <v>#REF!</v>
      </c>
      <c r="C19" s="217" t="e">
        <f>'C завтраками| Bed and breakfast'!#REF!*0.9</f>
        <v>#REF!</v>
      </c>
      <c r="D19" s="217" t="e">
        <f>'C завтраками| Bed and breakfast'!#REF!*0.9</f>
        <v>#REF!</v>
      </c>
      <c r="E19" s="217" t="e">
        <f>'C завтраками| Bed and breakfast'!#REF!*0.9</f>
        <v>#REF!</v>
      </c>
      <c r="F19" s="217" t="e">
        <f>'C завтраками| Bed and breakfast'!#REF!*0.9</f>
        <v>#REF!</v>
      </c>
      <c r="G19" s="217" t="e">
        <f>'C завтраками| Bed and breakfast'!#REF!*0.9</f>
        <v>#REF!</v>
      </c>
      <c r="H19" s="217" t="e">
        <f>'C завтраками| Bed and breakfast'!#REF!*0.9</f>
        <v>#REF!</v>
      </c>
      <c r="I19" s="217" t="e">
        <f>'C завтраками| Bed and breakfast'!#REF!*0.9</f>
        <v>#REF!</v>
      </c>
      <c r="J19" s="217" t="e">
        <f>'C завтраками| Bed and breakfast'!#REF!*0.9</f>
        <v>#REF!</v>
      </c>
      <c r="K19" s="217" t="e">
        <f>'C завтраками| Bed and breakfast'!#REF!*0.9</f>
        <v>#REF!</v>
      </c>
      <c r="L19" s="217" t="e">
        <f>'C завтраками| Bed and breakfast'!#REF!*0.9</f>
        <v>#REF!</v>
      </c>
    </row>
    <row r="20" spans="1:12" x14ac:dyDescent="0.2">
      <c r="A20" s="113">
        <v>2</v>
      </c>
      <c r="B20" s="217" t="e">
        <f>'C завтраками| Bed and breakfast'!#REF!*0.9</f>
        <v>#REF!</v>
      </c>
      <c r="C20" s="217" t="e">
        <f>'C завтраками| Bed and breakfast'!#REF!*0.9</f>
        <v>#REF!</v>
      </c>
      <c r="D20" s="217" t="e">
        <f>'C завтраками| Bed and breakfast'!#REF!*0.9</f>
        <v>#REF!</v>
      </c>
      <c r="E20" s="217" t="e">
        <f>'C завтраками| Bed and breakfast'!#REF!*0.9</f>
        <v>#REF!</v>
      </c>
      <c r="F20" s="217" t="e">
        <f>'C завтраками| Bed and breakfast'!#REF!*0.9</f>
        <v>#REF!</v>
      </c>
      <c r="G20" s="217" t="e">
        <f>'C завтраками| Bed and breakfast'!#REF!*0.9</f>
        <v>#REF!</v>
      </c>
      <c r="H20" s="217" t="e">
        <f>'C завтраками| Bed and breakfast'!#REF!*0.9</f>
        <v>#REF!</v>
      </c>
      <c r="I20" s="217" t="e">
        <f>'C завтраками| Bed and breakfast'!#REF!*0.9</f>
        <v>#REF!</v>
      </c>
      <c r="J20" s="217" t="e">
        <f>'C завтраками| Bed and breakfast'!#REF!*0.9</f>
        <v>#REF!</v>
      </c>
      <c r="K20" s="217" t="e">
        <f>'C завтраками| Bed and breakfast'!#REF!*0.9</f>
        <v>#REF!</v>
      </c>
      <c r="L20" s="217" t="e">
        <f>'C завтраками| Bed and breakfast'!#REF!*0.9</f>
        <v>#REF!</v>
      </c>
    </row>
    <row r="21" spans="1:12" x14ac:dyDescent="0.2">
      <c r="A21" s="83" t="s">
        <v>137</v>
      </c>
      <c r="B21" s="217"/>
      <c r="C21" s="217"/>
      <c r="D21" s="217"/>
      <c r="E21" s="217"/>
      <c r="F21" s="217"/>
      <c r="G21" s="217"/>
      <c r="H21" s="217"/>
      <c r="I21" s="217"/>
      <c r="J21" s="217"/>
      <c r="K21" s="217"/>
      <c r="L21" s="217"/>
    </row>
    <row r="22" spans="1:12" x14ac:dyDescent="0.2">
      <c r="A22" s="113" t="s">
        <v>129</v>
      </c>
      <c r="B22" s="217" t="e">
        <f>'C завтраками| Bed and breakfast'!#REF!*0.9</f>
        <v>#REF!</v>
      </c>
      <c r="C22" s="217" t="e">
        <f>'C завтраками| Bed and breakfast'!#REF!*0.9</f>
        <v>#REF!</v>
      </c>
      <c r="D22" s="217" t="e">
        <f>'C завтраками| Bed and breakfast'!#REF!*0.9</f>
        <v>#REF!</v>
      </c>
      <c r="E22" s="217" t="e">
        <f>'C завтраками| Bed and breakfast'!#REF!*0.9</f>
        <v>#REF!</v>
      </c>
      <c r="F22" s="217" t="e">
        <f>'C завтраками| Bed and breakfast'!#REF!*0.9</f>
        <v>#REF!</v>
      </c>
      <c r="G22" s="217" t="e">
        <f>'C завтраками| Bed and breakfast'!#REF!*0.9</f>
        <v>#REF!</v>
      </c>
      <c r="H22" s="217" t="e">
        <f>'C завтраками| Bed and breakfast'!#REF!*0.9</f>
        <v>#REF!</v>
      </c>
      <c r="I22" s="217" t="e">
        <f>'C завтраками| Bed and breakfast'!#REF!*0.9</f>
        <v>#REF!</v>
      </c>
      <c r="J22" s="217" t="e">
        <f>'C завтраками| Bed and breakfast'!#REF!*0.9</f>
        <v>#REF!</v>
      </c>
      <c r="K22" s="217" t="e">
        <f>'C завтраками| Bed and breakfast'!#REF!*0.9</f>
        <v>#REF!</v>
      </c>
      <c r="L22" s="217" t="e">
        <f>'C завтраками| Bed and breakfast'!#REF!*0.9</f>
        <v>#REF!</v>
      </c>
    </row>
    <row r="23" spans="1:12" x14ac:dyDescent="0.2">
      <c r="A23" s="83" t="s">
        <v>138</v>
      </c>
      <c r="B23" s="217"/>
      <c r="C23" s="217"/>
      <c r="D23" s="217"/>
      <c r="E23" s="217"/>
      <c r="F23" s="217"/>
      <c r="G23" s="217"/>
      <c r="H23" s="217"/>
      <c r="I23" s="217"/>
      <c r="J23" s="217"/>
      <c r="K23" s="217"/>
      <c r="L23" s="217"/>
    </row>
    <row r="24" spans="1:12" x14ac:dyDescent="0.2">
      <c r="A24" s="86" t="s">
        <v>129</v>
      </c>
      <c r="B24" s="217" t="e">
        <f>'C завтраками| Bed and breakfast'!#REF!*0.9</f>
        <v>#REF!</v>
      </c>
      <c r="C24" s="217" t="e">
        <f>'C завтраками| Bed and breakfast'!#REF!*0.9</f>
        <v>#REF!</v>
      </c>
      <c r="D24" s="217" t="e">
        <f>'C завтраками| Bed and breakfast'!#REF!*0.9</f>
        <v>#REF!</v>
      </c>
      <c r="E24" s="217" t="e">
        <f>'C завтраками| Bed and breakfast'!#REF!*0.9</f>
        <v>#REF!</v>
      </c>
      <c r="F24" s="217" t="e">
        <f>'C завтраками| Bed and breakfast'!#REF!*0.9</f>
        <v>#REF!</v>
      </c>
      <c r="G24" s="217" t="e">
        <f>'C завтраками| Bed and breakfast'!#REF!*0.9</f>
        <v>#REF!</v>
      </c>
      <c r="H24" s="217" t="e">
        <f>'C завтраками| Bed and breakfast'!#REF!*0.9</f>
        <v>#REF!</v>
      </c>
      <c r="I24" s="217" t="e">
        <f>'C завтраками| Bed and breakfast'!#REF!*0.9</f>
        <v>#REF!</v>
      </c>
      <c r="J24" s="217" t="e">
        <f>'C завтраками| Bed and breakfast'!#REF!*0.9</f>
        <v>#REF!</v>
      </c>
      <c r="K24" s="217" t="e">
        <f>'C завтраками| Bed and breakfast'!#REF!*0.9</f>
        <v>#REF!</v>
      </c>
      <c r="L24" s="217" t="e">
        <f>'C завтраками| Bed and breakfast'!#REF!*0.9</f>
        <v>#REF!</v>
      </c>
    </row>
    <row r="25" spans="1:12" x14ac:dyDescent="0.2">
      <c r="A25" s="87" t="s">
        <v>139</v>
      </c>
      <c r="B25" s="217"/>
      <c r="C25" s="217"/>
      <c r="D25" s="217"/>
      <c r="E25" s="217"/>
      <c r="F25" s="217"/>
      <c r="G25" s="217"/>
      <c r="H25" s="217"/>
      <c r="I25" s="217"/>
      <c r="J25" s="217"/>
      <c r="K25" s="217"/>
      <c r="L25" s="217"/>
    </row>
    <row r="26" spans="1:12" x14ac:dyDescent="0.2">
      <c r="A26" s="86" t="s">
        <v>129</v>
      </c>
      <c r="B26" s="217" t="e">
        <f>'C завтраками| Bed and breakfast'!#REF!*0.9</f>
        <v>#REF!</v>
      </c>
      <c r="C26" s="217" t="e">
        <f>'C завтраками| Bed and breakfast'!#REF!*0.9</f>
        <v>#REF!</v>
      </c>
      <c r="D26" s="217" t="e">
        <f>'C завтраками| Bed and breakfast'!#REF!*0.9</f>
        <v>#REF!</v>
      </c>
      <c r="E26" s="217" t="e">
        <f>'C завтраками| Bed and breakfast'!#REF!*0.9</f>
        <v>#REF!</v>
      </c>
      <c r="F26" s="217" t="e">
        <f>'C завтраками| Bed and breakfast'!#REF!*0.9</f>
        <v>#REF!</v>
      </c>
      <c r="G26" s="217" t="e">
        <f>'C завтраками| Bed and breakfast'!#REF!*0.9</f>
        <v>#REF!</v>
      </c>
      <c r="H26" s="217" t="e">
        <f>'C завтраками| Bed and breakfast'!#REF!*0.9</f>
        <v>#REF!</v>
      </c>
      <c r="I26" s="217" t="e">
        <f>'C завтраками| Bed and breakfast'!#REF!*0.9</f>
        <v>#REF!</v>
      </c>
      <c r="J26" s="217" t="e">
        <f>'C завтраками| Bed and breakfast'!#REF!*0.9</f>
        <v>#REF!</v>
      </c>
      <c r="K26" s="217" t="e">
        <f>'C завтраками| Bed and breakfast'!#REF!*0.9</f>
        <v>#REF!</v>
      </c>
      <c r="L26" s="217" t="e">
        <f>'C завтраками| Bed and breakfast'!#REF!*0.9</f>
        <v>#REF!</v>
      </c>
    </row>
    <row r="27" spans="1:12" x14ac:dyDescent="0.2">
      <c r="A27" s="83" t="s">
        <v>140</v>
      </c>
      <c r="B27" s="217"/>
      <c r="C27" s="217"/>
      <c r="D27" s="217"/>
      <c r="E27" s="217"/>
      <c r="F27" s="217"/>
      <c r="G27" s="217"/>
      <c r="H27" s="217"/>
      <c r="I27" s="217"/>
      <c r="J27" s="217"/>
      <c r="K27" s="217"/>
      <c r="L27" s="217"/>
    </row>
    <row r="28" spans="1:12" x14ac:dyDescent="0.2">
      <c r="A28" s="86" t="s">
        <v>129</v>
      </c>
      <c r="B28" s="217" t="e">
        <f>'C завтраками| Bed and breakfast'!#REF!*0.9</f>
        <v>#REF!</v>
      </c>
      <c r="C28" s="217" t="e">
        <f>'C завтраками| Bed and breakfast'!#REF!*0.9</f>
        <v>#REF!</v>
      </c>
      <c r="D28" s="217" t="e">
        <f>'C завтраками| Bed and breakfast'!#REF!*0.9</f>
        <v>#REF!</v>
      </c>
      <c r="E28" s="217" t="e">
        <f>'C завтраками| Bed and breakfast'!#REF!*0.9</f>
        <v>#REF!</v>
      </c>
      <c r="F28" s="217" t="e">
        <f>'C завтраками| Bed and breakfast'!#REF!*0.9</f>
        <v>#REF!</v>
      </c>
      <c r="G28" s="217" t="e">
        <f>'C завтраками| Bed and breakfast'!#REF!*0.9</f>
        <v>#REF!</v>
      </c>
      <c r="H28" s="217" t="e">
        <f>'C завтраками| Bed and breakfast'!#REF!*0.9</f>
        <v>#REF!</v>
      </c>
      <c r="I28" s="217" t="e">
        <f>'C завтраками| Bed and breakfast'!#REF!*0.9</f>
        <v>#REF!</v>
      </c>
      <c r="J28" s="217" t="e">
        <f>'C завтраками| Bed and breakfast'!#REF!*0.9</f>
        <v>#REF!</v>
      </c>
      <c r="K28" s="217" t="e">
        <f>'C завтраками| Bed and breakfast'!#REF!*0.9</f>
        <v>#REF!</v>
      </c>
      <c r="L28" s="217" t="e">
        <f>'C завтраками| Bed and breakfast'!#REF!*0.9</f>
        <v>#REF!</v>
      </c>
    </row>
    <row r="29" spans="1:12" ht="171.6" customHeight="1" x14ac:dyDescent="0.2">
      <c r="A29" s="257" t="s">
        <v>308</v>
      </c>
    </row>
    <row r="30" spans="1:12" ht="15" x14ac:dyDescent="0.2">
      <c r="A30" s="219"/>
    </row>
    <row r="31" spans="1:12" x14ac:dyDescent="0.2">
      <c r="A31" s="246" t="s">
        <v>147</v>
      </c>
    </row>
    <row r="32" spans="1:12" x14ac:dyDescent="0.2">
      <c r="A32" s="123" t="s">
        <v>307</v>
      </c>
    </row>
    <row r="33" spans="1:1" x14ac:dyDescent="0.2">
      <c r="A33" s="123" t="s">
        <v>294</v>
      </c>
    </row>
    <row r="34" spans="1:1" x14ac:dyDescent="0.2">
      <c r="A34" s="137"/>
    </row>
    <row r="35" spans="1:1" x14ac:dyDescent="0.2">
      <c r="A35" s="246" t="s">
        <v>144</v>
      </c>
    </row>
    <row r="36" spans="1:1" x14ac:dyDescent="0.2">
      <c r="A36" s="208" t="s">
        <v>247</v>
      </c>
    </row>
    <row r="37" spans="1:1" ht="24" x14ac:dyDescent="0.2">
      <c r="A37" s="208" t="s">
        <v>248</v>
      </c>
    </row>
    <row r="38" spans="1:1" ht="24" x14ac:dyDescent="0.2">
      <c r="A38" s="208" t="s">
        <v>249</v>
      </c>
    </row>
    <row r="39" spans="1:1" ht="24" x14ac:dyDescent="0.2">
      <c r="A39" s="208" t="s">
        <v>250</v>
      </c>
    </row>
    <row r="40" spans="1:1" ht="197.25" customHeight="1" x14ac:dyDescent="0.2">
      <c r="A40" s="255" t="s">
        <v>251</v>
      </c>
    </row>
    <row r="41" spans="1:1" ht="24" x14ac:dyDescent="0.2">
      <c r="A41" s="209" t="s">
        <v>245</v>
      </c>
    </row>
    <row r="42" spans="1:1" x14ac:dyDescent="0.2">
      <c r="A42" s="188"/>
    </row>
    <row r="43" spans="1:1" ht="25.5" x14ac:dyDescent="0.2">
      <c r="A43" s="256" t="s">
        <v>295</v>
      </c>
    </row>
    <row r="44" spans="1:1" ht="42" x14ac:dyDescent="0.2">
      <c r="A44" s="160" t="s">
        <v>296</v>
      </c>
    </row>
    <row r="45" spans="1:1" ht="31.5" x14ac:dyDescent="0.2">
      <c r="A45" s="160" t="s">
        <v>297</v>
      </c>
    </row>
    <row r="46" spans="1:1" ht="52.5" x14ac:dyDescent="0.2">
      <c r="A46" s="160" t="s">
        <v>298</v>
      </c>
    </row>
    <row r="47" spans="1:1" ht="42" x14ac:dyDescent="0.2">
      <c r="A47" s="160" t="s">
        <v>299</v>
      </c>
    </row>
    <row r="48" spans="1:1" ht="31.5" x14ac:dyDescent="0.2">
      <c r="A48" s="160" t="s">
        <v>300</v>
      </c>
    </row>
    <row r="49" spans="1:1" ht="42" x14ac:dyDescent="0.2">
      <c r="A49" s="160" t="s">
        <v>301</v>
      </c>
    </row>
    <row r="50" spans="1:1" ht="31.5" x14ac:dyDescent="0.2">
      <c r="A50" s="160" t="s">
        <v>302</v>
      </c>
    </row>
    <row r="51" spans="1:1" ht="31.5" x14ac:dyDescent="0.2">
      <c r="A51" s="160" t="s">
        <v>303</v>
      </c>
    </row>
    <row r="52" spans="1:1" ht="31.5" x14ac:dyDescent="0.2">
      <c r="A52" s="160" t="s">
        <v>304</v>
      </c>
    </row>
    <row r="53" spans="1:1" ht="42" x14ac:dyDescent="0.2">
      <c r="A53" s="160" t="s">
        <v>305</v>
      </c>
    </row>
    <row r="54" spans="1:1" ht="49.5" customHeight="1" x14ac:dyDescent="0.2">
      <c r="A54" s="160" t="s">
        <v>306</v>
      </c>
    </row>
    <row r="55" spans="1:1" ht="42" x14ac:dyDescent="0.2">
      <c r="A55" s="158" t="s">
        <v>179</v>
      </c>
    </row>
    <row r="56" spans="1:1" ht="21" x14ac:dyDescent="0.2">
      <c r="A56" s="232" t="s">
        <v>175</v>
      </c>
    </row>
    <row r="57" spans="1:1" ht="53.25" x14ac:dyDescent="0.2">
      <c r="A57" s="149" t="s">
        <v>176</v>
      </c>
    </row>
    <row r="58" spans="1:1" ht="31.5" x14ac:dyDescent="0.2">
      <c r="A58" s="198" t="s">
        <v>177</v>
      </c>
    </row>
    <row r="59" spans="1:1" x14ac:dyDescent="0.2">
      <c r="A59" s="130"/>
    </row>
    <row r="60" spans="1:1" x14ac:dyDescent="0.2">
      <c r="A60" s="131" t="s">
        <v>145</v>
      </c>
    </row>
    <row r="61" spans="1:1" ht="24" x14ac:dyDescent="0.2">
      <c r="A61" s="132" t="s">
        <v>165</v>
      </c>
    </row>
    <row r="62" spans="1:1" ht="24" x14ac:dyDescent="0.2">
      <c r="A62" s="132" t="s">
        <v>166</v>
      </c>
    </row>
    <row r="63" spans="1:1" x14ac:dyDescent="0.2">
      <c r="A63" s="129"/>
    </row>
    <row r="68" spans="1:1" x14ac:dyDescent="0.2">
      <c r="A68" s="120"/>
    </row>
    <row r="69" spans="1:1" x14ac:dyDescent="0.2">
      <c r="A69" s="120"/>
    </row>
    <row r="70" spans="1:1" x14ac:dyDescent="0.2">
      <c r="A70" s="120"/>
    </row>
    <row r="71" spans="1:1" x14ac:dyDescent="0.2">
      <c r="A71" s="120"/>
    </row>
    <row r="72" spans="1:1" x14ac:dyDescent="0.2">
      <c r="A72" s="120"/>
    </row>
    <row r="73" spans="1:1" x14ac:dyDescent="0.2">
      <c r="A73" s="120"/>
    </row>
    <row r="74" spans="1:1" x14ac:dyDescent="0.2">
      <c r="A74" s="120"/>
    </row>
    <row r="75" spans="1:1" x14ac:dyDescent="0.2">
      <c r="A75" s="120"/>
    </row>
    <row r="76" spans="1:1" x14ac:dyDescent="0.2">
      <c r="A76" s="120"/>
    </row>
    <row r="77" spans="1:1" x14ac:dyDescent="0.2">
      <c r="A77" s="120"/>
    </row>
    <row r="78" spans="1:1" x14ac:dyDescent="0.2">
      <c r="A78" s="120"/>
    </row>
    <row r="79" spans="1:1" x14ac:dyDescent="0.2">
      <c r="A79" s="120"/>
    </row>
    <row r="80" spans="1:1" x14ac:dyDescent="0.2">
      <c r="A80" s="120"/>
    </row>
    <row r="81" spans="1:1" x14ac:dyDescent="0.2">
      <c r="A81" s="120"/>
    </row>
    <row r="82" spans="1:1" x14ac:dyDescent="0.2">
      <c r="A82" s="120"/>
    </row>
    <row r="83" spans="1:1" x14ac:dyDescent="0.2">
      <c r="A83" s="120"/>
    </row>
    <row r="84" spans="1:1" x14ac:dyDescent="0.2">
      <c r="A84" s="120"/>
    </row>
    <row r="85" spans="1:1" x14ac:dyDescent="0.2">
      <c r="A85" s="120"/>
    </row>
    <row r="86" spans="1:1" x14ac:dyDescent="0.2">
      <c r="A86" s="120"/>
    </row>
    <row r="87" spans="1:1" x14ac:dyDescent="0.2">
      <c r="A87" s="120"/>
    </row>
    <row r="88" spans="1:1" x14ac:dyDescent="0.2">
      <c r="A88" s="120"/>
    </row>
    <row r="89" spans="1:1" x14ac:dyDescent="0.2">
      <c r="A89" s="120"/>
    </row>
    <row r="90" spans="1:1" x14ac:dyDescent="0.2">
      <c r="A90" s="120"/>
    </row>
    <row r="91" spans="1:1" x14ac:dyDescent="0.2">
      <c r="A91" s="120"/>
    </row>
    <row r="92" spans="1:1" x14ac:dyDescent="0.2">
      <c r="A92" s="120"/>
    </row>
    <row r="93" spans="1:1" x14ac:dyDescent="0.2">
      <c r="A93" s="120"/>
    </row>
    <row r="94" spans="1:1" x14ac:dyDescent="0.2">
      <c r="A94" s="120"/>
    </row>
    <row r="95" spans="1:1" x14ac:dyDescent="0.2">
      <c r="A95" s="120"/>
    </row>
    <row r="96" spans="1:1" x14ac:dyDescent="0.2">
      <c r="A96" s="120"/>
    </row>
    <row r="97" spans="1:1" x14ac:dyDescent="0.2">
      <c r="A97" s="120"/>
    </row>
    <row r="98" spans="1:1" x14ac:dyDescent="0.2">
      <c r="A98" s="120"/>
    </row>
    <row r="99" spans="1:1" x14ac:dyDescent="0.2">
      <c r="A99" s="120"/>
    </row>
    <row r="100" spans="1:1" x14ac:dyDescent="0.2">
      <c r="A100" s="120"/>
    </row>
    <row r="101" spans="1:1" x14ac:dyDescent="0.2">
      <c r="A101" s="120"/>
    </row>
    <row r="102" spans="1:1" x14ac:dyDescent="0.2">
      <c r="A102" s="120"/>
    </row>
    <row r="103" spans="1:1" x14ac:dyDescent="0.2">
      <c r="A103" s="120"/>
    </row>
    <row r="104" spans="1:1" x14ac:dyDescent="0.2">
      <c r="A104" s="120"/>
    </row>
    <row r="105" spans="1:1" x14ac:dyDescent="0.2">
      <c r="A105" s="120"/>
    </row>
    <row r="106" spans="1:1" x14ac:dyDescent="0.2">
      <c r="A106" s="120"/>
    </row>
    <row r="107" spans="1:1" x14ac:dyDescent="0.2">
      <c r="A107" s="120"/>
    </row>
    <row r="108" spans="1:1" x14ac:dyDescent="0.2">
      <c r="A108" s="120"/>
    </row>
    <row r="109" spans="1:1" x14ac:dyDescent="0.2">
      <c r="A109" s="120"/>
    </row>
    <row r="110" spans="1:1" x14ac:dyDescent="0.2">
      <c r="A110" s="120"/>
    </row>
    <row r="111" spans="1:1" x14ac:dyDescent="0.2">
      <c r="A111" s="120"/>
    </row>
    <row r="112" spans="1:1" x14ac:dyDescent="0.2">
      <c r="A112" s="120"/>
    </row>
    <row r="113" spans="1:1" x14ac:dyDescent="0.2">
      <c r="A113" s="120"/>
    </row>
    <row r="114" spans="1:1" x14ac:dyDescent="0.2">
      <c r="A114" s="120"/>
    </row>
    <row r="115" spans="1:1" x14ac:dyDescent="0.2">
      <c r="A115" s="120"/>
    </row>
    <row r="116" spans="1:1" x14ac:dyDescent="0.2">
      <c r="A116" s="120"/>
    </row>
    <row r="117" spans="1:1" x14ac:dyDescent="0.2">
      <c r="A117" s="120"/>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106"/>
  <sheetViews>
    <sheetView topLeftCell="A4" workbookViewId="0">
      <selection activeCell="AG1" sqref="AG1:AI1048576"/>
    </sheetView>
  </sheetViews>
  <sheetFormatPr defaultColWidth="8.7109375" defaultRowHeight="12.75" x14ac:dyDescent="0.2"/>
  <cols>
    <col min="1" max="1" width="56.28515625" style="70" bestFit="1" customWidth="1"/>
    <col min="2" max="21" width="8.7109375" style="70" customWidth="1"/>
    <col min="22" max="22" width="8.7109375" style="212" customWidth="1"/>
    <col min="23" max="16384" width="8.7109375" style="70"/>
  </cols>
  <sheetData>
    <row r="1" spans="1:32" x14ac:dyDescent="0.2">
      <c r="A1" s="114" t="s">
        <v>141</v>
      </c>
    </row>
    <row r="2" spans="1:32" ht="15.75" x14ac:dyDescent="0.2">
      <c r="A2" s="178" t="s">
        <v>207</v>
      </c>
    </row>
    <row r="3" spans="1:32" x14ac:dyDescent="0.2">
      <c r="A3" s="179" t="s">
        <v>146</v>
      </c>
    </row>
    <row r="4" spans="1:32" x14ac:dyDescent="0.2">
      <c r="A4" s="437" t="s">
        <v>143</v>
      </c>
      <c r="B4" s="99" t="e">
        <f>'C завтраками| Bed and breakfast'!#REF!</f>
        <v>#REF!</v>
      </c>
      <c r="C4" s="216" t="e">
        <f>'C завтраками| Bed and breakfast'!#REF!</f>
        <v>#REF!</v>
      </c>
      <c r="D4" s="216" t="e">
        <f>'C завтраками| Bed and breakfast'!#REF!</f>
        <v>#REF!</v>
      </c>
      <c r="E4" s="216" t="e">
        <f>'C завтраками| Bed and breakfast'!#REF!</f>
        <v>#REF!</v>
      </c>
      <c r="F4" s="216" t="e">
        <f>'C завтраками| Bed and breakfast'!#REF!</f>
        <v>#REF!</v>
      </c>
      <c r="G4" s="216" t="e">
        <f>'C завтраками| Bed and breakfast'!#REF!</f>
        <v>#REF!</v>
      </c>
      <c r="H4" s="216" t="e">
        <f>'C завтраками| Bed and breakfast'!#REF!</f>
        <v>#REF!</v>
      </c>
      <c r="I4" s="216" t="e">
        <f>'C завтраками| Bed and breakfast'!#REF!</f>
        <v>#REF!</v>
      </c>
      <c r="J4" s="216" t="e">
        <f>'C завтраками| Bed and breakfast'!#REF!</f>
        <v>#REF!</v>
      </c>
      <c r="K4" s="216" t="e">
        <f>'C завтраками| Bed and breakfast'!#REF!</f>
        <v>#REF!</v>
      </c>
      <c r="L4" s="216" t="e">
        <f>'C завтраками| Bed and breakfast'!#REF!</f>
        <v>#REF!</v>
      </c>
      <c r="M4" s="216" t="e">
        <f>'C завтраками| Bed and breakfast'!#REF!</f>
        <v>#REF!</v>
      </c>
      <c r="N4" s="216" t="e">
        <f>'C завтраками| Bed and breakfast'!#REF!</f>
        <v>#REF!</v>
      </c>
      <c r="O4" s="216" t="e">
        <f>'C завтраками| Bed and breakfast'!#REF!</f>
        <v>#REF!</v>
      </c>
      <c r="P4" s="216" t="e">
        <f>'C завтраками| Bed and breakfast'!#REF!</f>
        <v>#REF!</v>
      </c>
      <c r="Q4" s="216" t="e">
        <f>'C завтраками| Bed and breakfast'!#REF!</f>
        <v>#REF!</v>
      </c>
      <c r="R4" s="216" t="e">
        <f>'C завтраками| Bed and breakfast'!#REF!</f>
        <v>#REF!</v>
      </c>
      <c r="S4" s="216" t="e">
        <f>'C завтраками| Bed and breakfast'!#REF!</f>
        <v>#REF!</v>
      </c>
      <c r="T4" s="216" t="e">
        <f>'C завтраками| Bed and breakfast'!#REF!</f>
        <v>#REF!</v>
      </c>
      <c r="U4" s="216" t="e">
        <f>'C завтраками| Bed and breakfast'!#REF!</f>
        <v>#REF!</v>
      </c>
      <c r="V4" s="216" t="e">
        <f>'C завтраками| Bed and breakfast'!#REF!</f>
        <v>#REF!</v>
      </c>
      <c r="W4" s="216" t="e">
        <f>'C завтраками| Bed and breakfast'!#REF!</f>
        <v>#REF!</v>
      </c>
      <c r="X4" s="216" t="e">
        <f>'C завтраками| Bed and breakfast'!#REF!</f>
        <v>#REF!</v>
      </c>
      <c r="Y4" s="216" t="e">
        <f>'C завтраками| Bed and breakfast'!#REF!</f>
        <v>#REF!</v>
      </c>
      <c r="Z4" s="216" t="e">
        <f>'C завтраками| Bed and breakfast'!#REF!</f>
        <v>#REF!</v>
      </c>
      <c r="AA4" s="216" t="e">
        <f>'C завтраками| Bed and breakfast'!#REF!</f>
        <v>#REF!</v>
      </c>
      <c r="AB4" s="216" t="e">
        <f>'C завтраками| Bed and breakfast'!#REF!</f>
        <v>#REF!</v>
      </c>
      <c r="AC4" s="216" t="e">
        <f>'C завтраками| Bed and breakfast'!#REF!</f>
        <v>#REF!</v>
      </c>
      <c r="AD4" s="216" t="e">
        <f>'C завтраками| Bed and breakfast'!#REF!</f>
        <v>#REF!</v>
      </c>
      <c r="AE4" s="216" t="e">
        <f>'C завтраками| Bed and breakfast'!#REF!</f>
        <v>#REF!</v>
      </c>
      <c r="AF4" s="216" t="e">
        <f>'C завтраками| Bed and breakfast'!#REF!</f>
        <v>#REF!</v>
      </c>
    </row>
    <row r="5" spans="1:32" x14ac:dyDescent="0.2">
      <c r="A5" s="438"/>
      <c r="B5" s="216" t="e">
        <f>'C завтраками| Bed and breakfast'!#REF!</f>
        <v>#REF!</v>
      </c>
      <c r="C5" s="216" t="e">
        <f>'C завтраками| Bed and breakfast'!#REF!</f>
        <v>#REF!</v>
      </c>
      <c r="D5" s="216" t="e">
        <f>'C завтраками| Bed and breakfast'!#REF!</f>
        <v>#REF!</v>
      </c>
      <c r="E5" s="216" t="e">
        <f>'C завтраками| Bed and breakfast'!#REF!</f>
        <v>#REF!</v>
      </c>
      <c r="F5" s="216" t="e">
        <f>'C завтраками| Bed and breakfast'!#REF!</f>
        <v>#REF!</v>
      </c>
      <c r="G5" s="216" t="e">
        <f>'C завтраками| Bed and breakfast'!#REF!</f>
        <v>#REF!</v>
      </c>
      <c r="H5" s="216" t="e">
        <f>'C завтраками| Bed and breakfast'!#REF!</f>
        <v>#REF!</v>
      </c>
      <c r="I5" s="216" t="e">
        <f>'C завтраками| Bed and breakfast'!#REF!</f>
        <v>#REF!</v>
      </c>
      <c r="J5" s="216" t="e">
        <f>'C завтраками| Bed and breakfast'!#REF!</f>
        <v>#REF!</v>
      </c>
      <c r="K5" s="216" t="e">
        <f>'C завтраками| Bed and breakfast'!#REF!</f>
        <v>#REF!</v>
      </c>
      <c r="L5" s="216" t="e">
        <f>'C завтраками| Bed and breakfast'!#REF!</f>
        <v>#REF!</v>
      </c>
      <c r="M5" s="216" t="e">
        <f>'C завтраками| Bed and breakfast'!#REF!</f>
        <v>#REF!</v>
      </c>
      <c r="N5" s="216" t="e">
        <f>'C завтраками| Bed and breakfast'!#REF!</f>
        <v>#REF!</v>
      </c>
      <c r="O5" s="216" t="e">
        <f>'C завтраками| Bed and breakfast'!#REF!</f>
        <v>#REF!</v>
      </c>
      <c r="P5" s="216" t="e">
        <f>'C завтраками| Bed and breakfast'!#REF!</f>
        <v>#REF!</v>
      </c>
      <c r="Q5" s="216" t="e">
        <f>'C завтраками| Bed and breakfast'!#REF!</f>
        <v>#REF!</v>
      </c>
      <c r="R5" s="216" t="e">
        <f>'C завтраками| Bed and breakfast'!#REF!</f>
        <v>#REF!</v>
      </c>
      <c r="S5" s="216" t="e">
        <f>'C завтраками| Bed and breakfast'!#REF!</f>
        <v>#REF!</v>
      </c>
      <c r="T5" s="216" t="e">
        <f>'C завтраками| Bed and breakfast'!#REF!</f>
        <v>#REF!</v>
      </c>
      <c r="U5" s="216" t="e">
        <f>'C завтраками| Bed and breakfast'!#REF!</f>
        <v>#REF!</v>
      </c>
      <c r="V5" s="216" t="e">
        <f>'C завтраками| Bed and breakfast'!#REF!</f>
        <v>#REF!</v>
      </c>
      <c r="W5" s="216" t="e">
        <f>'C завтраками| Bed and breakfast'!#REF!</f>
        <v>#REF!</v>
      </c>
      <c r="X5" s="216" t="e">
        <f>'C завтраками| Bed and breakfast'!#REF!</f>
        <v>#REF!</v>
      </c>
      <c r="Y5" s="216" t="e">
        <f>'C завтраками| Bed and breakfast'!#REF!</f>
        <v>#REF!</v>
      </c>
      <c r="Z5" s="216" t="e">
        <f>'C завтраками| Bed and breakfast'!#REF!</f>
        <v>#REF!</v>
      </c>
      <c r="AA5" s="216" t="e">
        <f>'C завтраками| Bed and breakfast'!#REF!</f>
        <v>#REF!</v>
      </c>
      <c r="AB5" s="216" t="e">
        <f>'C завтраками| Bed and breakfast'!#REF!</f>
        <v>#REF!</v>
      </c>
      <c r="AC5" s="216" t="e">
        <f>'C завтраками| Bed and breakfast'!#REF!</f>
        <v>#REF!</v>
      </c>
      <c r="AD5" s="216" t="e">
        <f>'C завтраками| Bed and breakfast'!#REF!</f>
        <v>#REF!</v>
      </c>
      <c r="AE5" s="216" t="e">
        <f>'C завтраками| Bed and breakfast'!#REF!</f>
        <v>#REF!</v>
      </c>
      <c r="AF5" s="216" t="e">
        <f>'C завтраками| Bed and breakfast'!#REF!</f>
        <v>#REF!</v>
      </c>
    </row>
    <row r="6" spans="1:32" x14ac:dyDescent="0.2">
      <c r="A6" s="83" t="s">
        <v>153</v>
      </c>
      <c r="C6" s="212"/>
      <c r="D6" s="212"/>
      <c r="E6" s="212"/>
      <c r="F6" s="212"/>
      <c r="G6" s="212"/>
      <c r="H6" s="212"/>
      <c r="I6" s="263"/>
      <c r="J6" s="263"/>
      <c r="K6" s="263"/>
      <c r="L6" s="263"/>
      <c r="M6" s="263"/>
      <c r="N6" s="263"/>
      <c r="O6" s="263"/>
      <c r="P6" s="263"/>
      <c r="Q6" s="263"/>
      <c r="R6" s="263"/>
      <c r="S6" s="263"/>
      <c r="T6" s="263"/>
      <c r="U6" s="263"/>
      <c r="V6" s="263"/>
      <c r="W6" s="263"/>
      <c r="X6" s="263"/>
      <c r="Y6" s="263"/>
      <c r="Z6" s="263"/>
      <c r="AA6" s="263"/>
      <c r="AB6" s="263"/>
      <c r="AC6" s="263"/>
      <c r="AD6" s="263"/>
      <c r="AE6" s="263"/>
      <c r="AF6" s="263"/>
    </row>
    <row r="7" spans="1:32" x14ac:dyDescent="0.2">
      <c r="A7" s="113">
        <v>1</v>
      </c>
      <c r="B7" s="115" t="e">
        <f>'C завтраками| Bed and breakfast'!#REF!</f>
        <v>#REF!</v>
      </c>
      <c r="C7" s="217" t="e">
        <f>'C завтраками| Bed and breakfast'!#REF!</f>
        <v>#REF!</v>
      </c>
      <c r="D7" s="217" t="e">
        <f>'C завтраками| Bed and breakfast'!#REF!</f>
        <v>#REF!</v>
      </c>
      <c r="E7" s="217" t="e">
        <f>'C завтраками| Bed and breakfast'!#REF!</f>
        <v>#REF!</v>
      </c>
      <c r="F7" s="217" t="e">
        <f>'C завтраками| Bed and breakfast'!#REF!</f>
        <v>#REF!</v>
      </c>
      <c r="G7" s="217" t="e">
        <f>'C завтраками| Bed and breakfast'!#REF!</f>
        <v>#REF!</v>
      </c>
      <c r="H7" s="217" t="e">
        <f>'C завтраками| Bed and breakfast'!#REF!</f>
        <v>#REF!</v>
      </c>
      <c r="I7" s="217" t="e">
        <f>'C завтраками| Bed and breakfast'!#REF!</f>
        <v>#REF!</v>
      </c>
      <c r="J7" s="217" t="e">
        <f>'C завтраками| Bed and breakfast'!#REF!</f>
        <v>#REF!</v>
      </c>
      <c r="K7" s="217" t="e">
        <f>'C завтраками| Bed and breakfast'!#REF!</f>
        <v>#REF!</v>
      </c>
      <c r="L7" s="217" t="e">
        <f>'C завтраками| Bed and breakfast'!#REF!</f>
        <v>#REF!</v>
      </c>
      <c r="M7" s="217" t="e">
        <f>'C завтраками| Bed and breakfast'!#REF!</f>
        <v>#REF!</v>
      </c>
      <c r="N7" s="217" t="e">
        <f>'C завтраками| Bed and breakfast'!#REF!</f>
        <v>#REF!</v>
      </c>
      <c r="O7" s="217" t="e">
        <f>'C завтраками| Bed and breakfast'!#REF!</f>
        <v>#REF!</v>
      </c>
      <c r="P7" s="217" t="e">
        <f>'C завтраками| Bed and breakfast'!#REF!</f>
        <v>#REF!</v>
      </c>
      <c r="Q7" s="217" t="e">
        <f>'C завтраками| Bed and breakfast'!#REF!</f>
        <v>#REF!</v>
      </c>
      <c r="R7" s="217" t="e">
        <f>'C завтраками| Bed and breakfast'!#REF!</f>
        <v>#REF!</v>
      </c>
      <c r="S7" s="217" t="e">
        <f>'C завтраками| Bed and breakfast'!#REF!</f>
        <v>#REF!</v>
      </c>
      <c r="T7" s="217" t="e">
        <f>'C завтраками| Bed and breakfast'!#REF!</f>
        <v>#REF!</v>
      </c>
      <c r="U7" s="217" t="e">
        <f>'C завтраками| Bed and breakfast'!#REF!</f>
        <v>#REF!</v>
      </c>
      <c r="V7" s="217" t="e">
        <f>'C завтраками| Bed and breakfast'!#REF!</f>
        <v>#REF!</v>
      </c>
      <c r="W7" s="217" t="e">
        <f>'C завтраками| Bed and breakfast'!#REF!</f>
        <v>#REF!</v>
      </c>
      <c r="X7" s="217" t="e">
        <f>'C завтраками| Bed and breakfast'!#REF!</f>
        <v>#REF!</v>
      </c>
      <c r="Y7" s="217" t="e">
        <f>'C завтраками| Bed and breakfast'!#REF!</f>
        <v>#REF!</v>
      </c>
      <c r="Z7" s="217" t="e">
        <f>'C завтраками| Bed and breakfast'!#REF!</f>
        <v>#REF!</v>
      </c>
      <c r="AA7" s="217" t="e">
        <f>'C завтраками| Bed and breakfast'!#REF!</f>
        <v>#REF!</v>
      </c>
      <c r="AB7" s="217" t="e">
        <f>'C завтраками| Bed and breakfast'!#REF!</f>
        <v>#REF!</v>
      </c>
      <c r="AC7" s="217" t="e">
        <f>'C завтраками| Bed and breakfast'!#REF!</f>
        <v>#REF!</v>
      </c>
      <c r="AD7" s="217" t="e">
        <f>'C завтраками| Bed and breakfast'!#REF!</f>
        <v>#REF!</v>
      </c>
      <c r="AE7" s="217" t="e">
        <f>'C завтраками| Bed and breakfast'!#REF!</f>
        <v>#REF!</v>
      </c>
      <c r="AF7" s="217" t="e">
        <f>'C завтраками| Bed and breakfast'!#REF!</f>
        <v>#REF!</v>
      </c>
    </row>
    <row r="8" spans="1:32" x14ac:dyDescent="0.2">
      <c r="A8" s="113">
        <v>2</v>
      </c>
      <c r="B8" s="217" t="e">
        <f>'C завтраками| Bed and breakfast'!#REF!</f>
        <v>#REF!</v>
      </c>
      <c r="C8" s="217" t="e">
        <f>'C завтраками| Bed and breakfast'!#REF!</f>
        <v>#REF!</v>
      </c>
      <c r="D8" s="217" t="e">
        <f>'C завтраками| Bed and breakfast'!#REF!</f>
        <v>#REF!</v>
      </c>
      <c r="E8" s="217" t="e">
        <f>'C завтраками| Bed and breakfast'!#REF!</f>
        <v>#REF!</v>
      </c>
      <c r="F8" s="217" t="e">
        <f>'C завтраками| Bed and breakfast'!#REF!</f>
        <v>#REF!</v>
      </c>
      <c r="G8" s="217" t="e">
        <f>'C завтраками| Bed and breakfast'!#REF!</f>
        <v>#REF!</v>
      </c>
      <c r="H8" s="217" t="e">
        <f>'C завтраками| Bed and breakfast'!#REF!</f>
        <v>#REF!</v>
      </c>
      <c r="I8" s="217" t="e">
        <f>'C завтраками| Bed and breakfast'!#REF!</f>
        <v>#REF!</v>
      </c>
      <c r="J8" s="217" t="e">
        <f>'C завтраками| Bed and breakfast'!#REF!</f>
        <v>#REF!</v>
      </c>
      <c r="K8" s="217" t="e">
        <f>'C завтраками| Bed and breakfast'!#REF!</f>
        <v>#REF!</v>
      </c>
      <c r="L8" s="217" t="e">
        <f>'C завтраками| Bed and breakfast'!#REF!</f>
        <v>#REF!</v>
      </c>
      <c r="M8" s="217" t="e">
        <f>'C завтраками| Bed and breakfast'!#REF!</f>
        <v>#REF!</v>
      </c>
      <c r="N8" s="217" t="e">
        <f>'C завтраками| Bed and breakfast'!#REF!</f>
        <v>#REF!</v>
      </c>
      <c r="O8" s="217" t="e">
        <f>'C завтраками| Bed and breakfast'!#REF!</f>
        <v>#REF!</v>
      </c>
      <c r="P8" s="217" t="e">
        <f>'C завтраками| Bed and breakfast'!#REF!</f>
        <v>#REF!</v>
      </c>
      <c r="Q8" s="217" t="e">
        <f>'C завтраками| Bed and breakfast'!#REF!</f>
        <v>#REF!</v>
      </c>
      <c r="R8" s="217" t="e">
        <f>'C завтраками| Bed and breakfast'!#REF!</f>
        <v>#REF!</v>
      </c>
      <c r="S8" s="217" t="e">
        <f>'C завтраками| Bed and breakfast'!#REF!</f>
        <v>#REF!</v>
      </c>
      <c r="T8" s="217" t="e">
        <f>'C завтраками| Bed and breakfast'!#REF!</f>
        <v>#REF!</v>
      </c>
      <c r="U8" s="217" t="e">
        <f>'C завтраками| Bed and breakfast'!#REF!</f>
        <v>#REF!</v>
      </c>
      <c r="V8" s="217" t="e">
        <f>'C завтраками| Bed and breakfast'!#REF!</f>
        <v>#REF!</v>
      </c>
      <c r="W8" s="217" t="e">
        <f>'C завтраками| Bed and breakfast'!#REF!</f>
        <v>#REF!</v>
      </c>
      <c r="X8" s="217" t="e">
        <f>'C завтраками| Bed and breakfast'!#REF!</f>
        <v>#REF!</v>
      </c>
      <c r="Y8" s="217" t="e">
        <f>'C завтраками| Bed and breakfast'!#REF!</f>
        <v>#REF!</v>
      </c>
      <c r="Z8" s="217" t="e">
        <f>'C завтраками| Bed and breakfast'!#REF!</f>
        <v>#REF!</v>
      </c>
      <c r="AA8" s="217" t="e">
        <f>'C завтраками| Bed and breakfast'!#REF!</f>
        <v>#REF!</v>
      </c>
      <c r="AB8" s="217" t="e">
        <f>'C завтраками| Bed and breakfast'!#REF!</f>
        <v>#REF!</v>
      </c>
      <c r="AC8" s="217" t="e">
        <f>'C завтраками| Bed and breakfast'!#REF!</f>
        <v>#REF!</v>
      </c>
      <c r="AD8" s="217" t="e">
        <f>'C завтраками| Bed and breakfast'!#REF!</f>
        <v>#REF!</v>
      </c>
      <c r="AE8" s="217" t="e">
        <f>'C завтраками| Bed and breakfast'!#REF!</f>
        <v>#REF!</v>
      </c>
      <c r="AF8" s="217" t="e">
        <f>'C завтраками| Bed and breakfast'!#REF!</f>
        <v>#REF!</v>
      </c>
    </row>
    <row r="9" spans="1:32" x14ac:dyDescent="0.2">
      <c r="A9" s="83" t="s">
        <v>155</v>
      </c>
      <c r="B9" s="217"/>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row>
    <row r="10" spans="1:32" x14ac:dyDescent="0.2">
      <c r="A10" s="113">
        <v>1</v>
      </c>
      <c r="B10" s="217" t="e">
        <f>'C завтраками| Bed and breakfast'!#REF!</f>
        <v>#REF!</v>
      </c>
      <c r="C10" s="217" t="e">
        <f>'C завтраками| Bed and breakfast'!#REF!</f>
        <v>#REF!</v>
      </c>
      <c r="D10" s="217" t="e">
        <f>'C завтраками| Bed and breakfast'!#REF!</f>
        <v>#REF!</v>
      </c>
      <c r="E10" s="217" t="e">
        <f>'C завтраками| Bed and breakfast'!#REF!</f>
        <v>#REF!</v>
      </c>
      <c r="F10" s="217" t="e">
        <f>'C завтраками| Bed and breakfast'!#REF!</f>
        <v>#REF!</v>
      </c>
      <c r="G10" s="217" t="e">
        <f>'C завтраками| Bed and breakfast'!#REF!</f>
        <v>#REF!</v>
      </c>
      <c r="H10" s="217" t="e">
        <f>'C завтраками| Bed and breakfast'!#REF!</f>
        <v>#REF!</v>
      </c>
      <c r="I10" s="217" t="e">
        <f>'C завтраками| Bed and breakfast'!#REF!</f>
        <v>#REF!</v>
      </c>
      <c r="J10" s="217" t="e">
        <f>'C завтраками| Bed and breakfast'!#REF!</f>
        <v>#REF!</v>
      </c>
      <c r="K10" s="217" t="e">
        <f>'C завтраками| Bed and breakfast'!#REF!</f>
        <v>#REF!</v>
      </c>
      <c r="L10" s="217" t="e">
        <f>'C завтраками| Bed and breakfast'!#REF!</f>
        <v>#REF!</v>
      </c>
      <c r="M10" s="217" t="e">
        <f>'C завтраками| Bed and breakfast'!#REF!</f>
        <v>#REF!</v>
      </c>
      <c r="N10" s="217" t="e">
        <f>'C завтраками| Bed and breakfast'!#REF!</f>
        <v>#REF!</v>
      </c>
      <c r="O10" s="217" t="e">
        <f>'C завтраками| Bed and breakfast'!#REF!</f>
        <v>#REF!</v>
      </c>
      <c r="P10" s="217" t="e">
        <f>'C завтраками| Bed and breakfast'!#REF!</f>
        <v>#REF!</v>
      </c>
      <c r="Q10" s="217" t="e">
        <f>'C завтраками| Bed and breakfast'!#REF!</f>
        <v>#REF!</v>
      </c>
      <c r="R10" s="217" t="e">
        <f>'C завтраками| Bed and breakfast'!#REF!</f>
        <v>#REF!</v>
      </c>
      <c r="S10" s="217" t="e">
        <f>'C завтраками| Bed and breakfast'!#REF!</f>
        <v>#REF!</v>
      </c>
      <c r="T10" s="217" t="e">
        <f>'C завтраками| Bed and breakfast'!#REF!</f>
        <v>#REF!</v>
      </c>
      <c r="U10" s="217" t="e">
        <f>'C завтраками| Bed and breakfast'!#REF!</f>
        <v>#REF!</v>
      </c>
      <c r="V10" s="217" t="e">
        <f>'C завтраками| Bed and breakfast'!#REF!</f>
        <v>#REF!</v>
      </c>
      <c r="W10" s="217" t="e">
        <f>'C завтраками| Bed and breakfast'!#REF!</f>
        <v>#REF!</v>
      </c>
      <c r="X10" s="217" t="e">
        <f>'C завтраками| Bed and breakfast'!#REF!</f>
        <v>#REF!</v>
      </c>
      <c r="Y10" s="217" t="e">
        <f>'C завтраками| Bed and breakfast'!#REF!</f>
        <v>#REF!</v>
      </c>
      <c r="Z10" s="217" t="e">
        <f>'C завтраками| Bed and breakfast'!#REF!</f>
        <v>#REF!</v>
      </c>
      <c r="AA10" s="217" t="e">
        <f>'C завтраками| Bed and breakfast'!#REF!</f>
        <v>#REF!</v>
      </c>
      <c r="AB10" s="217" t="e">
        <f>'C завтраками| Bed and breakfast'!#REF!</f>
        <v>#REF!</v>
      </c>
      <c r="AC10" s="217" t="e">
        <f>'C завтраками| Bed and breakfast'!#REF!</f>
        <v>#REF!</v>
      </c>
      <c r="AD10" s="217" t="e">
        <f>'C завтраками| Bed and breakfast'!#REF!</f>
        <v>#REF!</v>
      </c>
      <c r="AE10" s="217" t="e">
        <f>'C завтраками| Bed and breakfast'!#REF!</f>
        <v>#REF!</v>
      </c>
      <c r="AF10" s="217" t="e">
        <f>'C завтраками| Bed and breakfast'!#REF!</f>
        <v>#REF!</v>
      </c>
    </row>
    <row r="11" spans="1:32" x14ac:dyDescent="0.2">
      <c r="A11" s="113">
        <v>2</v>
      </c>
      <c r="B11" s="217" t="e">
        <f>'C завтраками| Bed and breakfast'!#REF!</f>
        <v>#REF!</v>
      </c>
      <c r="C11" s="217" t="e">
        <f>'C завтраками| Bed and breakfast'!#REF!</f>
        <v>#REF!</v>
      </c>
      <c r="D11" s="217" t="e">
        <f>'C завтраками| Bed and breakfast'!#REF!</f>
        <v>#REF!</v>
      </c>
      <c r="E11" s="217" t="e">
        <f>'C завтраками| Bed and breakfast'!#REF!</f>
        <v>#REF!</v>
      </c>
      <c r="F11" s="217" t="e">
        <f>'C завтраками| Bed and breakfast'!#REF!</f>
        <v>#REF!</v>
      </c>
      <c r="G11" s="217" t="e">
        <f>'C завтраками| Bed and breakfast'!#REF!</f>
        <v>#REF!</v>
      </c>
      <c r="H11" s="217" t="e">
        <f>'C завтраками| Bed and breakfast'!#REF!</f>
        <v>#REF!</v>
      </c>
      <c r="I11" s="217" t="e">
        <f>'C завтраками| Bed and breakfast'!#REF!</f>
        <v>#REF!</v>
      </c>
      <c r="J11" s="217" t="e">
        <f>'C завтраками| Bed and breakfast'!#REF!</f>
        <v>#REF!</v>
      </c>
      <c r="K11" s="217" t="e">
        <f>'C завтраками| Bed and breakfast'!#REF!</f>
        <v>#REF!</v>
      </c>
      <c r="L11" s="217" t="e">
        <f>'C завтраками| Bed and breakfast'!#REF!</f>
        <v>#REF!</v>
      </c>
      <c r="M11" s="217" t="e">
        <f>'C завтраками| Bed and breakfast'!#REF!</f>
        <v>#REF!</v>
      </c>
      <c r="N11" s="217" t="e">
        <f>'C завтраками| Bed and breakfast'!#REF!</f>
        <v>#REF!</v>
      </c>
      <c r="O11" s="217" t="e">
        <f>'C завтраками| Bed and breakfast'!#REF!</f>
        <v>#REF!</v>
      </c>
      <c r="P11" s="217" t="e">
        <f>'C завтраками| Bed and breakfast'!#REF!</f>
        <v>#REF!</v>
      </c>
      <c r="Q11" s="217" t="e">
        <f>'C завтраками| Bed and breakfast'!#REF!</f>
        <v>#REF!</v>
      </c>
      <c r="R11" s="217" t="e">
        <f>'C завтраками| Bed and breakfast'!#REF!</f>
        <v>#REF!</v>
      </c>
      <c r="S11" s="217" t="e">
        <f>'C завтраками| Bed and breakfast'!#REF!</f>
        <v>#REF!</v>
      </c>
      <c r="T11" s="217" t="e">
        <f>'C завтраками| Bed and breakfast'!#REF!</f>
        <v>#REF!</v>
      </c>
      <c r="U11" s="217" t="e">
        <f>'C завтраками| Bed and breakfast'!#REF!</f>
        <v>#REF!</v>
      </c>
      <c r="V11" s="217" t="e">
        <f>'C завтраками| Bed and breakfast'!#REF!</f>
        <v>#REF!</v>
      </c>
      <c r="W11" s="217" t="e">
        <f>'C завтраками| Bed and breakfast'!#REF!</f>
        <v>#REF!</v>
      </c>
      <c r="X11" s="217" t="e">
        <f>'C завтраками| Bed and breakfast'!#REF!</f>
        <v>#REF!</v>
      </c>
      <c r="Y11" s="217" t="e">
        <f>'C завтраками| Bed and breakfast'!#REF!</f>
        <v>#REF!</v>
      </c>
      <c r="Z11" s="217" t="e">
        <f>'C завтраками| Bed and breakfast'!#REF!</f>
        <v>#REF!</v>
      </c>
      <c r="AA11" s="217" t="e">
        <f>'C завтраками| Bed and breakfast'!#REF!</f>
        <v>#REF!</v>
      </c>
      <c r="AB11" s="217" t="e">
        <f>'C завтраками| Bed and breakfast'!#REF!</f>
        <v>#REF!</v>
      </c>
      <c r="AC11" s="217" t="e">
        <f>'C завтраками| Bed and breakfast'!#REF!</f>
        <v>#REF!</v>
      </c>
      <c r="AD11" s="217" t="e">
        <f>'C завтраками| Bed and breakfast'!#REF!</f>
        <v>#REF!</v>
      </c>
      <c r="AE11" s="217" t="e">
        <f>'C завтраками| Bed and breakfast'!#REF!</f>
        <v>#REF!</v>
      </c>
      <c r="AF11" s="217" t="e">
        <f>'C завтраками| Bed and breakfast'!#REF!</f>
        <v>#REF!</v>
      </c>
    </row>
    <row r="12" spans="1:32" x14ac:dyDescent="0.2">
      <c r="A12" s="83" t="s">
        <v>154</v>
      </c>
      <c r="B12" s="217"/>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row>
    <row r="13" spans="1:32" x14ac:dyDescent="0.2">
      <c r="A13" s="113">
        <v>1</v>
      </c>
      <c r="B13" s="217" t="e">
        <f>'C завтраками| Bed and breakfast'!#REF!</f>
        <v>#REF!</v>
      </c>
      <c r="C13" s="217" t="e">
        <f>'C завтраками| Bed and breakfast'!#REF!</f>
        <v>#REF!</v>
      </c>
      <c r="D13" s="217" t="e">
        <f>'C завтраками| Bed and breakfast'!#REF!</f>
        <v>#REF!</v>
      </c>
      <c r="E13" s="217" t="e">
        <f>'C завтраками| Bed and breakfast'!#REF!</f>
        <v>#REF!</v>
      </c>
      <c r="F13" s="217" t="e">
        <f>'C завтраками| Bed and breakfast'!#REF!</f>
        <v>#REF!</v>
      </c>
      <c r="G13" s="217" t="e">
        <f>'C завтраками| Bed and breakfast'!#REF!</f>
        <v>#REF!</v>
      </c>
      <c r="H13" s="217" t="e">
        <f>'C завтраками| Bed and breakfast'!#REF!</f>
        <v>#REF!</v>
      </c>
      <c r="I13" s="217" t="e">
        <f>'C завтраками| Bed and breakfast'!#REF!</f>
        <v>#REF!</v>
      </c>
      <c r="J13" s="217" t="e">
        <f>'C завтраками| Bed and breakfast'!#REF!</f>
        <v>#REF!</v>
      </c>
      <c r="K13" s="217" t="e">
        <f>'C завтраками| Bed and breakfast'!#REF!</f>
        <v>#REF!</v>
      </c>
      <c r="L13" s="217" t="e">
        <f>'C завтраками| Bed and breakfast'!#REF!</f>
        <v>#REF!</v>
      </c>
      <c r="M13" s="217" t="e">
        <f>'C завтраками| Bed and breakfast'!#REF!</f>
        <v>#REF!</v>
      </c>
      <c r="N13" s="217" t="e">
        <f>'C завтраками| Bed and breakfast'!#REF!</f>
        <v>#REF!</v>
      </c>
      <c r="O13" s="217" t="e">
        <f>'C завтраками| Bed and breakfast'!#REF!</f>
        <v>#REF!</v>
      </c>
      <c r="P13" s="217" t="e">
        <f>'C завтраками| Bed and breakfast'!#REF!</f>
        <v>#REF!</v>
      </c>
      <c r="Q13" s="217" t="e">
        <f>'C завтраками| Bed and breakfast'!#REF!</f>
        <v>#REF!</v>
      </c>
      <c r="R13" s="217" t="e">
        <f>'C завтраками| Bed and breakfast'!#REF!</f>
        <v>#REF!</v>
      </c>
      <c r="S13" s="217" t="e">
        <f>'C завтраками| Bed and breakfast'!#REF!</f>
        <v>#REF!</v>
      </c>
      <c r="T13" s="217" t="e">
        <f>'C завтраками| Bed and breakfast'!#REF!</f>
        <v>#REF!</v>
      </c>
      <c r="U13" s="217" t="e">
        <f>'C завтраками| Bed and breakfast'!#REF!</f>
        <v>#REF!</v>
      </c>
      <c r="V13" s="217" t="e">
        <f>'C завтраками| Bed and breakfast'!#REF!</f>
        <v>#REF!</v>
      </c>
      <c r="W13" s="217" t="e">
        <f>'C завтраками| Bed and breakfast'!#REF!</f>
        <v>#REF!</v>
      </c>
      <c r="X13" s="217" t="e">
        <f>'C завтраками| Bed and breakfast'!#REF!</f>
        <v>#REF!</v>
      </c>
      <c r="Y13" s="217" t="e">
        <f>'C завтраками| Bed and breakfast'!#REF!</f>
        <v>#REF!</v>
      </c>
      <c r="Z13" s="217" t="e">
        <f>'C завтраками| Bed and breakfast'!#REF!</f>
        <v>#REF!</v>
      </c>
      <c r="AA13" s="217" t="e">
        <f>'C завтраками| Bed and breakfast'!#REF!</f>
        <v>#REF!</v>
      </c>
      <c r="AB13" s="217" t="e">
        <f>'C завтраками| Bed and breakfast'!#REF!</f>
        <v>#REF!</v>
      </c>
      <c r="AC13" s="217" t="e">
        <f>'C завтраками| Bed and breakfast'!#REF!</f>
        <v>#REF!</v>
      </c>
      <c r="AD13" s="217" t="e">
        <f>'C завтраками| Bed and breakfast'!#REF!</f>
        <v>#REF!</v>
      </c>
      <c r="AE13" s="217" t="e">
        <f>'C завтраками| Bed and breakfast'!#REF!</f>
        <v>#REF!</v>
      </c>
      <c r="AF13" s="217" t="e">
        <f>'C завтраками| Bed and breakfast'!#REF!</f>
        <v>#REF!</v>
      </c>
    </row>
    <row r="14" spans="1:32" x14ac:dyDescent="0.2">
      <c r="A14" s="113">
        <v>2</v>
      </c>
      <c r="B14" s="217" t="e">
        <f>'C завтраками| Bed and breakfast'!#REF!</f>
        <v>#REF!</v>
      </c>
      <c r="C14" s="217" t="e">
        <f>'C завтраками| Bed and breakfast'!#REF!</f>
        <v>#REF!</v>
      </c>
      <c r="D14" s="217" t="e">
        <f>'C завтраками| Bed and breakfast'!#REF!</f>
        <v>#REF!</v>
      </c>
      <c r="E14" s="217" t="e">
        <f>'C завтраками| Bed and breakfast'!#REF!</f>
        <v>#REF!</v>
      </c>
      <c r="F14" s="217" t="e">
        <f>'C завтраками| Bed and breakfast'!#REF!</f>
        <v>#REF!</v>
      </c>
      <c r="G14" s="217" t="e">
        <f>'C завтраками| Bed and breakfast'!#REF!</f>
        <v>#REF!</v>
      </c>
      <c r="H14" s="217" t="e">
        <f>'C завтраками| Bed and breakfast'!#REF!</f>
        <v>#REF!</v>
      </c>
      <c r="I14" s="217" t="e">
        <f>'C завтраками| Bed and breakfast'!#REF!</f>
        <v>#REF!</v>
      </c>
      <c r="J14" s="217" t="e">
        <f>'C завтраками| Bed and breakfast'!#REF!</f>
        <v>#REF!</v>
      </c>
      <c r="K14" s="217" t="e">
        <f>'C завтраками| Bed and breakfast'!#REF!</f>
        <v>#REF!</v>
      </c>
      <c r="L14" s="217" t="e">
        <f>'C завтраками| Bed and breakfast'!#REF!</f>
        <v>#REF!</v>
      </c>
      <c r="M14" s="217" t="e">
        <f>'C завтраками| Bed and breakfast'!#REF!</f>
        <v>#REF!</v>
      </c>
      <c r="N14" s="217" t="e">
        <f>'C завтраками| Bed and breakfast'!#REF!</f>
        <v>#REF!</v>
      </c>
      <c r="O14" s="217" t="e">
        <f>'C завтраками| Bed and breakfast'!#REF!</f>
        <v>#REF!</v>
      </c>
      <c r="P14" s="217" t="e">
        <f>'C завтраками| Bed and breakfast'!#REF!</f>
        <v>#REF!</v>
      </c>
      <c r="Q14" s="217" t="e">
        <f>'C завтраками| Bed and breakfast'!#REF!</f>
        <v>#REF!</v>
      </c>
      <c r="R14" s="217" t="e">
        <f>'C завтраками| Bed and breakfast'!#REF!</f>
        <v>#REF!</v>
      </c>
      <c r="S14" s="217" t="e">
        <f>'C завтраками| Bed and breakfast'!#REF!</f>
        <v>#REF!</v>
      </c>
      <c r="T14" s="217" t="e">
        <f>'C завтраками| Bed and breakfast'!#REF!</f>
        <v>#REF!</v>
      </c>
      <c r="U14" s="217" t="e">
        <f>'C завтраками| Bed and breakfast'!#REF!</f>
        <v>#REF!</v>
      </c>
      <c r="V14" s="217" t="e">
        <f>'C завтраками| Bed and breakfast'!#REF!</f>
        <v>#REF!</v>
      </c>
      <c r="W14" s="217" t="e">
        <f>'C завтраками| Bed and breakfast'!#REF!</f>
        <v>#REF!</v>
      </c>
      <c r="X14" s="217" t="e">
        <f>'C завтраками| Bed and breakfast'!#REF!</f>
        <v>#REF!</v>
      </c>
      <c r="Y14" s="217" t="e">
        <f>'C завтраками| Bed and breakfast'!#REF!</f>
        <v>#REF!</v>
      </c>
      <c r="Z14" s="217" t="e">
        <f>'C завтраками| Bed and breakfast'!#REF!</f>
        <v>#REF!</v>
      </c>
      <c r="AA14" s="217" t="e">
        <f>'C завтраками| Bed and breakfast'!#REF!</f>
        <v>#REF!</v>
      </c>
      <c r="AB14" s="217" t="e">
        <f>'C завтраками| Bed and breakfast'!#REF!</f>
        <v>#REF!</v>
      </c>
      <c r="AC14" s="217" t="e">
        <f>'C завтраками| Bed and breakfast'!#REF!</f>
        <v>#REF!</v>
      </c>
      <c r="AD14" s="217" t="e">
        <f>'C завтраками| Bed and breakfast'!#REF!</f>
        <v>#REF!</v>
      </c>
      <c r="AE14" s="217" t="e">
        <f>'C завтраками| Bed and breakfast'!#REF!</f>
        <v>#REF!</v>
      </c>
      <c r="AF14" s="217" t="e">
        <f>'C завтраками| Bed and breakfast'!#REF!</f>
        <v>#REF!</v>
      </c>
    </row>
    <row r="15" spans="1:32" x14ac:dyDescent="0.2">
      <c r="A15" s="83" t="s">
        <v>156</v>
      </c>
      <c r="B15" s="217"/>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row>
    <row r="16" spans="1:32" x14ac:dyDescent="0.2">
      <c r="A16" s="113">
        <v>1</v>
      </c>
      <c r="B16" s="217" t="e">
        <f>'C завтраками| Bed and breakfast'!#REF!</f>
        <v>#REF!</v>
      </c>
      <c r="C16" s="217" t="e">
        <f>'C завтраками| Bed and breakfast'!#REF!</f>
        <v>#REF!</v>
      </c>
      <c r="D16" s="217" t="e">
        <f>'C завтраками| Bed and breakfast'!#REF!</f>
        <v>#REF!</v>
      </c>
      <c r="E16" s="217" t="e">
        <f>'C завтраками| Bed and breakfast'!#REF!</f>
        <v>#REF!</v>
      </c>
      <c r="F16" s="217" t="e">
        <f>'C завтраками| Bed and breakfast'!#REF!</f>
        <v>#REF!</v>
      </c>
      <c r="G16" s="217" t="e">
        <f>'C завтраками| Bed and breakfast'!#REF!</f>
        <v>#REF!</v>
      </c>
      <c r="H16" s="217" t="e">
        <f>'C завтраками| Bed and breakfast'!#REF!</f>
        <v>#REF!</v>
      </c>
      <c r="I16" s="217" t="e">
        <f>'C завтраками| Bed and breakfast'!#REF!</f>
        <v>#REF!</v>
      </c>
      <c r="J16" s="217" t="e">
        <f>'C завтраками| Bed and breakfast'!#REF!</f>
        <v>#REF!</v>
      </c>
      <c r="K16" s="217" t="e">
        <f>'C завтраками| Bed and breakfast'!#REF!</f>
        <v>#REF!</v>
      </c>
      <c r="L16" s="217" t="e">
        <f>'C завтраками| Bed and breakfast'!#REF!</f>
        <v>#REF!</v>
      </c>
      <c r="M16" s="217" t="e">
        <f>'C завтраками| Bed and breakfast'!#REF!</f>
        <v>#REF!</v>
      </c>
      <c r="N16" s="217" t="e">
        <f>'C завтраками| Bed and breakfast'!#REF!</f>
        <v>#REF!</v>
      </c>
      <c r="O16" s="217" t="e">
        <f>'C завтраками| Bed and breakfast'!#REF!</f>
        <v>#REF!</v>
      </c>
      <c r="P16" s="217" t="e">
        <f>'C завтраками| Bed and breakfast'!#REF!</f>
        <v>#REF!</v>
      </c>
      <c r="Q16" s="217" t="e">
        <f>'C завтраками| Bed and breakfast'!#REF!</f>
        <v>#REF!</v>
      </c>
      <c r="R16" s="217" t="e">
        <f>'C завтраками| Bed and breakfast'!#REF!</f>
        <v>#REF!</v>
      </c>
      <c r="S16" s="217" t="e">
        <f>'C завтраками| Bed and breakfast'!#REF!</f>
        <v>#REF!</v>
      </c>
      <c r="T16" s="217" t="e">
        <f>'C завтраками| Bed and breakfast'!#REF!</f>
        <v>#REF!</v>
      </c>
      <c r="U16" s="217" t="e">
        <f>'C завтраками| Bed and breakfast'!#REF!</f>
        <v>#REF!</v>
      </c>
      <c r="V16" s="217" t="e">
        <f>'C завтраками| Bed and breakfast'!#REF!</f>
        <v>#REF!</v>
      </c>
      <c r="W16" s="217" t="e">
        <f>'C завтраками| Bed and breakfast'!#REF!</f>
        <v>#REF!</v>
      </c>
      <c r="X16" s="217" t="e">
        <f>'C завтраками| Bed and breakfast'!#REF!</f>
        <v>#REF!</v>
      </c>
      <c r="Y16" s="217" t="e">
        <f>'C завтраками| Bed and breakfast'!#REF!</f>
        <v>#REF!</v>
      </c>
      <c r="Z16" s="217" t="e">
        <f>'C завтраками| Bed and breakfast'!#REF!</f>
        <v>#REF!</v>
      </c>
      <c r="AA16" s="217" t="e">
        <f>'C завтраками| Bed and breakfast'!#REF!</f>
        <v>#REF!</v>
      </c>
      <c r="AB16" s="217" t="e">
        <f>'C завтраками| Bed and breakfast'!#REF!</f>
        <v>#REF!</v>
      </c>
      <c r="AC16" s="217" t="e">
        <f>'C завтраками| Bed and breakfast'!#REF!</f>
        <v>#REF!</v>
      </c>
      <c r="AD16" s="217" t="e">
        <f>'C завтраками| Bed and breakfast'!#REF!</f>
        <v>#REF!</v>
      </c>
      <c r="AE16" s="217" t="e">
        <f>'C завтраками| Bed and breakfast'!#REF!</f>
        <v>#REF!</v>
      </c>
      <c r="AF16" s="217" t="e">
        <f>'C завтраками| Bed and breakfast'!#REF!</f>
        <v>#REF!</v>
      </c>
    </row>
    <row r="17" spans="1:32" x14ac:dyDescent="0.2">
      <c r="A17" s="113">
        <v>2</v>
      </c>
      <c r="B17" s="217" t="e">
        <f>'C завтраками| Bed and breakfast'!#REF!</f>
        <v>#REF!</v>
      </c>
      <c r="C17" s="217" t="e">
        <f>'C завтраками| Bed and breakfast'!#REF!</f>
        <v>#REF!</v>
      </c>
      <c r="D17" s="217" t="e">
        <f>'C завтраками| Bed and breakfast'!#REF!</f>
        <v>#REF!</v>
      </c>
      <c r="E17" s="217" t="e">
        <f>'C завтраками| Bed and breakfast'!#REF!</f>
        <v>#REF!</v>
      </c>
      <c r="F17" s="217" t="e">
        <f>'C завтраками| Bed and breakfast'!#REF!</f>
        <v>#REF!</v>
      </c>
      <c r="G17" s="217" t="e">
        <f>'C завтраками| Bed and breakfast'!#REF!</f>
        <v>#REF!</v>
      </c>
      <c r="H17" s="217" t="e">
        <f>'C завтраками| Bed and breakfast'!#REF!</f>
        <v>#REF!</v>
      </c>
      <c r="I17" s="217" t="e">
        <f>'C завтраками| Bed and breakfast'!#REF!</f>
        <v>#REF!</v>
      </c>
      <c r="J17" s="217" t="e">
        <f>'C завтраками| Bed and breakfast'!#REF!</f>
        <v>#REF!</v>
      </c>
      <c r="K17" s="217" t="e">
        <f>'C завтраками| Bed and breakfast'!#REF!</f>
        <v>#REF!</v>
      </c>
      <c r="L17" s="217" t="e">
        <f>'C завтраками| Bed and breakfast'!#REF!</f>
        <v>#REF!</v>
      </c>
      <c r="M17" s="217" t="e">
        <f>'C завтраками| Bed and breakfast'!#REF!</f>
        <v>#REF!</v>
      </c>
      <c r="N17" s="217" t="e">
        <f>'C завтраками| Bed and breakfast'!#REF!</f>
        <v>#REF!</v>
      </c>
      <c r="O17" s="217" t="e">
        <f>'C завтраками| Bed and breakfast'!#REF!</f>
        <v>#REF!</v>
      </c>
      <c r="P17" s="217" t="e">
        <f>'C завтраками| Bed and breakfast'!#REF!</f>
        <v>#REF!</v>
      </c>
      <c r="Q17" s="217" t="e">
        <f>'C завтраками| Bed and breakfast'!#REF!</f>
        <v>#REF!</v>
      </c>
      <c r="R17" s="217" t="e">
        <f>'C завтраками| Bed and breakfast'!#REF!</f>
        <v>#REF!</v>
      </c>
      <c r="S17" s="217" t="e">
        <f>'C завтраками| Bed and breakfast'!#REF!</f>
        <v>#REF!</v>
      </c>
      <c r="T17" s="217" t="e">
        <f>'C завтраками| Bed and breakfast'!#REF!</f>
        <v>#REF!</v>
      </c>
      <c r="U17" s="217" t="e">
        <f>'C завтраками| Bed and breakfast'!#REF!</f>
        <v>#REF!</v>
      </c>
      <c r="V17" s="217" t="e">
        <f>'C завтраками| Bed and breakfast'!#REF!</f>
        <v>#REF!</v>
      </c>
      <c r="W17" s="217" t="e">
        <f>'C завтраками| Bed and breakfast'!#REF!</f>
        <v>#REF!</v>
      </c>
      <c r="X17" s="217" t="e">
        <f>'C завтраками| Bed and breakfast'!#REF!</f>
        <v>#REF!</v>
      </c>
      <c r="Y17" s="217" t="e">
        <f>'C завтраками| Bed and breakfast'!#REF!</f>
        <v>#REF!</v>
      </c>
      <c r="Z17" s="217" t="e">
        <f>'C завтраками| Bed and breakfast'!#REF!</f>
        <v>#REF!</v>
      </c>
      <c r="AA17" s="217" t="e">
        <f>'C завтраками| Bed and breakfast'!#REF!</f>
        <v>#REF!</v>
      </c>
      <c r="AB17" s="217" t="e">
        <f>'C завтраками| Bed and breakfast'!#REF!</f>
        <v>#REF!</v>
      </c>
      <c r="AC17" s="217" t="e">
        <f>'C завтраками| Bed and breakfast'!#REF!</f>
        <v>#REF!</v>
      </c>
      <c r="AD17" s="217" t="e">
        <f>'C завтраками| Bed and breakfast'!#REF!</f>
        <v>#REF!</v>
      </c>
      <c r="AE17" s="217" t="e">
        <f>'C завтраками| Bed and breakfast'!#REF!</f>
        <v>#REF!</v>
      </c>
      <c r="AF17" s="217" t="e">
        <f>'C завтраками| Bed and breakfast'!#REF!</f>
        <v>#REF!</v>
      </c>
    </row>
    <row r="18" spans="1:32" x14ac:dyDescent="0.2">
      <c r="A18" s="83" t="s">
        <v>136</v>
      </c>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row>
    <row r="19" spans="1:32" x14ac:dyDescent="0.2">
      <c r="A19" s="113">
        <v>1</v>
      </c>
      <c r="B19" s="217" t="e">
        <f>'C завтраками| Bed and breakfast'!#REF!</f>
        <v>#REF!</v>
      </c>
      <c r="C19" s="217" t="e">
        <f>'C завтраками| Bed and breakfast'!#REF!</f>
        <v>#REF!</v>
      </c>
      <c r="D19" s="217" t="e">
        <f>'C завтраками| Bed and breakfast'!#REF!</f>
        <v>#REF!</v>
      </c>
      <c r="E19" s="217" t="e">
        <f>'C завтраками| Bed and breakfast'!#REF!</f>
        <v>#REF!</v>
      </c>
      <c r="F19" s="217" t="e">
        <f>'C завтраками| Bed and breakfast'!#REF!</f>
        <v>#REF!</v>
      </c>
      <c r="G19" s="217" t="e">
        <f>'C завтраками| Bed and breakfast'!#REF!</f>
        <v>#REF!</v>
      </c>
      <c r="H19" s="217" t="e">
        <f>'C завтраками| Bed and breakfast'!#REF!</f>
        <v>#REF!</v>
      </c>
      <c r="I19" s="217" t="e">
        <f>'C завтраками| Bed and breakfast'!#REF!</f>
        <v>#REF!</v>
      </c>
      <c r="J19" s="217" t="e">
        <f>'C завтраками| Bed and breakfast'!#REF!</f>
        <v>#REF!</v>
      </c>
      <c r="K19" s="217" t="e">
        <f>'C завтраками| Bed and breakfast'!#REF!</f>
        <v>#REF!</v>
      </c>
      <c r="L19" s="217" t="e">
        <f>'C завтраками| Bed and breakfast'!#REF!</f>
        <v>#REF!</v>
      </c>
      <c r="M19" s="217" t="e">
        <f>'C завтраками| Bed and breakfast'!#REF!</f>
        <v>#REF!</v>
      </c>
      <c r="N19" s="217" t="e">
        <f>'C завтраками| Bed and breakfast'!#REF!</f>
        <v>#REF!</v>
      </c>
      <c r="O19" s="217" t="e">
        <f>'C завтраками| Bed and breakfast'!#REF!</f>
        <v>#REF!</v>
      </c>
      <c r="P19" s="217" t="e">
        <f>'C завтраками| Bed and breakfast'!#REF!</f>
        <v>#REF!</v>
      </c>
      <c r="Q19" s="217" t="e">
        <f>'C завтраками| Bed and breakfast'!#REF!</f>
        <v>#REF!</v>
      </c>
      <c r="R19" s="217" t="e">
        <f>'C завтраками| Bed and breakfast'!#REF!</f>
        <v>#REF!</v>
      </c>
      <c r="S19" s="217" t="e">
        <f>'C завтраками| Bed and breakfast'!#REF!</f>
        <v>#REF!</v>
      </c>
      <c r="T19" s="217" t="e">
        <f>'C завтраками| Bed and breakfast'!#REF!</f>
        <v>#REF!</v>
      </c>
      <c r="U19" s="217" t="e">
        <f>'C завтраками| Bed and breakfast'!#REF!</f>
        <v>#REF!</v>
      </c>
      <c r="V19" s="217" t="e">
        <f>'C завтраками| Bed and breakfast'!#REF!</f>
        <v>#REF!</v>
      </c>
      <c r="W19" s="217" t="e">
        <f>'C завтраками| Bed and breakfast'!#REF!</f>
        <v>#REF!</v>
      </c>
      <c r="X19" s="217" t="e">
        <f>'C завтраками| Bed and breakfast'!#REF!</f>
        <v>#REF!</v>
      </c>
      <c r="Y19" s="217" t="e">
        <f>'C завтраками| Bed and breakfast'!#REF!</f>
        <v>#REF!</v>
      </c>
      <c r="Z19" s="217" t="e">
        <f>'C завтраками| Bed and breakfast'!#REF!</f>
        <v>#REF!</v>
      </c>
      <c r="AA19" s="217" t="e">
        <f>'C завтраками| Bed and breakfast'!#REF!</f>
        <v>#REF!</v>
      </c>
      <c r="AB19" s="217" t="e">
        <f>'C завтраками| Bed and breakfast'!#REF!</f>
        <v>#REF!</v>
      </c>
      <c r="AC19" s="217" t="e">
        <f>'C завтраками| Bed and breakfast'!#REF!</f>
        <v>#REF!</v>
      </c>
      <c r="AD19" s="217" t="e">
        <f>'C завтраками| Bed and breakfast'!#REF!</f>
        <v>#REF!</v>
      </c>
      <c r="AE19" s="217" t="e">
        <f>'C завтраками| Bed and breakfast'!#REF!</f>
        <v>#REF!</v>
      </c>
      <c r="AF19" s="217" t="e">
        <f>'C завтраками| Bed and breakfast'!#REF!</f>
        <v>#REF!</v>
      </c>
    </row>
    <row r="20" spans="1:32" x14ac:dyDescent="0.2">
      <c r="A20" s="113">
        <v>2</v>
      </c>
      <c r="B20" s="217" t="e">
        <f>'C завтраками| Bed and breakfast'!#REF!</f>
        <v>#REF!</v>
      </c>
      <c r="C20" s="217" t="e">
        <f>'C завтраками| Bed and breakfast'!#REF!</f>
        <v>#REF!</v>
      </c>
      <c r="D20" s="217" t="e">
        <f>'C завтраками| Bed and breakfast'!#REF!</f>
        <v>#REF!</v>
      </c>
      <c r="E20" s="217" t="e">
        <f>'C завтраками| Bed and breakfast'!#REF!</f>
        <v>#REF!</v>
      </c>
      <c r="F20" s="217" t="e">
        <f>'C завтраками| Bed and breakfast'!#REF!</f>
        <v>#REF!</v>
      </c>
      <c r="G20" s="217" t="e">
        <f>'C завтраками| Bed and breakfast'!#REF!</f>
        <v>#REF!</v>
      </c>
      <c r="H20" s="217" t="e">
        <f>'C завтраками| Bed and breakfast'!#REF!</f>
        <v>#REF!</v>
      </c>
      <c r="I20" s="217" t="e">
        <f>'C завтраками| Bed and breakfast'!#REF!</f>
        <v>#REF!</v>
      </c>
      <c r="J20" s="217" t="e">
        <f>'C завтраками| Bed and breakfast'!#REF!</f>
        <v>#REF!</v>
      </c>
      <c r="K20" s="217" t="e">
        <f>'C завтраками| Bed and breakfast'!#REF!</f>
        <v>#REF!</v>
      </c>
      <c r="L20" s="217" t="e">
        <f>'C завтраками| Bed and breakfast'!#REF!</f>
        <v>#REF!</v>
      </c>
      <c r="M20" s="217" t="e">
        <f>'C завтраками| Bed and breakfast'!#REF!</f>
        <v>#REF!</v>
      </c>
      <c r="N20" s="217" t="e">
        <f>'C завтраками| Bed and breakfast'!#REF!</f>
        <v>#REF!</v>
      </c>
      <c r="O20" s="217" t="e">
        <f>'C завтраками| Bed and breakfast'!#REF!</f>
        <v>#REF!</v>
      </c>
      <c r="P20" s="217" t="e">
        <f>'C завтраками| Bed and breakfast'!#REF!</f>
        <v>#REF!</v>
      </c>
      <c r="Q20" s="217" t="e">
        <f>'C завтраками| Bed and breakfast'!#REF!</f>
        <v>#REF!</v>
      </c>
      <c r="R20" s="217" t="e">
        <f>'C завтраками| Bed and breakfast'!#REF!</f>
        <v>#REF!</v>
      </c>
      <c r="S20" s="217" t="e">
        <f>'C завтраками| Bed and breakfast'!#REF!</f>
        <v>#REF!</v>
      </c>
      <c r="T20" s="217" t="e">
        <f>'C завтраками| Bed and breakfast'!#REF!</f>
        <v>#REF!</v>
      </c>
      <c r="U20" s="217" t="e">
        <f>'C завтраками| Bed and breakfast'!#REF!</f>
        <v>#REF!</v>
      </c>
      <c r="V20" s="217" t="e">
        <f>'C завтраками| Bed and breakfast'!#REF!</f>
        <v>#REF!</v>
      </c>
      <c r="W20" s="217" t="e">
        <f>'C завтраками| Bed and breakfast'!#REF!</f>
        <v>#REF!</v>
      </c>
      <c r="X20" s="217" t="e">
        <f>'C завтраками| Bed and breakfast'!#REF!</f>
        <v>#REF!</v>
      </c>
      <c r="Y20" s="217" t="e">
        <f>'C завтраками| Bed and breakfast'!#REF!</f>
        <v>#REF!</v>
      </c>
      <c r="Z20" s="217" t="e">
        <f>'C завтраками| Bed and breakfast'!#REF!</f>
        <v>#REF!</v>
      </c>
      <c r="AA20" s="217" t="e">
        <f>'C завтраками| Bed and breakfast'!#REF!</f>
        <v>#REF!</v>
      </c>
      <c r="AB20" s="217" t="e">
        <f>'C завтраками| Bed and breakfast'!#REF!</f>
        <v>#REF!</v>
      </c>
      <c r="AC20" s="217" t="e">
        <f>'C завтраками| Bed and breakfast'!#REF!</f>
        <v>#REF!</v>
      </c>
      <c r="AD20" s="217" t="e">
        <f>'C завтраками| Bed and breakfast'!#REF!</f>
        <v>#REF!</v>
      </c>
      <c r="AE20" s="217" t="e">
        <f>'C завтраками| Bed and breakfast'!#REF!</f>
        <v>#REF!</v>
      </c>
      <c r="AF20" s="217" t="e">
        <f>'C завтраками| Bed and breakfast'!#REF!</f>
        <v>#REF!</v>
      </c>
    </row>
    <row r="21" spans="1:32" x14ac:dyDescent="0.2">
      <c r="A21" s="101"/>
      <c r="C21" s="212"/>
      <c r="D21" s="212"/>
      <c r="E21" s="212"/>
      <c r="F21" s="212"/>
      <c r="G21" s="212"/>
      <c r="H21" s="212"/>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row>
    <row r="22" spans="1:32" s="134" customFormat="1" ht="12" x14ac:dyDescent="0.2">
      <c r="A22" s="437" t="s">
        <v>143</v>
      </c>
      <c r="B22" s="99" t="e">
        <f>B4</f>
        <v>#REF!</v>
      </c>
      <c r="C22" s="216" t="e">
        <f t="shared" ref="C22:H22" si="0">C4</f>
        <v>#REF!</v>
      </c>
      <c r="D22" s="216" t="e">
        <f t="shared" si="0"/>
        <v>#REF!</v>
      </c>
      <c r="E22" s="216" t="e">
        <f t="shared" si="0"/>
        <v>#REF!</v>
      </c>
      <c r="F22" s="216" t="e">
        <f t="shared" si="0"/>
        <v>#REF!</v>
      </c>
      <c r="G22" s="216" t="e">
        <f t="shared" si="0"/>
        <v>#REF!</v>
      </c>
      <c r="H22" s="216" t="e">
        <f t="shared" si="0"/>
        <v>#REF!</v>
      </c>
      <c r="I22" s="216" t="e">
        <f t="shared" ref="I22:AF22" si="1">I4</f>
        <v>#REF!</v>
      </c>
      <c r="J22" s="216" t="e">
        <f t="shared" si="1"/>
        <v>#REF!</v>
      </c>
      <c r="K22" s="216" t="e">
        <f t="shared" si="1"/>
        <v>#REF!</v>
      </c>
      <c r="L22" s="216" t="e">
        <f t="shared" si="1"/>
        <v>#REF!</v>
      </c>
      <c r="M22" s="216" t="e">
        <f t="shared" si="1"/>
        <v>#REF!</v>
      </c>
      <c r="N22" s="216" t="e">
        <f t="shared" si="1"/>
        <v>#REF!</v>
      </c>
      <c r="O22" s="216" t="e">
        <f t="shared" si="1"/>
        <v>#REF!</v>
      </c>
      <c r="P22" s="216" t="e">
        <f t="shared" si="1"/>
        <v>#REF!</v>
      </c>
      <c r="Q22" s="216" t="e">
        <f t="shared" si="1"/>
        <v>#REF!</v>
      </c>
      <c r="R22" s="216" t="e">
        <f t="shared" si="1"/>
        <v>#REF!</v>
      </c>
      <c r="S22" s="216" t="e">
        <f t="shared" si="1"/>
        <v>#REF!</v>
      </c>
      <c r="T22" s="216" t="e">
        <f t="shared" si="1"/>
        <v>#REF!</v>
      </c>
      <c r="U22" s="216" t="e">
        <f t="shared" si="1"/>
        <v>#REF!</v>
      </c>
      <c r="V22" s="216" t="e">
        <f t="shared" si="1"/>
        <v>#REF!</v>
      </c>
      <c r="W22" s="216" t="e">
        <f t="shared" si="1"/>
        <v>#REF!</v>
      </c>
      <c r="X22" s="216" t="e">
        <f t="shared" si="1"/>
        <v>#REF!</v>
      </c>
      <c r="Y22" s="216" t="e">
        <f t="shared" si="1"/>
        <v>#REF!</v>
      </c>
      <c r="Z22" s="216" t="e">
        <f t="shared" si="1"/>
        <v>#REF!</v>
      </c>
      <c r="AA22" s="216" t="e">
        <f t="shared" si="1"/>
        <v>#REF!</v>
      </c>
      <c r="AB22" s="216" t="e">
        <f t="shared" si="1"/>
        <v>#REF!</v>
      </c>
      <c r="AC22" s="216" t="e">
        <f t="shared" si="1"/>
        <v>#REF!</v>
      </c>
      <c r="AD22" s="216" t="e">
        <f t="shared" si="1"/>
        <v>#REF!</v>
      </c>
      <c r="AE22" s="216" t="e">
        <f t="shared" si="1"/>
        <v>#REF!</v>
      </c>
      <c r="AF22" s="216" t="e">
        <f t="shared" si="1"/>
        <v>#REF!</v>
      </c>
    </row>
    <row r="23" spans="1:32" x14ac:dyDescent="0.2">
      <c r="A23" s="438"/>
      <c r="B23" s="99" t="e">
        <f>B5</f>
        <v>#REF!</v>
      </c>
      <c r="C23" s="216" t="e">
        <f t="shared" ref="C23:H23" si="2">C5</f>
        <v>#REF!</v>
      </c>
      <c r="D23" s="216" t="e">
        <f t="shared" si="2"/>
        <v>#REF!</v>
      </c>
      <c r="E23" s="216" t="e">
        <f t="shared" si="2"/>
        <v>#REF!</v>
      </c>
      <c r="F23" s="216" t="e">
        <f t="shared" si="2"/>
        <v>#REF!</v>
      </c>
      <c r="G23" s="216" t="e">
        <f t="shared" si="2"/>
        <v>#REF!</v>
      </c>
      <c r="H23" s="216" t="e">
        <f t="shared" si="2"/>
        <v>#REF!</v>
      </c>
      <c r="I23" s="216" t="e">
        <f t="shared" ref="I23:AF23" si="3">I5</f>
        <v>#REF!</v>
      </c>
      <c r="J23" s="216" t="e">
        <f t="shared" si="3"/>
        <v>#REF!</v>
      </c>
      <c r="K23" s="216" t="e">
        <f t="shared" si="3"/>
        <v>#REF!</v>
      </c>
      <c r="L23" s="216" t="e">
        <f t="shared" si="3"/>
        <v>#REF!</v>
      </c>
      <c r="M23" s="216" t="e">
        <f t="shared" si="3"/>
        <v>#REF!</v>
      </c>
      <c r="N23" s="216" t="e">
        <f t="shared" si="3"/>
        <v>#REF!</v>
      </c>
      <c r="O23" s="216" t="e">
        <f t="shared" si="3"/>
        <v>#REF!</v>
      </c>
      <c r="P23" s="216" t="e">
        <f t="shared" si="3"/>
        <v>#REF!</v>
      </c>
      <c r="Q23" s="216" t="e">
        <f t="shared" si="3"/>
        <v>#REF!</v>
      </c>
      <c r="R23" s="216" t="e">
        <f t="shared" si="3"/>
        <v>#REF!</v>
      </c>
      <c r="S23" s="216" t="e">
        <f t="shared" si="3"/>
        <v>#REF!</v>
      </c>
      <c r="T23" s="216" t="e">
        <f t="shared" si="3"/>
        <v>#REF!</v>
      </c>
      <c r="U23" s="216" t="e">
        <f t="shared" si="3"/>
        <v>#REF!</v>
      </c>
      <c r="V23" s="216" t="e">
        <f t="shared" si="3"/>
        <v>#REF!</v>
      </c>
      <c r="W23" s="216" t="e">
        <f t="shared" si="3"/>
        <v>#REF!</v>
      </c>
      <c r="X23" s="216" t="e">
        <f t="shared" si="3"/>
        <v>#REF!</v>
      </c>
      <c r="Y23" s="216" t="e">
        <f t="shared" si="3"/>
        <v>#REF!</v>
      </c>
      <c r="Z23" s="216" t="e">
        <f t="shared" si="3"/>
        <v>#REF!</v>
      </c>
      <c r="AA23" s="216" t="e">
        <f t="shared" si="3"/>
        <v>#REF!</v>
      </c>
      <c r="AB23" s="216" t="e">
        <f t="shared" si="3"/>
        <v>#REF!</v>
      </c>
      <c r="AC23" s="216" t="e">
        <f t="shared" si="3"/>
        <v>#REF!</v>
      </c>
      <c r="AD23" s="216" t="e">
        <f t="shared" si="3"/>
        <v>#REF!</v>
      </c>
      <c r="AE23" s="216" t="e">
        <f t="shared" si="3"/>
        <v>#REF!</v>
      </c>
      <c r="AF23" s="216" t="e">
        <f t="shared" si="3"/>
        <v>#REF!</v>
      </c>
    </row>
    <row r="24" spans="1:32" x14ac:dyDescent="0.2">
      <c r="A24" s="83" t="s">
        <v>153</v>
      </c>
      <c r="C24" s="212"/>
      <c r="D24" s="212"/>
      <c r="E24" s="212"/>
      <c r="F24" s="212"/>
      <c r="G24" s="212"/>
      <c r="H24" s="212"/>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row>
    <row r="25" spans="1:32" x14ac:dyDescent="0.2">
      <c r="A25" s="113">
        <v>1</v>
      </c>
      <c r="B25" s="115" t="e">
        <f>B7*0.9+B40</f>
        <v>#REF!</v>
      </c>
      <c r="C25" s="217" t="e">
        <f t="shared" ref="C25:H25" si="4">C7*0.9+C40</f>
        <v>#REF!</v>
      </c>
      <c r="D25" s="217" t="e">
        <f t="shared" si="4"/>
        <v>#REF!</v>
      </c>
      <c r="E25" s="217" t="e">
        <f t="shared" si="4"/>
        <v>#REF!</v>
      </c>
      <c r="F25" s="217" t="e">
        <f t="shared" si="4"/>
        <v>#REF!</v>
      </c>
      <c r="G25" s="217" t="e">
        <f t="shared" si="4"/>
        <v>#REF!</v>
      </c>
      <c r="H25" s="217" t="e">
        <f t="shared" si="4"/>
        <v>#REF!</v>
      </c>
      <c r="I25" s="217" t="e">
        <f t="shared" ref="I25:AF25" si="5">I7*0.9+I40</f>
        <v>#REF!</v>
      </c>
      <c r="J25" s="217" t="e">
        <f t="shared" si="5"/>
        <v>#REF!</v>
      </c>
      <c r="K25" s="217" t="e">
        <f t="shared" si="5"/>
        <v>#REF!</v>
      </c>
      <c r="L25" s="217" t="e">
        <f t="shared" si="5"/>
        <v>#REF!</v>
      </c>
      <c r="M25" s="217" t="e">
        <f t="shared" si="5"/>
        <v>#REF!</v>
      </c>
      <c r="N25" s="217" t="e">
        <f t="shared" si="5"/>
        <v>#REF!</v>
      </c>
      <c r="O25" s="217" t="e">
        <f t="shared" si="5"/>
        <v>#REF!</v>
      </c>
      <c r="P25" s="217" t="e">
        <f t="shared" si="5"/>
        <v>#REF!</v>
      </c>
      <c r="Q25" s="217" t="e">
        <f t="shared" si="5"/>
        <v>#REF!</v>
      </c>
      <c r="R25" s="217" t="e">
        <f t="shared" si="5"/>
        <v>#REF!</v>
      </c>
      <c r="S25" s="217" t="e">
        <f t="shared" si="5"/>
        <v>#REF!</v>
      </c>
      <c r="T25" s="217" t="e">
        <f t="shared" si="5"/>
        <v>#REF!</v>
      </c>
      <c r="U25" s="217" t="e">
        <f t="shared" si="5"/>
        <v>#REF!</v>
      </c>
      <c r="V25" s="217" t="e">
        <f t="shared" si="5"/>
        <v>#REF!</v>
      </c>
      <c r="W25" s="217" t="e">
        <f t="shared" si="5"/>
        <v>#REF!</v>
      </c>
      <c r="X25" s="217" t="e">
        <f t="shared" si="5"/>
        <v>#REF!</v>
      </c>
      <c r="Y25" s="217" t="e">
        <f t="shared" si="5"/>
        <v>#REF!</v>
      </c>
      <c r="Z25" s="217" t="e">
        <f t="shared" si="5"/>
        <v>#REF!</v>
      </c>
      <c r="AA25" s="217" t="e">
        <f t="shared" si="5"/>
        <v>#REF!</v>
      </c>
      <c r="AB25" s="217" t="e">
        <f t="shared" si="5"/>
        <v>#REF!</v>
      </c>
      <c r="AC25" s="217" t="e">
        <f t="shared" si="5"/>
        <v>#REF!</v>
      </c>
      <c r="AD25" s="217" t="e">
        <f t="shared" si="5"/>
        <v>#REF!</v>
      </c>
      <c r="AE25" s="217" t="e">
        <f t="shared" si="5"/>
        <v>#REF!</v>
      </c>
      <c r="AF25" s="217" t="e">
        <f t="shared" si="5"/>
        <v>#REF!</v>
      </c>
    </row>
    <row r="26" spans="1:32" x14ac:dyDescent="0.2">
      <c r="A26" s="113">
        <v>2</v>
      </c>
      <c r="B26" s="217" t="e">
        <f>B8*0.9+B41</f>
        <v>#REF!</v>
      </c>
      <c r="C26" s="217" t="e">
        <f t="shared" ref="C26:H26" si="6">C8*0.9+C41</f>
        <v>#REF!</v>
      </c>
      <c r="D26" s="217" t="e">
        <f t="shared" si="6"/>
        <v>#REF!</v>
      </c>
      <c r="E26" s="217" t="e">
        <f t="shared" si="6"/>
        <v>#REF!</v>
      </c>
      <c r="F26" s="217" t="e">
        <f t="shared" si="6"/>
        <v>#REF!</v>
      </c>
      <c r="G26" s="217" t="e">
        <f t="shared" si="6"/>
        <v>#REF!</v>
      </c>
      <c r="H26" s="217" t="e">
        <f t="shared" si="6"/>
        <v>#REF!</v>
      </c>
      <c r="I26" s="217" t="e">
        <f t="shared" ref="I26:AF26" si="7">I8*0.9+I41</f>
        <v>#REF!</v>
      </c>
      <c r="J26" s="217" t="e">
        <f t="shared" si="7"/>
        <v>#REF!</v>
      </c>
      <c r="K26" s="217" t="e">
        <f t="shared" si="7"/>
        <v>#REF!</v>
      </c>
      <c r="L26" s="217" t="e">
        <f t="shared" si="7"/>
        <v>#REF!</v>
      </c>
      <c r="M26" s="217" t="e">
        <f t="shared" si="7"/>
        <v>#REF!</v>
      </c>
      <c r="N26" s="217" t="e">
        <f t="shared" si="7"/>
        <v>#REF!</v>
      </c>
      <c r="O26" s="217" t="e">
        <f t="shared" si="7"/>
        <v>#REF!</v>
      </c>
      <c r="P26" s="217" t="e">
        <f t="shared" si="7"/>
        <v>#REF!</v>
      </c>
      <c r="Q26" s="217" t="e">
        <f t="shared" si="7"/>
        <v>#REF!</v>
      </c>
      <c r="R26" s="217" t="e">
        <f t="shared" si="7"/>
        <v>#REF!</v>
      </c>
      <c r="S26" s="217" t="e">
        <f t="shared" si="7"/>
        <v>#REF!</v>
      </c>
      <c r="T26" s="217" t="e">
        <f t="shared" si="7"/>
        <v>#REF!</v>
      </c>
      <c r="U26" s="217" t="e">
        <f t="shared" si="7"/>
        <v>#REF!</v>
      </c>
      <c r="V26" s="217" t="e">
        <f t="shared" si="7"/>
        <v>#REF!</v>
      </c>
      <c r="W26" s="217" t="e">
        <f t="shared" si="7"/>
        <v>#REF!</v>
      </c>
      <c r="X26" s="217" t="e">
        <f t="shared" si="7"/>
        <v>#REF!</v>
      </c>
      <c r="Y26" s="217" t="e">
        <f t="shared" si="7"/>
        <v>#REF!</v>
      </c>
      <c r="Z26" s="217" t="e">
        <f t="shared" si="7"/>
        <v>#REF!</v>
      </c>
      <c r="AA26" s="217" t="e">
        <f t="shared" si="7"/>
        <v>#REF!</v>
      </c>
      <c r="AB26" s="217" t="e">
        <f t="shared" si="7"/>
        <v>#REF!</v>
      </c>
      <c r="AC26" s="217" t="e">
        <f t="shared" si="7"/>
        <v>#REF!</v>
      </c>
      <c r="AD26" s="217" t="e">
        <f t="shared" si="7"/>
        <v>#REF!</v>
      </c>
      <c r="AE26" s="217" t="e">
        <f t="shared" si="7"/>
        <v>#REF!</v>
      </c>
      <c r="AF26" s="217" t="e">
        <f t="shared" si="7"/>
        <v>#REF!</v>
      </c>
    </row>
    <row r="27" spans="1:32" x14ac:dyDescent="0.2">
      <c r="A27" s="83" t="s">
        <v>155</v>
      </c>
      <c r="B27" s="217"/>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row>
    <row r="28" spans="1:32" x14ac:dyDescent="0.2">
      <c r="A28" s="113">
        <v>1</v>
      </c>
      <c r="B28" s="217" t="e">
        <f>B10*0.9+B40</f>
        <v>#REF!</v>
      </c>
      <c r="C28" s="217" t="e">
        <f t="shared" ref="C28:H28" si="8">C10*0.9+C40</f>
        <v>#REF!</v>
      </c>
      <c r="D28" s="217" t="e">
        <f t="shared" si="8"/>
        <v>#REF!</v>
      </c>
      <c r="E28" s="217" t="e">
        <f t="shared" si="8"/>
        <v>#REF!</v>
      </c>
      <c r="F28" s="217" t="e">
        <f t="shared" si="8"/>
        <v>#REF!</v>
      </c>
      <c r="G28" s="217" t="e">
        <f t="shared" si="8"/>
        <v>#REF!</v>
      </c>
      <c r="H28" s="217" t="e">
        <f t="shared" si="8"/>
        <v>#REF!</v>
      </c>
      <c r="I28" s="217" t="e">
        <f t="shared" ref="I28:AF28" si="9">I10*0.9+I40</f>
        <v>#REF!</v>
      </c>
      <c r="J28" s="217" t="e">
        <f t="shared" si="9"/>
        <v>#REF!</v>
      </c>
      <c r="K28" s="217" t="e">
        <f t="shared" si="9"/>
        <v>#REF!</v>
      </c>
      <c r="L28" s="217" t="e">
        <f t="shared" si="9"/>
        <v>#REF!</v>
      </c>
      <c r="M28" s="217" t="e">
        <f t="shared" si="9"/>
        <v>#REF!</v>
      </c>
      <c r="N28" s="217" t="e">
        <f t="shared" si="9"/>
        <v>#REF!</v>
      </c>
      <c r="O28" s="217" t="e">
        <f t="shared" si="9"/>
        <v>#REF!</v>
      </c>
      <c r="P28" s="217" t="e">
        <f t="shared" si="9"/>
        <v>#REF!</v>
      </c>
      <c r="Q28" s="217" t="e">
        <f t="shared" si="9"/>
        <v>#REF!</v>
      </c>
      <c r="R28" s="217" t="e">
        <f t="shared" si="9"/>
        <v>#REF!</v>
      </c>
      <c r="S28" s="217" t="e">
        <f t="shared" si="9"/>
        <v>#REF!</v>
      </c>
      <c r="T28" s="217" t="e">
        <f t="shared" si="9"/>
        <v>#REF!</v>
      </c>
      <c r="U28" s="217" t="e">
        <f t="shared" si="9"/>
        <v>#REF!</v>
      </c>
      <c r="V28" s="217" t="e">
        <f t="shared" si="9"/>
        <v>#REF!</v>
      </c>
      <c r="W28" s="217" t="e">
        <f t="shared" si="9"/>
        <v>#REF!</v>
      </c>
      <c r="X28" s="217" t="e">
        <f t="shared" si="9"/>
        <v>#REF!</v>
      </c>
      <c r="Y28" s="217" t="e">
        <f t="shared" si="9"/>
        <v>#REF!</v>
      </c>
      <c r="Z28" s="217" t="e">
        <f t="shared" si="9"/>
        <v>#REF!</v>
      </c>
      <c r="AA28" s="217" t="e">
        <f t="shared" si="9"/>
        <v>#REF!</v>
      </c>
      <c r="AB28" s="217" t="e">
        <f t="shared" si="9"/>
        <v>#REF!</v>
      </c>
      <c r="AC28" s="217" t="e">
        <f t="shared" si="9"/>
        <v>#REF!</v>
      </c>
      <c r="AD28" s="217" t="e">
        <f t="shared" si="9"/>
        <v>#REF!</v>
      </c>
      <c r="AE28" s="217" t="e">
        <f t="shared" si="9"/>
        <v>#REF!</v>
      </c>
      <c r="AF28" s="217" t="e">
        <f t="shared" si="9"/>
        <v>#REF!</v>
      </c>
    </row>
    <row r="29" spans="1:32" x14ac:dyDescent="0.2">
      <c r="A29" s="113">
        <v>2</v>
      </c>
      <c r="B29" s="217" t="e">
        <f>B11*0.9+B41</f>
        <v>#REF!</v>
      </c>
      <c r="C29" s="217" t="e">
        <f t="shared" ref="C29:H29" si="10">C11*0.9+C41</f>
        <v>#REF!</v>
      </c>
      <c r="D29" s="217" t="e">
        <f t="shared" si="10"/>
        <v>#REF!</v>
      </c>
      <c r="E29" s="217" t="e">
        <f t="shared" si="10"/>
        <v>#REF!</v>
      </c>
      <c r="F29" s="217" t="e">
        <f t="shared" si="10"/>
        <v>#REF!</v>
      </c>
      <c r="G29" s="217" t="e">
        <f t="shared" si="10"/>
        <v>#REF!</v>
      </c>
      <c r="H29" s="217" t="e">
        <f t="shared" si="10"/>
        <v>#REF!</v>
      </c>
      <c r="I29" s="217" t="e">
        <f t="shared" ref="I29:AF29" si="11">I11*0.9+I41</f>
        <v>#REF!</v>
      </c>
      <c r="J29" s="217" t="e">
        <f t="shared" si="11"/>
        <v>#REF!</v>
      </c>
      <c r="K29" s="217" t="e">
        <f t="shared" si="11"/>
        <v>#REF!</v>
      </c>
      <c r="L29" s="217" t="e">
        <f t="shared" si="11"/>
        <v>#REF!</v>
      </c>
      <c r="M29" s="217" t="e">
        <f t="shared" si="11"/>
        <v>#REF!</v>
      </c>
      <c r="N29" s="217" t="e">
        <f t="shared" si="11"/>
        <v>#REF!</v>
      </c>
      <c r="O29" s="217" t="e">
        <f t="shared" si="11"/>
        <v>#REF!</v>
      </c>
      <c r="P29" s="217" t="e">
        <f t="shared" si="11"/>
        <v>#REF!</v>
      </c>
      <c r="Q29" s="217" t="e">
        <f t="shared" si="11"/>
        <v>#REF!</v>
      </c>
      <c r="R29" s="217" t="e">
        <f t="shared" si="11"/>
        <v>#REF!</v>
      </c>
      <c r="S29" s="217" t="e">
        <f t="shared" si="11"/>
        <v>#REF!</v>
      </c>
      <c r="T29" s="217" t="e">
        <f t="shared" si="11"/>
        <v>#REF!</v>
      </c>
      <c r="U29" s="217" t="e">
        <f t="shared" si="11"/>
        <v>#REF!</v>
      </c>
      <c r="V29" s="217" t="e">
        <f t="shared" si="11"/>
        <v>#REF!</v>
      </c>
      <c r="W29" s="217" t="e">
        <f t="shared" si="11"/>
        <v>#REF!</v>
      </c>
      <c r="X29" s="217" t="e">
        <f t="shared" si="11"/>
        <v>#REF!</v>
      </c>
      <c r="Y29" s="217" t="e">
        <f t="shared" si="11"/>
        <v>#REF!</v>
      </c>
      <c r="Z29" s="217" t="e">
        <f t="shared" si="11"/>
        <v>#REF!</v>
      </c>
      <c r="AA29" s="217" t="e">
        <f t="shared" si="11"/>
        <v>#REF!</v>
      </c>
      <c r="AB29" s="217" t="e">
        <f t="shared" si="11"/>
        <v>#REF!</v>
      </c>
      <c r="AC29" s="217" t="e">
        <f t="shared" si="11"/>
        <v>#REF!</v>
      </c>
      <c r="AD29" s="217" t="e">
        <f t="shared" si="11"/>
        <v>#REF!</v>
      </c>
      <c r="AE29" s="217" t="e">
        <f t="shared" si="11"/>
        <v>#REF!</v>
      </c>
      <c r="AF29" s="217" t="e">
        <f t="shared" si="11"/>
        <v>#REF!</v>
      </c>
    </row>
    <row r="30" spans="1:32" x14ac:dyDescent="0.2">
      <c r="A30" s="83" t="s">
        <v>154</v>
      </c>
      <c r="B30" s="217"/>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row>
    <row r="31" spans="1:32" x14ac:dyDescent="0.2">
      <c r="A31" s="113">
        <v>1</v>
      </c>
      <c r="B31" s="217" t="e">
        <f>B13*0.9+B40</f>
        <v>#REF!</v>
      </c>
      <c r="C31" s="217" t="e">
        <f t="shared" ref="C31:H31" si="12">C13*0.9+C40</f>
        <v>#REF!</v>
      </c>
      <c r="D31" s="217" t="e">
        <f t="shared" si="12"/>
        <v>#REF!</v>
      </c>
      <c r="E31" s="217" t="e">
        <f t="shared" si="12"/>
        <v>#REF!</v>
      </c>
      <c r="F31" s="217" t="e">
        <f t="shared" si="12"/>
        <v>#REF!</v>
      </c>
      <c r="G31" s="217" t="e">
        <f t="shared" si="12"/>
        <v>#REF!</v>
      </c>
      <c r="H31" s="217" t="e">
        <f t="shared" si="12"/>
        <v>#REF!</v>
      </c>
      <c r="I31" s="217" t="e">
        <f t="shared" ref="I31:AF31" si="13">I13*0.9+I40</f>
        <v>#REF!</v>
      </c>
      <c r="J31" s="217" t="e">
        <f t="shared" si="13"/>
        <v>#REF!</v>
      </c>
      <c r="K31" s="217" t="e">
        <f t="shared" si="13"/>
        <v>#REF!</v>
      </c>
      <c r="L31" s="217" t="e">
        <f t="shared" si="13"/>
        <v>#REF!</v>
      </c>
      <c r="M31" s="217" t="e">
        <f t="shared" si="13"/>
        <v>#REF!</v>
      </c>
      <c r="N31" s="217" t="e">
        <f t="shared" si="13"/>
        <v>#REF!</v>
      </c>
      <c r="O31" s="217" t="e">
        <f t="shared" si="13"/>
        <v>#REF!</v>
      </c>
      <c r="P31" s="217" t="e">
        <f t="shared" si="13"/>
        <v>#REF!</v>
      </c>
      <c r="Q31" s="217" t="e">
        <f t="shared" si="13"/>
        <v>#REF!</v>
      </c>
      <c r="R31" s="217" t="e">
        <f t="shared" si="13"/>
        <v>#REF!</v>
      </c>
      <c r="S31" s="217" t="e">
        <f t="shared" si="13"/>
        <v>#REF!</v>
      </c>
      <c r="T31" s="217" t="e">
        <f t="shared" si="13"/>
        <v>#REF!</v>
      </c>
      <c r="U31" s="217" t="e">
        <f t="shared" si="13"/>
        <v>#REF!</v>
      </c>
      <c r="V31" s="217" t="e">
        <f t="shared" si="13"/>
        <v>#REF!</v>
      </c>
      <c r="W31" s="217" t="e">
        <f t="shared" si="13"/>
        <v>#REF!</v>
      </c>
      <c r="X31" s="217" t="e">
        <f t="shared" si="13"/>
        <v>#REF!</v>
      </c>
      <c r="Y31" s="217" t="e">
        <f t="shared" si="13"/>
        <v>#REF!</v>
      </c>
      <c r="Z31" s="217" t="e">
        <f t="shared" si="13"/>
        <v>#REF!</v>
      </c>
      <c r="AA31" s="217" t="e">
        <f t="shared" si="13"/>
        <v>#REF!</v>
      </c>
      <c r="AB31" s="217" t="e">
        <f t="shared" si="13"/>
        <v>#REF!</v>
      </c>
      <c r="AC31" s="217" t="e">
        <f t="shared" si="13"/>
        <v>#REF!</v>
      </c>
      <c r="AD31" s="217" t="e">
        <f t="shared" si="13"/>
        <v>#REF!</v>
      </c>
      <c r="AE31" s="217" t="e">
        <f t="shared" si="13"/>
        <v>#REF!</v>
      </c>
      <c r="AF31" s="217" t="e">
        <f t="shared" si="13"/>
        <v>#REF!</v>
      </c>
    </row>
    <row r="32" spans="1:32" x14ac:dyDescent="0.2">
      <c r="A32" s="113">
        <v>2</v>
      </c>
      <c r="B32" s="217" t="e">
        <f>B14*0.9+B41</f>
        <v>#REF!</v>
      </c>
      <c r="C32" s="217" t="e">
        <f t="shared" ref="C32:H32" si="14">C14*0.9+C41</f>
        <v>#REF!</v>
      </c>
      <c r="D32" s="217" t="e">
        <f t="shared" si="14"/>
        <v>#REF!</v>
      </c>
      <c r="E32" s="217" t="e">
        <f t="shared" si="14"/>
        <v>#REF!</v>
      </c>
      <c r="F32" s="217" t="e">
        <f t="shared" si="14"/>
        <v>#REF!</v>
      </c>
      <c r="G32" s="217" t="e">
        <f t="shared" si="14"/>
        <v>#REF!</v>
      </c>
      <c r="H32" s="217" t="e">
        <f t="shared" si="14"/>
        <v>#REF!</v>
      </c>
      <c r="I32" s="217" t="e">
        <f t="shared" ref="I32:AF32" si="15">I14*0.9+I41</f>
        <v>#REF!</v>
      </c>
      <c r="J32" s="217" t="e">
        <f t="shared" si="15"/>
        <v>#REF!</v>
      </c>
      <c r="K32" s="217" t="e">
        <f t="shared" si="15"/>
        <v>#REF!</v>
      </c>
      <c r="L32" s="217" t="e">
        <f t="shared" si="15"/>
        <v>#REF!</v>
      </c>
      <c r="M32" s="217" t="e">
        <f t="shared" si="15"/>
        <v>#REF!</v>
      </c>
      <c r="N32" s="217" t="e">
        <f t="shared" si="15"/>
        <v>#REF!</v>
      </c>
      <c r="O32" s="217" t="e">
        <f t="shared" si="15"/>
        <v>#REF!</v>
      </c>
      <c r="P32" s="217" t="e">
        <f t="shared" si="15"/>
        <v>#REF!</v>
      </c>
      <c r="Q32" s="217" t="e">
        <f t="shared" si="15"/>
        <v>#REF!</v>
      </c>
      <c r="R32" s="217" t="e">
        <f t="shared" si="15"/>
        <v>#REF!</v>
      </c>
      <c r="S32" s="217" t="e">
        <f t="shared" si="15"/>
        <v>#REF!</v>
      </c>
      <c r="T32" s="217" t="e">
        <f t="shared" si="15"/>
        <v>#REF!</v>
      </c>
      <c r="U32" s="217" t="e">
        <f t="shared" si="15"/>
        <v>#REF!</v>
      </c>
      <c r="V32" s="217" t="e">
        <f t="shared" si="15"/>
        <v>#REF!</v>
      </c>
      <c r="W32" s="217" t="e">
        <f t="shared" si="15"/>
        <v>#REF!</v>
      </c>
      <c r="X32" s="217" t="e">
        <f t="shared" si="15"/>
        <v>#REF!</v>
      </c>
      <c r="Y32" s="217" t="e">
        <f t="shared" si="15"/>
        <v>#REF!</v>
      </c>
      <c r="Z32" s="217" t="e">
        <f t="shared" si="15"/>
        <v>#REF!</v>
      </c>
      <c r="AA32" s="217" t="e">
        <f t="shared" si="15"/>
        <v>#REF!</v>
      </c>
      <c r="AB32" s="217" t="e">
        <f t="shared" si="15"/>
        <v>#REF!</v>
      </c>
      <c r="AC32" s="217" t="e">
        <f t="shared" si="15"/>
        <v>#REF!</v>
      </c>
      <c r="AD32" s="217" t="e">
        <f t="shared" si="15"/>
        <v>#REF!</v>
      </c>
      <c r="AE32" s="217" t="e">
        <f t="shared" si="15"/>
        <v>#REF!</v>
      </c>
      <c r="AF32" s="217" t="e">
        <f t="shared" si="15"/>
        <v>#REF!</v>
      </c>
    </row>
    <row r="33" spans="1:32" x14ac:dyDescent="0.2">
      <c r="A33" s="83" t="s">
        <v>156</v>
      </c>
      <c r="B33" s="217"/>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row>
    <row r="34" spans="1:32" x14ac:dyDescent="0.2">
      <c r="A34" s="113">
        <v>1</v>
      </c>
      <c r="B34" s="217" t="e">
        <f>B16*0.9+B40</f>
        <v>#REF!</v>
      </c>
      <c r="C34" s="217" t="e">
        <f t="shared" ref="C34:H34" si="16">C16*0.9+C40</f>
        <v>#REF!</v>
      </c>
      <c r="D34" s="217" t="e">
        <f t="shared" si="16"/>
        <v>#REF!</v>
      </c>
      <c r="E34" s="217" t="e">
        <f t="shared" si="16"/>
        <v>#REF!</v>
      </c>
      <c r="F34" s="217" t="e">
        <f t="shared" si="16"/>
        <v>#REF!</v>
      </c>
      <c r="G34" s="217" t="e">
        <f t="shared" si="16"/>
        <v>#REF!</v>
      </c>
      <c r="H34" s="217" t="e">
        <f t="shared" si="16"/>
        <v>#REF!</v>
      </c>
      <c r="I34" s="217" t="e">
        <f t="shared" ref="I34:AF34" si="17">I16*0.9+I40</f>
        <v>#REF!</v>
      </c>
      <c r="J34" s="217" t="e">
        <f t="shared" si="17"/>
        <v>#REF!</v>
      </c>
      <c r="K34" s="217" t="e">
        <f t="shared" si="17"/>
        <v>#REF!</v>
      </c>
      <c r="L34" s="217" t="e">
        <f t="shared" si="17"/>
        <v>#REF!</v>
      </c>
      <c r="M34" s="217" t="e">
        <f t="shared" si="17"/>
        <v>#REF!</v>
      </c>
      <c r="N34" s="217" t="e">
        <f t="shared" si="17"/>
        <v>#REF!</v>
      </c>
      <c r="O34" s="217" t="e">
        <f t="shared" si="17"/>
        <v>#REF!</v>
      </c>
      <c r="P34" s="217" t="e">
        <f t="shared" si="17"/>
        <v>#REF!</v>
      </c>
      <c r="Q34" s="217" t="e">
        <f t="shared" si="17"/>
        <v>#REF!</v>
      </c>
      <c r="R34" s="217" t="e">
        <f t="shared" si="17"/>
        <v>#REF!</v>
      </c>
      <c r="S34" s="217" t="e">
        <f t="shared" si="17"/>
        <v>#REF!</v>
      </c>
      <c r="T34" s="217" t="e">
        <f t="shared" si="17"/>
        <v>#REF!</v>
      </c>
      <c r="U34" s="217" t="e">
        <f t="shared" si="17"/>
        <v>#REF!</v>
      </c>
      <c r="V34" s="217" t="e">
        <f t="shared" si="17"/>
        <v>#REF!</v>
      </c>
      <c r="W34" s="217" t="e">
        <f t="shared" si="17"/>
        <v>#REF!</v>
      </c>
      <c r="X34" s="217" t="e">
        <f t="shared" si="17"/>
        <v>#REF!</v>
      </c>
      <c r="Y34" s="217" t="e">
        <f t="shared" si="17"/>
        <v>#REF!</v>
      </c>
      <c r="Z34" s="217" t="e">
        <f t="shared" si="17"/>
        <v>#REF!</v>
      </c>
      <c r="AA34" s="217" t="e">
        <f t="shared" si="17"/>
        <v>#REF!</v>
      </c>
      <c r="AB34" s="217" t="e">
        <f t="shared" si="17"/>
        <v>#REF!</v>
      </c>
      <c r="AC34" s="217" t="e">
        <f t="shared" si="17"/>
        <v>#REF!</v>
      </c>
      <c r="AD34" s="217" t="e">
        <f t="shared" si="17"/>
        <v>#REF!</v>
      </c>
      <c r="AE34" s="217" t="e">
        <f t="shared" si="17"/>
        <v>#REF!</v>
      </c>
      <c r="AF34" s="217" t="e">
        <f t="shared" si="17"/>
        <v>#REF!</v>
      </c>
    </row>
    <row r="35" spans="1:32" x14ac:dyDescent="0.2">
      <c r="A35" s="113">
        <v>2</v>
      </c>
      <c r="B35" s="217" t="e">
        <f>B17*0.9+B41</f>
        <v>#REF!</v>
      </c>
      <c r="C35" s="217" t="e">
        <f t="shared" ref="C35:H35" si="18">C17*0.9+C41</f>
        <v>#REF!</v>
      </c>
      <c r="D35" s="217" t="e">
        <f t="shared" si="18"/>
        <v>#REF!</v>
      </c>
      <c r="E35" s="217" t="e">
        <f t="shared" si="18"/>
        <v>#REF!</v>
      </c>
      <c r="F35" s="217" t="e">
        <f t="shared" si="18"/>
        <v>#REF!</v>
      </c>
      <c r="G35" s="217" t="e">
        <f t="shared" si="18"/>
        <v>#REF!</v>
      </c>
      <c r="H35" s="217" t="e">
        <f t="shared" si="18"/>
        <v>#REF!</v>
      </c>
      <c r="I35" s="217" t="e">
        <f t="shared" ref="I35:AF35" si="19">I17*0.9+I41</f>
        <v>#REF!</v>
      </c>
      <c r="J35" s="217" t="e">
        <f t="shared" si="19"/>
        <v>#REF!</v>
      </c>
      <c r="K35" s="217" t="e">
        <f t="shared" si="19"/>
        <v>#REF!</v>
      </c>
      <c r="L35" s="217" t="e">
        <f t="shared" si="19"/>
        <v>#REF!</v>
      </c>
      <c r="M35" s="217" t="e">
        <f t="shared" si="19"/>
        <v>#REF!</v>
      </c>
      <c r="N35" s="217" t="e">
        <f t="shared" si="19"/>
        <v>#REF!</v>
      </c>
      <c r="O35" s="217" t="e">
        <f t="shared" si="19"/>
        <v>#REF!</v>
      </c>
      <c r="P35" s="217" t="e">
        <f t="shared" si="19"/>
        <v>#REF!</v>
      </c>
      <c r="Q35" s="217" t="e">
        <f t="shared" si="19"/>
        <v>#REF!</v>
      </c>
      <c r="R35" s="217" t="e">
        <f t="shared" si="19"/>
        <v>#REF!</v>
      </c>
      <c r="S35" s="217" t="e">
        <f t="shared" si="19"/>
        <v>#REF!</v>
      </c>
      <c r="T35" s="217" t="e">
        <f t="shared" si="19"/>
        <v>#REF!</v>
      </c>
      <c r="U35" s="217" t="e">
        <f t="shared" si="19"/>
        <v>#REF!</v>
      </c>
      <c r="V35" s="217" t="e">
        <f t="shared" si="19"/>
        <v>#REF!</v>
      </c>
      <c r="W35" s="217" t="e">
        <f t="shared" si="19"/>
        <v>#REF!</v>
      </c>
      <c r="X35" s="217" t="e">
        <f t="shared" si="19"/>
        <v>#REF!</v>
      </c>
      <c r="Y35" s="217" t="e">
        <f t="shared" si="19"/>
        <v>#REF!</v>
      </c>
      <c r="Z35" s="217" t="e">
        <f t="shared" si="19"/>
        <v>#REF!</v>
      </c>
      <c r="AA35" s="217" t="e">
        <f t="shared" si="19"/>
        <v>#REF!</v>
      </c>
      <c r="AB35" s="217" t="e">
        <f t="shared" si="19"/>
        <v>#REF!</v>
      </c>
      <c r="AC35" s="217" t="e">
        <f t="shared" si="19"/>
        <v>#REF!</v>
      </c>
      <c r="AD35" s="217" t="e">
        <f t="shared" si="19"/>
        <v>#REF!</v>
      </c>
      <c r="AE35" s="217" t="e">
        <f t="shared" si="19"/>
        <v>#REF!</v>
      </c>
      <c r="AF35" s="217" t="e">
        <f t="shared" si="19"/>
        <v>#REF!</v>
      </c>
    </row>
    <row r="36" spans="1:32" x14ac:dyDescent="0.2">
      <c r="A36" s="83" t="s">
        <v>136</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row>
    <row r="37" spans="1:32" x14ac:dyDescent="0.2">
      <c r="A37" s="113">
        <v>1</v>
      </c>
      <c r="B37" s="217" t="e">
        <f>B19*0.9+B40</f>
        <v>#REF!</v>
      </c>
      <c r="C37" s="217" t="e">
        <f t="shared" ref="C37:H37" si="20">C19*0.9+C40</f>
        <v>#REF!</v>
      </c>
      <c r="D37" s="217" t="e">
        <f t="shared" si="20"/>
        <v>#REF!</v>
      </c>
      <c r="E37" s="217" t="e">
        <f t="shared" si="20"/>
        <v>#REF!</v>
      </c>
      <c r="F37" s="217" t="e">
        <f t="shared" si="20"/>
        <v>#REF!</v>
      </c>
      <c r="G37" s="217" t="e">
        <f t="shared" si="20"/>
        <v>#REF!</v>
      </c>
      <c r="H37" s="217" t="e">
        <f t="shared" si="20"/>
        <v>#REF!</v>
      </c>
      <c r="I37" s="217" t="e">
        <f t="shared" ref="I37:AF37" si="21">I19*0.9+I40</f>
        <v>#REF!</v>
      </c>
      <c r="J37" s="217" t="e">
        <f t="shared" si="21"/>
        <v>#REF!</v>
      </c>
      <c r="K37" s="217" t="e">
        <f t="shared" si="21"/>
        <v>#REF!</v>
      </c>
      <c r="L37" s="217" t="e">
        <f t="shared" si="21"/>
        <v>#REF!</v>
      </c>
      <c r="M37" s="217" t="e">
        <f t="shared" si="21"/>
        <v>#REF!</v>
      </c>
      <c r="N37" s="217" t="e">
        <f t="shared" si="21"/>
        <v>#REF!</v>
      </c>
      <c r="O37" s="217" t="e">
        <f t="shared" si="21"/>
        <v>#REF!</v>
      </c>
      <c r="P37" s="217" t="e">
        <f t="shared" si="21"/>
        <v>#REF!</v>
      </c>
      <c r="Q37" s="217" t="e">
        <f t="shared" si="21"/>
        <v>#REF!</v>
      </c>
      <c r="R37" s="217" t="e">
        <f t="shared" si="21"/>
        <v>#REF!</v>
      </c>
      <c r="S37" s="217" t="e">
        <f t="shared" si="21"/>
        <v>#REF!</v>
      </c>
      <c r="T37" s="217" t="e">
        <f t="shared" si="21"/>
        <v>#REF!</v>
      </c>
      <c r="U37" s="217" t="e">
        <f t="shared" si="21"/>
        <v>#REF!</v>
      </c>
      <c r="V37" s="217" t="e">
        <f t="shared" si="21"/>
        <v>#REF!</v>
      </c>
      <c r="W37" s="217" t="e">
        <f t="shared" si="21"/>
        <v>#REF!</v>
      </c>
      <c r="X37" s="217" t="e">
        <f t="shared" si="21"/>
        <v>#REF!</v>
      </c>
      <c r="Y37" s="217" t="e">
        <f t="shared" si="21"/>
        <v>#REF!</v>
      </c>
      <c r="Z37" s="217" t="e">
        <f t="shared" si="21"/>
        <v>#REF!</v>
      </c>
      <c r="AA37" s="217" t="e">
        <f t="shared" si="21"/>
        <v>#REF!</v>
      </c>
      <c r="AB37" s="217" t="e">
        <f t="shared" si="21"/>
        <v>#REF!</v>
      </c>
      <c r="AC37" s="217" t="e">
        <f t="shared" si="21"/>
        <v>#REF!</v>
      </c>
      <c r="AD37" s="217" t="e">
        <f t="shared" si="21"/>
        <v>#REF!</v>
      </c>
      <c r="AE37" s="217" t="e">
        <f t="shared" si="21"/>
        <v>#REF!</v>
      </c>
      <c r="AF37" s="217" t="e">
        <f t="shared" si="21"/>
        <v>#REF!</v>
      </c>
    </row>
    <row r="38" spans="1:32" x14ac:dyDescent="0.2">
      <c r="A38" s="113">
        <v>2</v>
      </c>
      <c r="B38" s="217" t="e">
        <f>B20*0.9+B41</f>
        <v>#REF!</v>
      </c>
      <c r="C38" s="217" t="e">
        <f t="shared" ref="C38:H38" si="22">C20*0.9+C41</f>
        <v>#REF!</v>
      </c>
      <c r="D38" s="217" t="e">
        <f t="shared" si="22"/>
        <v>#REF!</v>
      </c>
      <c r="E38" s="217" t="e">
        <f t="shared" si="22"/>
        <v>#REF!</v>
      </c>
      <c r="F38" s="217" t="e">
        <f t="shared" si="22"/>
        <v>#REF!</v>
      </c>
      <c r="G38" s="217" t="e">
        <f t="shared" si="22"/>
        <v>#REF!</v>
      </c>
      <c r="H38" s="217" t="e">
        <f t="shared" si="22"/>
        <v>#REF!</v>
      </c>
      <c r="I38" s="217" t="e">
        <f t="shared" ref="I38:AF38" si="23">I20*0.9+I41</f>
        <v>#REF!</v>
      </c>
      <c r="J38" s="217" t="e">
        <f t="shared" si="23"/>
        <v>#REF!</v>
      </c>
      <c r="K38" s="217" t="e">
        <f t="shared" si="23"/>
        <v>#REF!</v>
      </c>
      <c r="L38" s="217" t="e">
        <f t="shared" si="23"/>
        <v>#REF!</v>
      </c>
      <c r="M38" s="217" t="e">
        <f t="shared" si="23"/>
        <v>#REF!</v>
      </c>
      <c r="N38" s="217" t="e">
        <f t="shared" si="23"/>
        <v>#REF!</v>
      </c>
      <c r="O38" s="217" t="e">
        <f t="shared" si="23"/>
        <v>#REF!</v>
      </c>
      <c r="P38" s="217" t="e">
        <f t="shared" si="23"/>
        <v>#REF!</v>
      </c>
      <c r="Q38" s="217" t="e">
        <f t="shared" si="23"/>
        <v>#REF!</v>
      </c>
      <c r="R38" s="217" t="e">
        <f t="shared" si="23"/>
        <v>#REF!</v>
      </c>
      <c r="S38" s="217" t="e">
        <f t="shared" si="23"/>
        <v>#REF!</v>
      </c>
      <c r="T38" s="217" t="e">
        <f t="shared" si="23"/>
        <v>#REF!</v>
      </c>
      <c r="U38" s="217" t="e">
        <f t="shared" si="23"/>
        <v>#REF!</v>
      </c>
      <c r="V38" s="217" t="e">
        <f t="shared" si="23"/>
        <v>#REF!</v>
      </c>
      <c r="W38" s="217" t="e">
        <f t="shared" si="23"/>
        <v>#REF!</v>
      </c>
      <c r="X38" s="217" t="e">
        <f t="shared" si="23"/>
        <v>#REF!</v>
      </c>
      <c r="Y38" s="217" t="e">
        <f t="shared" si="23"/>
        <v>#REF!</v>
      </c>
      <c r="Z38" s="217" t="e">
        <f t="shared" si="23"/>
        <v>#REF!</v>
      </c>
      <c r="AA38" s="217" t="e">
        <f t="shared" si="23"/>
        <v>#REF!</v>
      </c>
      <c r="AB38" s="217" t="e">
        <f t="shared" si="23"/>
        <v>#REF!</v>
      </c>
      <c r="AC38" s="217" t="e">
        <f t="shared" si="23"/>
        <v>#REF!</v>
      </c>
      <c r="AD38" s="217" t="e">
        <f t="shared" si="23"/>
        <v>#REF!</v>
      </c>
      <c r="AE38" s="217" t="e">
        <f t="shared" si="23"/>
        <v>#REF!</v>
      </c>
      <c r="AF38" s="217" t="e">
        <f t="shared" si="23"/>
        <v>#REF!</v>
      </c>
    </row>
    <row r="39" spans="1:32" x14ac:dyDescent="0.2">
      <c r="A39" s="101"/>
      <c r="J39" s="212"/>
      <c r="K39" s="212"/>
      <c r="L39" s="212"/>
      <c r="M39" s="212"/>
      <c r="N39" s="212"/>
      <c r="O39" s="212"/>
      <c r="P39" s="212"/>
      <c r="Q39" s="212"/>
      <c r="R39" s="212"/>
      <c r="S39" s="212"/>
      <c r="T39" s="212"/>
      <c r="U39" s="212"/>
      <c r="W39" s="212"/>
      <c r="X39" s="212"/>
      <c r="Y39" s="212"/>
      <c r="Z39" s="212"/>
      <c r="AA39" s="212"/>
      <c r="AB39" s="212"/>
      <c r="AC39" s="212"/>
      <c r="AD39" s="212"/>
      <c r="AE39" s="212"/>
      <c r="AF39" s="212"/>
    </row>
    <row r="40" spans="1:32" x14ac:dyDescent="0.2">
      <c r="A40" s="147"/>
      <c r="B40" s="181">
        <v>1750</v>
      </c>
      <c r="C40" s="181">
        <v>1750</v>
      </c>
      <c r="D40" s="182">
        <v>2400</v>
      </c>
      <c r="E40" s="182">
        <v>2400</v>
      </c>
      <c r="F40" s="182">
        <v>2400</v>
      </c>
      <c r="G40" s="182">
        <v>2400</v>
      </c>
      <c r="H40" s="222">
        <v>2000</v>
      </c>
      <c r="I40" s="222">
        <v>2000</v>
      </c>
      <c r="J40" s="222">
        <v>2000</v>
      </c>
      <c r="K40" s="222">
        <v>2000</v>
      </c>
      <c r="L40" s="222">
        <v>2000</v>
      </c>
      <c r="M40" s="222">
        <v>2000</v>
      </c>
      <c r="N40" s="222">
        <v>2000</v>
      </c>
      <c r="O40" s="222">
        <v>2000</v>
      </c>
      <c r="P40" s="222">
        <v>2000</v>
      </c>
      <c r="Q40" s="222">
        <v>2000</v>
      </c>
      <c r="R40" s="222">
        <v>2000</v>
      </c>
      <c r="S40" s="222">
        <v>2000</v>
      </c>
      <c r="T40" s="222">
        <v>2000</v>
      </c>
      <c r="U40" s="222">
        <v>2000</v>
      </c>
      <c r="V40" s="222">
        <v>2000</v>
      </c>
      <c r="W40" s="222">
        <v>2000</v>
      </c>
      <c r="X40" s="222">
        <v>2000</v>
      </c>
      <c r="Y40" s="222">
        <v>2000</v>
      </c>
      <c r="Z40" s="222">
        <v>2000</v>
      </c>
      <c r="AA40" s="222">
        <v>2000</v>
      </c>
      <c r="AB40" s="222">
        <v>2000</v>
      </c>
      <c r="AC40" s="222">
        <v>2000</v>
      </c>
      <c r="AD40" s="222">
        <v>2000</v>
      </c>
      <c r="AE40" s="222">
        <v>2000</v>
      </c>
      <c r="AF40" s="222">
        <v>2000</v>
      </c>
    </row>
    <row r="41" spans="1:32" x14ac:dyDescent="0.2">
      <c r="A41" s="163" t="s">
        <v>144</v>
      </c>
      <c r="B41" s="159">
        <f>B40*2</f>
        <v>3500</v>
      </c>
      <c r="C41" s="159">
        <f>C40*2</f>
        <v>3500</v>
      </c>
      <c r="D41" s="218">
        <f>D40*2</f>
        <v>4800</v>
      </c>
      <c r="E41" s="218">
        <f t="shared" ref="E41:G41" si="24">E40*2</f>
        <v>4800</v>
      </c>
      <c r="F41" s="218">
        <f t="shared" si="24"/>
        <v>4800</v>
      </c>
      <c r="G41" s="218">
        <f t="shared" si="24"/>
        <v>4800</v>
      </c>
      <c r="H41" s="221">
        <f>H40*2</f>
        <v>4000</v>
      </c>
      <c r="I41" s="221">
        <f t="shared" ref="I41:AF41" si="25">I40*2</f>
        <v>4000</v>
      </c>
      <c r="J41" s="221">
        <f t="shared" si="25"/>
        <v>4000</v>
      </c>
      <c r="K41" s="221">
        <f t="shared" si="25"/>
        <v>4000</v>
      </c>
      <c r="L41" s="221">
        <f t="shared" si="25"/>
        <v>4000</v>
      </c>
      <c r="M41" s="221">
        <f t="shared" si="25"/>
        <v>4000</v>
      </c>
      <c r="N41" s="221">
        <f t="shared" si="25"/>
        <v>4000</v>
      </c>
      <c r="O41" s="221">
        <f t="shared" si="25"/>
        <v>4000</v>
      </c>
      <c r="P41" s="221">
        <f t="shared" si="25"/>
        <v>4000</v>
      </c>
      <c r="Q41" s="221">
        <f t="shared" si="25"/>
        <v>4000</v>
      </c>
      <c r="R41" s="221">
        <f t="shared" si="25"/>
        <v>4000</v>
      </c>
      <c r="S41" s="221">
        <f t="shared" si="25"/>
        <v>4000</v>
      </c>
      <c r="T41" s="221">
        <f t="shared" si="25"/>
        <v>4000</v>
      </c>
      <c r="U41" s="221">
        <f t="shared" si="25"/>
        <v>4000</v>
      </c>
      <c r="V41" s="221">
        <f t="shared" si="25"/>
        <v>4000</v>
      </c>
      <c r="W41" s="221">
        <f t="shared" si="25"/>
        <v>4000</v>
      </c>
      <c r="X41" s="221">
        <f t="shared" si="25"/>
        <v>4000</v>
      </c>
      <c r="Y41" s="221">
        <f t="shared" si="25"/>
        <v>4000</v>
      </c>
      <c r="Z41" s="221">
        <f t="shared" si="25"/>
        <v>4000</v>
      </c>
      <c r="AA41" s="221">
        <f t="shared" si="25"/>
        <v>4000</v>
      </c>
      <c r="AB41" s="221">
        <f t="shared" si="25"/>
        <v>4000</v>
      </c>
      <c r="AC41" s="221">
        <f t="shared" si="25"/>
        <v>4000</v>
      </c>
      <c r="AD41" s="221">
        <f t="shared" si="25"/>
        <v>4000</v>
      </c>
      <c r="AE41" s="221">
        <f t="shared" si="25"/>
        <v>4000</v>
      </c>
      <c r="AF41" s="221">
        <f t="shared" si="25"/>
        <v>4000</v>
      </c>
    </row>
    <row r="42" spans="1:32" ht="15" customHeight="1" x14ac:dyDescent="0.2">
      <c r="D42" s="212"/>
      <c r="F42" s="212"/>
      <c r="G42" s="212"/>
      <c r="H42" s="212"/>
      <c r="I42" s="212"/>
      <c r="J42" s="212"/>
      <c r="K42" s="212"/>
      <c r="AC42" s="212"/>
    </row>
    <row r="43" spans="1:32" ht="31.5" customHeight="1" x14ac:dyDescent="0.2">
      <c r="A43" s="117" t="s">
        <v>161</v>
      </c>
    </row>
    <row r="44" spans="1:32" ht="24" x14ac:dyDescent="0.2">
      <c r="A44" s="117" t="s">
        <v>162</v>
      </c>
    </row>
    <row r="45" spans="1:32" x14ac:dyDescent="0.2">
      <c r="A45" s="117" t="s">
        <v>163</v>
      </c>
    </row>
    <row r="46" spans="1:32" x14ac:dyDescent="0.2">
      <c r="A46" s="117" t="s">
        <v>164</v>
      </c>
    </row>
    <row r="47" spans="1:32" ht="120" x14ac:dyDescent="0.2">
      <c r="A47" s="180" t="s">
        <v>167</v>
      </c>
    </row>
    <row r="48" spans="1:32" x14ac:dyDescent="0.2">
      <c r="A48" s="164" t="s">
        <v>198</v>
      </c>
    </row>
    <row r="49" spans="1:4" ht="96" x14ac:dyDescent="0.2">
      <c r="A49" s="165" t="s">
        <v>199</v>
      </c>
      <c r="B49" s="134"/>
      <c r="C49" s="134"/>
      <c r="D49" s="134"/>
    </row>
    <row r="50" spans="1:4" x14ac:dyDescent="0.2">
      <c r="A50" s="166"/>
      <c r="B50" s="134"/>
      <c r="C50" s="134"/>
      <c r="D50" s="134"/>
    </row>
    <row r="51" spans="1:4" x14ac:dyDescent="0.2">
      <c r="A51" s="167" t="s">
        <v>147</v>
      </c>
      <c r="B51"/>
      <c r="C51"/>
      <c r="D51" s="134"/>
    </row>
    <row r="52" spans="1:4" x14ac:dyDescent="0.2">
      <c r="A52" s="78" t="s">
        <v>200</v>
      </c>
      <c r="B52" s="92"/>
      <c r="C52" s="92"/>
      <c r="D52" s="134"/>
    </row>
    <row r="53" spans="1:4" x14ac:dyDescent="0.2">
      <c r="A53" s="78" t="s">
        <v>201</v>
      </c>
      <c r="B53" s="92"/>
      <c r="C53" s="92"/>
      <c r="D53" s="134"/>
    </row>
    <row r="54" spans="1:4" ht="13.5" thickBot="1" x14ac:dyDescent="0.25">
      <c r="A54" s="78"/>
      <c r="B54" s="92"/>
      <c r="C54" s="92"/>
    </row>
    <row r="55" spans="1:4" x14ac:dyDescent="0.2">
      <c r="A55" s="168" t="s">
        <v>202</v>
      </c>
      <c r="B55" s="169"/>
      <c r="C55" s="169"/>
    </row>
    <row r="56" spans="1:4" x14ac:dyDescent="0.2">
      <c r="A56" s="170" t="s">
        <v>203</v>
      </c>
      <c r="B56" s="171"/>
      <c r="C56" s="171"/>
    </row>
    <row r="57" spans="1:4" x14ac:dyDescent="0.2">
      <c r="A57" s="170" t="s">
        <v>204</v>
      </c>
      <c r="B57" s="171"/>
      <c r="C57" s="171"/>
    </row>
    <row r="58" spans="1:4" ht="13.5" thickBot="1" x14ac:dyDescent="0.25">
      <c r="A58" s="172" t="s">
        <v>205</v>
      </c>
      <c r="B58" s="173"/>
      <c r="C58" s="173"/>
    </row>
    <row r="59" spans="1:4" ht="15" x14ac:dyDescent="0.2">
      <c r="A59" s="439" t="s">
        <v>208</v>
      </c>
      <c r="B59" s="439"/>
      <c r="C59" s="174"/>
    </row>
    <row r="60" spans="1:4" ht="15" x14ac:dyDescent="0.2">
      <c r="A60" s="440"/>
      <c r="B60" s="440"/>
      <c r="C60" s="175"/>
    </row>
    <row r="61" spans="1:4" ht="15.75" thickBot="1" x14ac:dyDescent="0.25">
      <c r="A61" s="176"/>
      <c r="B61" s="175"/>
      <c r="C61" s="175"/>
    </row>
    <row r="62" spans="1:4" ht="13.5" thickBot="1" x14ac:dyDescent="0.25">
      <c r="A62" s="177" t="s">
        <v>145</v>
      </c>
      <c r="B62"/>
      <c r="C62"/>
    </row>
    <row r="63" spans="1:4" ht="180" x14ac:dyDescent="0.2">
      <c r="A63" s="91" t="s">
        <v>206</v>
      </c>
      <c r="B63"/>
      <c r="C63"/>
    </row>
    <row r="64" spans="1:4" x14ac:dyDescent="0.2">
      <c r="A64" s="120"/>
    </row>
    <row r="65" spans="1:1" x14ac:dyDescent="0.2">
      <c r="A65" s="120"/>
    </row>
    <row r="66" spans="1:1" x14ac:dyDescent="0.2">
      <c r="A66" s="120"/>
    </row>
    <row r="67" spans="1:1" x14ac:dyDescent="0.2">
      <c r="A67" s="120"/>
    </row>
    <row r="68" spans="1:1" x14ac:dyDescent="0.2">
      <c r="A68" s="120"/>
    </row>
    <row r="69" spans="1:1" x14ac:dyDescent="0.2">
      <c r="A69" s="120"/>
    </row>
    <row r="70" spans="1:1" x14ac:dyDescent="0.2">
      <c r="A70" s="120"/>
    </row>
    <row r="71" spans="1:1" x14ac:dyDescent="0.2">
      <c r="A71" s="120"/>
    </row>
    <row r="72" spans="1:1" x14ac:dyDescent="0.2">
      <c r="A72" s="120"/>
    </row>
    <row r="73" spans="1:1" x14ac:dyDescent="0.2">
      <c r="A73" s="120"/>
    </row>
    <row r="74" spans="1:1" x14ac:dyDescent="0.2">
      <c r="A74" s="120"/>
    </row>
    <row r="75" spans="1:1" x14ac:dyDescent="0.2">
      <c r="A75" s="120"/>
    </row>
    <row r="76" spans="1:1" x14ac:dyDescent="0.2">
      <c r="A76" s="120"/>
    </row>
    <row r="77" spans="1:1" x14ac:dyDescent="0.2">
      <c r="A77" s="120"/>
    </row>
    <row r="78" spans="1:1" x14ac:dyDescent="0.2">
      <c r="A78" s="120"/>
    </row>
    <row r="79" spans="1:1" x14ac:dyDescent="0.2">
      <c r="A79" s="120"/>
    </row>
    <row r="80" spans="1:1" x14ac:dyDescent="0.2">
      <c r="A80" s="120"/>
    </row>
    <row r="81" spans="1:1" x14ac:dyDescent="0.2">
      <c r="A81" s="120"/>
    </row>
    <row r="82" spans="1:1" x14ac:dyDescent="0.2">
      <c r="A82" s="120"/>
    </row>
    <row r="83" spans="1:1" x14ac:dyDescent="0.2">
      <c r="A83" s="120"/>
    </row>
    <row r="84" spans="1:1" x14ac:dyDescent="0.2">
      <c r="A84" s="120"/>
    </row>
    <row r="85" spans="1:1" x14ac:dyDescent="0.2">
      <c r="A85" s="120"/>
    </row>
    <row r="86" spans="1:1" x14ac:dyDescent="0.2">
      <c r="A86" s="120"/>
    </row>
    <row r="87" spans="1:1" x14ac:dyDescent="0.2">
      <c r="A87" s="120"/>
    </row>
    <row r="88" spans="1:1" x14ac:dyDescent="0.2">
      <c r="A88" s="120"/>
    </row>
    <row r="89" spans="1:1" x14ac:dyDescent="0.2">
      <c r="A89" s="120"/>
    </row>
    <row r="90" spans="1:1" x14ac:dyDescent="0.2">
      <c r="A90" s="120"/>
    </row>
    <row r="91" spans="1:1" x14ac:dyDescent="0.2">
      <c r="A91" s="120"/>
    </row>
    <row r="92" spans="1:1" x14ac:dyDescent="0.2">
      <c r="A92" s="120"/>
    </row>
    <row r="93" spans="1:1" x14ac:dyDescent="0.2">
      <c r="A93" s="120"/>
    </row>
    <row r="94" spans="1:1" x14ac:dyDescent="0.2">
      <c r="A94" s="120"/>
    </row>
    <row r="95" spans="1:1" x14ac:dyDescent="0.2">
      <c r="A95" s="120"/>
    </row>
    <row r="96" spans="1:1" x14ac:dyDescent="0.2">
      <c r="A96" s="120"/>
    </row>
    <row r="97" spans="1:1" x14ac:dyDescent="0.2">
      <c r="A97" s="120"/>
    </row>
    <row r="98" spans="1:1" x14ac:dyDescent="0.2">
      <c r="A98" s="120"/>
    </row>
    <row r="99" spans="1:1" x14ac:dyDescent="0.2">
      <c r="A99" s="120"/>
    </row>
    <row r="100" spans="1:1" x14ac:dyDescent="0.2">
      <c r="A100" s="120"/>
    </row>
    <row r="101" spans="1:1" x14ac:dyDescent="0.2">
      <c r="A101" s="120"/>
    </row>
    <row r="102" spans="1:1" x14ac:dyDescent="0.2">
      <c r="A102" s="120"/>
    </row>
    <row r="103" spans="1:1" x14ac:dyDescent="0.2">
      <c r="A103" s="120"/>
    </row>
    <row r="104" spans="1:1" x14ac:dyDescent="0.2">
      <c r="A104" s="120"/>
    </row>
    <row r="105" spans="1:1" x14ac:dyDescent="0.2">
      <c r="A105" s="120"/>
    </row>
    <row r="106" spans="1:1" x14ac:dyDescent="0.2">
      <c r="A106" s="120"/>
    </row>
  </sheetData>
  <mergeCells count="3">
    <mergeCell ref="A4:A5"/>
    <mergeCell ref="A59:B60"/>
    <mergeCell ref="A22:A23"/>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workbookViewId="0">
      <selection activeCell="B39" sqref="B39"/>
    </sheetView>
  </sheetViews>
  <sheetFormatPr defaultColWidth="9" defaultRowHeight="12" x14ac:dyDescent="0.2"/>
  <cols>
    <col min="1" max="1" width="83.7109375" style="288" customWidth="1"/>
    <col min="2" max="16384" width="9" style="288"/>
  </cols>
  <sheetData>
    <row r="1" spans="1:4" s="282" customFormat="1" ht="12" customHeight="1" x14ac:dyDescent="0.2">
      <c r="A1" s="281" t="s">
        <v>141</v>
      </c>
    </row>
    <row r="2" spans="1:4" s="282" customFormat="1" ht="12" customHeight="1" x14ac:dyDescent="0.2">
      <c r="A2" s="283" t="s">
        <v>142</v>
      </c>
    </row>
    <row r="3" spans="1:4" s="282" customFormat="1" ht="12" customHeight="1" x14ac:dyDescent="0.2">
      <c r="A3" s="283"/>
    </row>
    <row r="4" spans="1:4" s="263" customFormat="1" ht="12.75" x14ac:dyDescent="0.2">
      <c r="A4" s="206" t="s">
        <v>344</v>
      </c>
    </row>
    <row r="5" spans="1:4" s="263" customFormat="1" ht="12.75" x14ac:dyDescent="0.2">
      <c r="A5" s="206" t="s">
        <v>146</v>
      </c>
    </row>
    <row r="6" spans="1:4" s="285" customFormat="1" ht="31.9" customHeight="1" x14ac:dyDescent="0.2">
      <c r="A6" s="284" t="s">
        <v>143</v>
      </c>
      <c r="B6" s="121" t="e">
        <f>'C завтраками| Bed and breakfast'!#REF!</f>
        <v>#REF!</v>
      </c>
      <c r="C6" s="121" t="e">
        <f>'C завтраками| Bed and breakfast'!#REF!</f>
        <v>#REF!</v>
      </c>
      <c r="D6" s="267" t="e">
        <f>'C завтраками| Bed and breakfast'!#REF!</f>
        <v>#REF!</v>
      </c>
    </row>
    <row r="7" spans="1:4" s="285" customFormat="1" ht="31.9" customHeight="1" x14ac:dyDescent="0.2">
      <c r="A7" s="284"/>
      <c r="B7" s="121" t="e">
        <f>'C завтраками| Bed and breakfast'!#REF!</f>
        <v>#REF!</v>
      </c>
      <c r="C7" s="121" t="e">
        <f>'C завтраками| Bed and breakfast'!#REF!</f>
        <v>#REF!</v>
      </c>
      <c r="D7" s="267" t="e">
        <f>'C завтраками| Bed and breakfast'!#REF!</f>
        <v>#REF!</v>
      </c>
    </row>
    <row r="8" spans="1:4" s="285" customFormat="1" ht="9.6" customHeight="1" x14ac:dyDescent="0.2">
      <c r="A8" s="286" t="s">
        <v>153</v>
      </c>
      <c r="B8" s="263"/>
      <c r="C8" s="263"/>
      <c r="D8" s="263"/>
    </row>
    <row r="9" spans="1:4" s="285" customFormat="1" ht="9.6" customHeight="1" x14ac:dyDescent="0.2">
      <c r="A9" s="287">
        <v>1</v>
      </c>
      <c r="B9" s="217" t="e">
        <f>'C завтраками| Bed and breakfast'!#REF!*0.75</f>
        <v>#REF!</v>
      </c>
      <c r="C9" s="217" t="e">
        <f>'C завтраками| Bed and breakfast'!#REF!*0.75</f>
        <v>#REF!</v>
      </c>
      <c r="D9" s="217" t="e">
        <f>'C завтраками| Bed and breakfast'!#REF!*0.75</f>
        <v>#REF!</v>
      </c>
    </row>
    <row r="10" spans="1:4" s="285" customFormat="1" ht="9.6" customHeight="1" x14ac:dyDescent="0.2">
      <c r="A10" s="287">
        <v>2</v>
      </c>
      <c r="B10" s="217" t="e">
        <f>'C завтраками| Bed and breakfast'!#REF!*0.75</f>
        <v>#REF!</v>
      </c>
      <c r="C10" s="217" t="e">
        <f>'C завтраками| Bed and breakfast'!#REF!*0.75</f>
        <v>#REF!</v>
      </c>
      <c r="D10" s="217" t="e">
        <f>'C завтраками| Bed and breakfast'!#REF!*0.75</f>
        <v>#REF!</v>
      </c>
    </row>
    <row r="11" spans="1:4" s="285" customFormat="1" ht="9.6" customHeight="1" x14ac:dyDescent="0.2">
      <c r="A11" s="286" t="s">
        <v>155</v>
      </c>
      <c r="B11" s="217"/>
      <c r="C11" s="217"/>
      <c r="D11" s="217"/>
    </row>
    <row r="12" spans="1:4" s="285" customFormat="1" ht="9.6" customHeight="1" x14ac:dyDescent="0.2">
      <c r="A12" s="287">
        <v>1</v>
      </c>
      <c r="B12" s="217" t="e">
        <f>'C завтраками| Bed and breakfast'!#REF!*0.75</f>
        <v>#REF!</v>
      </c>
      <c r="C12" s="217" t="e">
        <f>'C завтраками| Bed and breakfast'!#REF!*0.75</f>
        <v>#REF!</v>
      </c>
      <c r="D12" s="217" t="e">
        <f>'C завтраками| Bed and breakfast'!#REF!*0.75</f>
        <v>#REF!</v>
      </c>
    </row>
    <row r="13" spans="1:4" s="285" customFormat="1" ht="9.6" customHeight="1" x14ac:dyDescent="0.2">
      <c r="A13" s="287">
        <v>2</v>
      </c>
      <c r="B13" s="217" t="e">
        <f>'C завтраками| Bed and breakfast'!#REF!*0.75</f>
        <v>#REF!</v>
      </c>
      <c r="C13" s="217" t="e">
        <f>'C завтраками| Bed and breakfast'!#REF!*0.75</f>
        <v>#REF!</v>
      </c>
      <c r="D13" s="217" t="e">
        <f>'C завтраками| Bed and breakfast'!#REF!*0.75</f>
        <v>#REF!</v>
      </c>
    </row>
    <row r="14" spans="1:4" s="285" customFormat="1" ht="9.6" customHeight="1" x14ac:dyDescent="0.2">
      <c r="A14" s="286" t="s">
        <v>154</v>
      </c>
      <c r="B14" s="217"/>
      <c r="C14" s="217"/>
      <c r="D14" s="217"/>
    </row>
    <row r="15" spans="1:4" s="285" customFormat="1" ht="9.6" customHeight="1" x14ac:dyDescent="0.2">
      <c r="A15" s="287">
        <v>1</v>
      </c>
      <c r="B15" s="217" t="e">
        <f>'C завтраками| Bed and breakfast'!#REF!*0.75</f>
        <v>#REF!</v>
      </c>
      <c r="C15" s="217" t="e">
        <f>'C завтраками| Bed and breakfast'!#REF!*0.75</f>
        <v>#REF!</v>
      </c>
      <c r="D15" s="217" t="e">
        <f>'C завтраками| Bed and breakfast'!#REF!*0.75</f>
        <v>#REF!</v>
      </c>
    </row>
    <row r="16" spans="1:4" s="285" customFormat="1" ht="9.6" customHeight="1" x14ac:dyDescent="0.2">
      <c r="A16" s="287">
        <v>2</v>
      </c>
      <c r="B16" s="217" t="e">
        <f>'C завтраками| Bed and breakfast'!#REF!*0.75</f>
        <v>#REF!</v>
      </c>
      <c r="C16" s="217" t="e">
        <f>'C завтраками| Bed and breakfast'!#REF!*0.75</f>
        <v>#REF!</v>
      </c>
      <c r="D16" s="217" t="e">
        <f>'C завтраками| Bed and breakfast'!#REF!*0.75</f>
        <v>#REF!</v>
      </c>
    </row>
    <row r="17" spans="1:4" s="285" customFormat="1" ht="9.6" customHeight="1" x14ac:dyDescent="0.2">
      <c r="A17" s="286" t="s">
        <v>156</v>
      </c>
      <c r="B17" s="217"/>
      <c r="C17" s="217"/>
      <c r="D17" s="217"/>
    </row>
    <row r="18" spans="1:4" s="285" customFormat="1" ht="9.6" customHeight="1" x14ac:dyDescent="0.2">
      <c r="A18" s="287">
        <v>1</v>
      </c>
      <c r="B18" s="217" t="e">
        <f>'C завтраками| Bed and breakfast'!#REF!*0.75</f>
        <v>#REF!</v>
      </c>
      <c r="C18" s="217" t="e">
        <f>'C завтраками| Bed and breakfast'!#REF!*0.75</f>
        <v>#REF!</v>
      </c>
      <c r="D18" s="217" t="e">
        <f>'C завтраками| Bed and breakfast'!#REF!*0.75</f>
        <v>#REF!</v>
      </c>
    </row>
    <row r="19" spans="1:4" s="285" customFormat="1" ht="9.6" customHeight="1" x14ac:dyDescent="0.2">
      <c r="A19" s="287">
        <v>2</v>
      </c>
      <c r="B19" s="217" t="e">
        <f>'C завтраками| Bed and breakfast'!#REF!*0.75</f>
        <v>#REF!</v>
      </c>
      <c r="C19" s="217" t="e">
        <f>'C завтраками| Bed and breakfast'!#REF!*0.75</f>
        <v>#REF!</v>
      </c>
      <c r="D19" s="217" t="e">
        <f>'C завтраками| Bed and breakfast'!#REF!*0.75</f>
        <v>#REF!</v>
      </c>
    </row>
    <row r="20" spans="1:4" s="285" customFormat="1" ht="9.6" customHeight="1" x14ac:dyDescent="0.2">
      <c r="A20" s="286" t="s">
        <v>136</v>
      </c>
      <c r="B20" s="217"/>
      <c r="C20" s="217"/>
      <c r="D20" s="217"/>
    </row>
    <row r="21" spans="1:4" s="285" customFormat="1" ht="9.6" customHeight="1" x14ac:dyDescent="0.2">
      <c r="A21" s="287">
        <v>1</v>
      </c>
      <c r="B21" s="217" t="e">
        <f>'C завтраками| Bed and breakfast'!#REF!*0.75</f>
        <v>#REF!</v>
      </c>
      <c r="C21" s="217" t="e">
        <f>'C завтраками| Bed and breakfast'!#REF!*0.75</f>
        <v>#REF!</v>
      </c>
      <c r="D21" s="217" t="e">
        <f>'C завтраками| Bed and breakfast'!#REF!*0.75</f>
        <v>#REF!</v>
      </c>
    </row>
    <row r="22" spans="1:4" s="285" customFormat="1" ht="9.6" customHeight="1" x14ac:dyDescent="0.2">
      <c r="A22" s="287">
        <v>2</v>
      </c>
      <c r="B22" s="217" t="e">
        <f>'C завтраками| Bed and breakfast'!#REF!*0.75</f>
        <v>#REF!</v>
      </c>
      <c r="C22" s="217" t="e">
        <f>'C завтраками| Bed and breakfast'!#REF!*0.75</f>
        <v>#REF!</v>
      </c>
      <c r="D22" s="217" t="e">
        <f>'C завтраками| Bed and breakfast'!#REF!*0.75</f>
        <v>#REF!</v>
      </c>
    </row>
    <row r="23" spans="1:4" s="285" customFormat="1" ht="9.6" customHeight="1" x14ac:dyDescent="0.2">
      <c r="A23" s="286" t="s">
        <v>137</v>
      </c>
      <c r="B23" s="217"/>
      <c r="C23" s="217"/>
      <c r="D23" s="217"/>
    </row>
    <row r="24" spans="1:4" s="285" customFormat="1" ht="9.6" customHeight="1" x14ac:dyDescent="0.2">
      <c r="A24" s="287" t="s">
        <v>129</v>
      </c>
      <c r="B24" s="217" t="e">
        <f>'C завтраками| Bed and breakfast'!#REF!*0.75</f>
        <v>#REF!</v>
      </c>
      <c r="C24" s="217" t="e">
        <f>'C завтраками| Bed and breakfast'!#REF!*0.75</f>
        <v>#REF!</v>
      </c>
      <c r="D24" s="217" t="e">
        <f>'C завтраками| Bed and breakfast'!#REF!*0.75</f>
        <v>#REF!</v>
      </c>
    </row>
    <row r="25" spans="1:4" s="285" customFormat="1" ht="9.6" customHeight="1" x14ac:dyDescent="0.2">
      <c r="A25" s="286" t="s">
        <v>138</v>
      </c>
      <c r="B25" s="217"/>
      <c r="C25" s="217"/>
      <c r="D25" s="217"/>
    </row>
    <row r="26" spans="1:4" s="285" customFormat="1" ht="9.6" customHeight="1" x14ac:dyDescent="0.2">
      <c r="A26" s="287" t="s">
        <v>129</v>
      </c>
      <c r="B26" s="217" t="e">
        <f>'C завтраками| Bed and breakfast'!#REF!*0.75</f>
        <v>#REF!</v>
      </c>
      <c r="C26" s="217" t="e">
        <f>'C завтраками| Bed and breakfast'!#REF!*0.75</f>
        <v>#REF!</v>
      </c>
      <c r="D26" s="217" t="e">
        <f>'C завтраками| Bed and breakfast'!#REF!*0.75</f>
        <v>#REF!</v>
      </c>
    </row>
    <row r="27" spans="1:4" s="285" customFormat="1" ht="9.6" customHeight="1" x14ac:dyDescent="0.2">
      <c r="A27" s="261" t="s">
        <v>139</v>
      </c>
      <c r="B27" s="217"/>
      <c r="C27" s="217"/>
      <c r="D27" s="217"/>
    </row>
    <row r="28" spans="1:4" s="285" customFormat="1" ht="9.6" customHeight="1" x14ac:dyDescent="0.2">
      <c r="A28" s="260" t="s">
        <v>129</v>
      </c>
      <c r="B28" s="217" t="e">
        <f>'C завтраками| Bed and breakfast'!#REF!*0.75</f>
        <v>#REF!</v>
      </c>
      <c r="C28" s="217" t="e">
        <f>'C завтраками| Bed and breakfast'!#REF!*0.75</f>
        <v>#REF!</v>
      </c>
      <c r="D28" s="217" t="e">
        <f>'C завтраками| Bed and breakfast'!#REF!*0.75</f>
        <v>#REF!</v>
      </c>
    </row>
    <row r="29" spans="1:4" s="285" customFormat="1" ht="9.6" customHeight="1" x14ac:dyDescent="0.2">
      <c r="A29" s="259" t="s">
        <v>140</v>
      </c>
      <c r="B29" s="217"/>
      <c r="C29" s="217"/>
      <c r="D29" s="217"/>
    </row>
    <row r="30" spans="1:4" s="285" customFormat="1" ht="9.6" customHeight="1" x14ac:dyDescent="0.2">
      <c r="A30" s="260" t="s">
        <v>129</v>
      </c>
      <c r="B30" s="217" t="e">
        <f>'C завтраками| Bed and breakfast'!#REF!*0.75</f>
        <v>#REF!</v>
      </c>
      <c r="C30" s="217" t="e">
        <f>'C завтраками| Bed and breakfast'!#REF!*0.75</f>
        <v>#REF!</v>
      </c>
      <c r="D30" s="217" t="e">
        <f>'C завтраками| Bed and breakfast'!#REF!*0.75</f>
        <v>#REF!</v>
      </c>
    </row>
    <row r="31" spans="1:4" s="285" customFormat="1" ht="9.6" customHeight="1" x14ac:dyDescent="0.2">
      <c r="A31" s="260"/>
      <c r="B31" s="124"/>
      <c r="C31" s="124"/>
      <c r="D31" s="124"/>
    </row>
    <row r="32" spans="1:4" s="285" customFormat="1" ht="9.6" customHeight="1" x14ac:dyDescent="0.2">
      <c r="A32" s="101"/>
      <c r="B32" s="124"/>
      <c r="C32" s="124"/>
      <c r="D32" s="124"/>
    </row>
    <row r="33" spans="1:4" s="285" customFormat="1" ht="9.6" customHeight="1" x14ac:dyDescent="0.2">
      <c r="A33" s="101"/>
      <c r="B33" s="124"/>
      <c r="C33" s="124"/>
      <c r="D33" s="124"/>
    </row>
    <row r="34" spans="1:4" s="263" customFormat="1" ht="12.75" x14ac:dyDescent="0.2">
      <c r="A34" s="441" t="s">
        <v>326</v>
      </c>
    </row>
    <row r="35" spans="1:4" s="263" customFormat="1" ht="12.75" x14ac:dyDescent="0.2">
      <c r="A35" s="442"/>
    </row>
    <row r="36" spans="1:4" s="285" customFormat="1" ht="31.9" customHeight="1" x14ac:dyDescent="0.2">
      <c r="A36" s="284"/>
      <c r="B36" s="121" t="e">
        <f t="shared" ref="B36" si="0">B6</f>
        <v>#REF!</v>
      </c>
      <c r="C36" s="121" t="e">
        <f t="shared" ref="C36:D36" si="1">C6</f>
        <v>#REF!</v>
      </c>
      <c r="D36" s="267" t="e">
        <f t="shared" si="1"/>
        <v>#REF!</v>
      </c>
    </row>
    <row r="37" spans="1:4" s="285" customFormat="1" ht="31.9" customHeight="1" x14ac:dyDescent="0.2">
      <c r="A37" s="284" t="s">
        <v>143</v>
      </c>
      <c r="B37" s="121" t="e">
        <f t="shared" ref="B37" si="2">B7</f>
        <v>#REF!</v>
      </c>
      <c r="C37" s="121" t="e">
        <f t="shared" ref="C37:D37" si="3">C7</f>
        <v>#REF!</v>
      </c>
      <c r="D37" s="267" t="e">
        <f t="shared" si="3"/>
        <v>#REF!</v>
      </c>
    </row>
    <row r="38" spans="1:4" s="285" customFormat="1" ht="9.6" customHeight="1" x14ac:dyDescent="0.2">
      <c r="A38" s="286" t="s">
        <v>153</v>
      </c>
      <c r="B38" s="263"/>
      <c r="C38" s="263"/>
      <c r="D38" s="263"/>
    </row>
    <row r="39" spans="1:4" s="285" customFormat="1" ht="9.6" customHeight="1" x14ac:dyDescent="0.2">
      <c r="A39" s="287">
        <v>1</v>
      </c>
      <c r="B39" s="217" t="e">
        <f t="shared" ref="B39" si="4">ROUNDUP(B9*0.9,)</f>
        <v>#REF!</v>
      </c>
      <c r="C39" s="217" t="e">
        <f t="shared" ref="C39:D39" si="5">ROUNDUP(C9*0.9,)</f>
        <v>#REF!</v>
      </c>
      <c r="D39" s="217" t="e">
        <f t="shared" si="5"/>
        <v>#REF!</v>
      </c>
    </row>
    <row r="40" spans="1:4" s="285" customFormat="1" ht="9.6" customHeight="1" x14ac:dyDescent="0.2">
      <c r="A40" s="287">
        <v>2</v>
      </c>
      <c r="B40" s="217" t="e">
        <f t="shared" ref="B40" si="6">ROUNDUP(B10*0.9,)</f>
        <v>#REF!</v>
      </c>
      <c r="C40" s="217" t="e">
        <f t="shared" ref="C40:D40" si="7">ROUNDUP(C10*0.9,)</f>
        <v>#REF!</v>
      </c>
      <c r="D40" s="217" t="e">
        <f t="shared" si="7"/>
        <v>#REF!</v>
      </c>
    </row>
    <row r="41" spans="1:4" s="285" customFormat="1" ht="9.6" customHeight="1" x14ac:dyDescent="0.2">
      <c r="A41" s="286" t="s">
        <v>155</v>
      </c>
      <c r="B41" s="217"/>
      <c r="C41" s="217"/>
      <c r="D41" s="217"/>
    </row>
    <row r="42" spans="1:4" s="285" customFormat="1" ht="9.6" customHeight="1" x14ac:dyDescent="0.2">
      <c r="A42" s="287">
        <v>1</v>
      </c>
      <c r="B42" s="217" t="e">
        <f t="shared" ref="B42" si="8">ROUNDUP(B12*0.9,)</f>
        <v>#REF!</v>
      </c>
      <c r="C42" s="217" t="e">
        <f t="shared" ref="C42:D42" si="9">ROUNDUP(C12*0.9,)</f>
        <v>#REF!</v>
      </c>
      <c r="D42" s="217" t="e">
        <f t="shared" si="9"/>
        <v>#REF!</v>
      </c>
    </row>
    <row r="43" spans="1:4" s="285" customFormat="1" ht="9.6" customHeight="1" x14ac:dyDescent="0.2">
      <c r="A43" s="287">
        <v>2</v>
      </c>
      <c r="B43" s="217" t="e">
        <f t="shared" ref="B43" si="10">ROUNDUP(B13*0.9,)</f>
        <v>#REF!</v>
      </c>
      <c r="C43" s="217" t="e">
        <f t="shared" ref="C43:D43" si="11">ROUNDUP(C13*0.9,)</f>
        <v>#REF!</v>
      </c>
      <c r="D43" s="217" t="e">
        <f t="shared" si="11"/>
        <v>#REF!</v>
      </c>
    </row>
    <row r="44" spans="1:4" s="285" customFormat="1" ht="9.6" customHeight="1" x14ac:dyDescent="0.2">
      <c r="A44" s="286" t="s">
        <v>154</v>
      </c>
      <c r="B44" s="217"/>
      <c r="C44" s="217"/>
      <c r="D44" s="217"/>
    </row>
    <row r="45" spans="1:4" s="285" customFormat="1" ht="9.6" customHeight="1" x14ac:dyDescent="0.2">
      <c r="A45" s="287">
        <v>1</v>
      </c>
      <c r="B45" s="217" t="e">
        <f t="shared" ref="B45" si="12">ROUNDUP(B15*0.9,)</f>
        <v>#REF!</v>
      </c>
      <c r="C45" s="217" t="e">
        <f t="shared" ref="C45:D45" si="13">ROUNDUP(C15*0.9,)</f>
        <v>#REF!</v>
      </c>
      <c r="D45" s="217" t="e">
        <f t="shared" si="13"/>
        <v>#REF!</v>
      </c>
    </row>
    <row r="46" spans="1:4" s="285" customFormat="1" ht="9.6" customHeight="1" x14ac:dyDescent="0.2">
      <c r="A46" s="287">
        <v>2</v>
      </c>
      <c r="B46" s="217" t="e">
        <f t="shared" ref="B46" si="14">ROUNDUP(B16*0.9,)</f>
        <v>#REF!</v>
      </c>
      <c r="C46" s="217" t="e">
        <f t="shared" ref="C46:D46" si="15">ROUNDUP(C16*0.9,)</f>
        <v>#REF!</v>
      </c>
      <c r="D46" s="217" t="e">
        <f t="shared" si="15"/>
        <v>#REF!</v>
      </c>
    </row>
    <row r="47" spans="1:4" s="285" customFormat="1" ht="9.6" customHeight="1" x14ac:dyDescent="0.2">
      <c r="A47" s="286" t="s">
        <v>156</v>
      </c>
      <c r="B47" s="217"/>
      <c r="C47" s="217"/>
      <c r="D47" s="217"/>
    </row>
    <row r="48" spans="1:4" s="285" customFormat="1" ht="9.6" customHeight="1" x14ac:dyDescent="0.2">
      <c r="A48" s="287">
        <v>1</v>
      </c>
      <c r="B48" s="217" t="e">
        <f t="shared" ref="B48" si="16">ROUNDUP(B18*0.9,)</f>
        <v>#REF!</v>
      </c>
      <c r="C48" s="217" t="e">
        <f t="shared" ref="C48:D48" si="17">ROUNDUP(C18*0.9,)</f>
        <v>#REF!</v>
      </c>
      <c r="D48" s="217" t="e">
        <f t="shared" si="17"/>
        <v>#REF!</v>
      </c>
    </row>
    <row r="49" spans="1:4" s="285" customFormat="1" ht="9.6" customHeight="1" x14ac:dyDescent="0.2">
      <c r="A49" s="287">
        <v>2</v>
      </c>
      <c r="B49" s="217" t="e">
        <f t="shared" ref="B49" si="18">ROUNDUP(B19*0.9,)</f>
        <v>#REF!</v>
      </c>
      <c r="C49" s="217" t="e">
        <f t="shared" ref="C49:D49" si="19">ROUNDUP(C19*0.9,)</f>
        <v>#REF!</v>
      </c>
      <c r="D49" s="217" t="e">
        <f t="shared" si="19"/>
        <v>#REF!</v>
      </c>
    </row>
    <row r="50" spans="1:4" s="285" customFormat="1" ht="9.6" customHeight="1" x14ac:dyDescent="0.2">
      <c r="A50" s="286" t="s">
        <v>136</v>
      </c>
      <c r="B50" s="217"/>
      <c r="C50" s="217"/>
      <c r="D50" s="217"/>
    </row>
    <row r="51" spans="1:4" s="285" customFormat="1" ht="9.6" customHeight="1" x14ac:dyDescent="0.2">
      <c r="A51" s="287">
        <v>1</v>
      </c>
      <c r="B51" s="217" t="e">
        <f t="shared" ref="B51" si="20">ROUNDUP(B21*0.9,)</f>
        <v>#REF!</v>
      </c>
      <c r="C51" s="217" t="e">
        <f t="shared" ref="C51:D51" si="21">ROUNDUP(C21*0.9,)</f>
        <v>#REF!</v>
      </c>
      <c r="D51" s="217" t="e">
        <f t="shared" si="21"/>
        <v>#REF!</v>
      </c>
    </row>
    <row r="52" spans="1:4" s="285" customFormat="1" ht="9.6" customHeight="1" x14ac:dyDescent="0.2">
      <c r="A52" s="287">
        <v>2</v>
      </c>
      <c r="B52" s="217" t="e">
        <f t="shared" ref="B52" si="22">ROUNDUP(B22*0.9,)</f>
        <v>#REF!</v>
      </c>
      <c r="C52" s="217" t="e">
        <f t="shared" ref="C52:D52" si="23">ROUNDUP(C22*0.9,)</f>
        <v>#REF!</v>
      </c>
      <c r="D52" s="217" t="e">
        <f t="shared" si="23"/>
        <v>#REF!</v>
      </c>
    </row>
    <row r="53" spans="1:4" s="285" customFormat="1" ht="9.6" customHeight="1" x14ac:dyDescent="0.2">
      <c r="A53" s="286" t="s">
        <v>137</v>
      </c>
      <c r="B53" s="217"/>
      <c r="C53" s="217"/>
      <c r="D53" s="217"/>
    </row>
    <row r="54" spans="1:4" s="285" customFormat="1" ht="9.6" customHeight="1" x14ac:dyDescent="0.2">
      <c r="A54" s="287" t="s">
        <v>129</v>
      </c>
      <c r="B54" s="217" t="e">
        <f t="shared" ref="B54" si="24">ROUNDUP(B24*0.9,)</f>
        <v>#REF!</v>
      </c>
      <c r="C54" s="217" t="e">
        <f t="shared" ref="C54:D54" si="25">ROUNDUP(C24*0.9,)</f>
        <v>#REF!</v>
      </c>
      <c r="D54" s="217" t="e">
        <f t="shared" si="25"/>
        <v>#REF!</v>
      </c>
    </row>
    <row r="55" spans="1:4" s="285" customFormat="1" ht="9.6" customHeight="1" x14ac:dyDescent="0.2">
      <c r="A55" s="286" t="s">
        <v>138</v>
      </c>
      <c r="B55" s="217"/>
      <c r="C55" s="217"/>
      <c r="D55" s="217"/>
    </row>
    <row r="56" spans="1:4" s="285" customFormat="1" ht="9.6" customHeight="1" x14ac:dyDescent="0.2">
      <c r="A56" s="287" t="s">
        <v>129</v>
      </c>
      <c r="B56" s="217" t="e">
        <f t="shared" ref="B56" si="26">ROUNDUP(B26*0.9,)</f>
        <v>#REF!</v>
      </c>
      <c r="C56" s="217" t="e">
        <f t="shared" ref="C56:D56" si="27">ROUNDUP(C26*0.9,)</f>
        <v>#REF!</v>
      </c>
      <c r="D56" s="217" t="e">
        <f t="shared" si="27"/>
        <v>#REF!</v>
      </c>
    </row>
    <row r="57" spans="1:4" s="285" customFormat="1" ht="9.6" customHeight="1" x14ac:dyDescent="0.2">
      <c r="A57" s="261" t="s">
        <v>139</v>
      </c>
      <c r="B57" s="217"/>
      <c r="C57" s="217"/>
      <c r="D57" s="217"/>
    </row>
    <row r="58" spans="1:4" s="285" customFormat="1" ht="9.6" customHeight="1" x14ac:dyDescent="0.2">
      <c r="A58" s="260" t="s">
        <v>129</v>
      </c>
      <c r="B58" s="217" t="e">
        <f t="shared" ref="B58" si="28">ROUNDUP(B28*0.9,)</f>
        <v>#REF!</v>
      </c>
      <c r="C58" s="217" t="e">
        <f t="shared" ref="C58:D58" si="29">ROUNDUP(C28*0.9,)</f>
        <v>#REF!</v>
      </c>
      <c r="D58" s="217" t="e">
        <f t="shared" si="29"/>
        <v>#REF!</v>
      </c>
    </row>
    <row r="59" spans="1:4" s="285" customFormat="1" ht="9.6" customHeight="1" x14ac:dyDescent="0.2">
      <c r="A59" s="259" t="s">
        <v>140</v>
      </c>
      <c r="B59" s="217"/>
      <c r="C59" s="217"/>
      <c r="D59" s="217"/>
    </row>
    <row r="60" spans="1:4" s="285" customFormat="1" ht="9.6" customHeight="1" x14ac:dyDescent="0.2">
      <c r="A60" s="260" t="s">
        <v>129</v>
      </c>
      <c r="B60" s="217" t="e">
        <f t="shared" ref="B60" si="30">ROUNDUP(B30*0.9,)</f>
        <v>#REF!</v>
      </c>
      <c r="C60" s="217" t="e">
        <f t="shared" ref="C60:D60" si="31">ROUNDUP(C30*0.9,)</f>
        <v>#REF!</v>
      </c>
      <c r="D60" s="217" t="e">
        <f t="shared" si="31"/>
        <v>#REF!</v>
      </c>
    </row>
    <row r="61" spans="1:4" s="285" customFormat="1" ht="9.6" customHeight="1" x14ac:dyDescent="0.2">
      <c r="A61" s="260"/>
    </row>
    <row r="62" spans="1:4" x14ac:dyDescent="0.2">
      <c r="A62" s="206" t="s">
        <v>144</v>
      </c>
    </row>
    <row r="63" spans="1:4" ht="11.65" customHeight="1" x14ac:dyDescent="0.2">
      <c r="A63" s="422" t="s">
        <v>310</v>
      </c>
    </row>
    <row r="64" spans="1:4" ht="11.65" customHeight="1" x14ac:dyDescent="0.2">
      <c r="A64" s="422"/>
    </row>
    <row r="65" spans="1:1" s="289" customFormat="1" ht="11.65" customHeight="1" x14ac:dyDescent="0.2">
      <c r="A65" s="422"/>
    </row>
    <row r="66" spans="1:1" ht="72.75" customHeight="1" x14ac:dyDescent="0.2">
      <c r="A66" s="422"/>
    </row>
    <row r="67" spans="1:1" ht="12.75" thickBot="1" x14ac:dyDescent="0.25">
      <c r="A67" s="262"/>
    </row>
    <row r="68" spans="1:1" ht="12.75" thickBot="1" x14ac:dyDescent="0.25">
      <c r="A68" s="156" t="s">
        <v>309</v>
      </c>
    </row>
    <row r="69" spans="1:1" ht="22.9" customHeight="1" thickBot="1" x14ac:dyDescent="0.25">
      <c r="A69" s="266" t="s">
        <v>349</v>
      </c>
    </row>
    <row r="70" spans="1:1" ht="12.75" thickBot="1" x14ac:dyDescent="0.25">
      <c r="A70" s="268" t="s">
        <v>348</v>
      </c>
    </row>
    <row r="71" spans="1:1" ht="12.75" thickBot="1" x14ac:dyDescent="0.25">
      <c r="A71" s="109"/>
    </row>
    <row r="72" spans="1:1" ht="12.75" thickBot="1" x14ac:dyDescent="0.25">
      <c r="A72" s="156" t="s">
        <v>345</v>
      </c>
    </row>
    <row r="73" spans="1:1" x14ac:dyDescent="0.2">
      <c r="A73" s="290" t="s">
        <v>346</v>
      </c>
    </row>
    <row r="74" spans="1:1" x14ac:dyDescent="0.2">
      <c r="A74" s="290" t="s">
        <v>347</v>
      </c>
    </row>
  </sheetData>
  <mergeCells count="2">
    <mergeCell ref="A34:A35"/>
    <mergeCell ref="A63:A66"/>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workbookViewId="0">
      <selection activeCell="B39" sqref="B39"/>
    </sheetView>
  </sheetViews>
  <sheetFormatPr defaultColWidth="9" defaultRowHeight="12" x14ac:dyDescent="0.2"/>
  <cols>
    <col min="1" max="1" width="83.7109375" style="288" customWidth="1"/>
    <col min="2" max="16384" width="9" style="288"/>
  </cols>
  <sheetData>
    <row r="1" spans="1:4" s="282" customFormat="1" ht="12" customHeight="1" x14ac:dyDescent="0.2">
      <c r="A1" s="281" t="s">
        <v>141</v>
      </c>
    </row>
    <row r="2" spans="1:4" s="282" customFormat="1" ht="12" customHeight="1" x14ac:dyDescent="0.2">
      <c r="A2" s="283" t="s">
        <v>142</v>
      </c>
    </row>
    <row r="3" spans="1:4" s="282" customFormat="1" ht="12" customHeight="1" x14ac:dyDescent="0.2">
      <c r="A3" s="283"/>
    </row>
    <row r="4" spans="1:4" s="263" customFormat="1" ht="12.75" x14ac:dyDescent="0.2">
      <c r="A4" s="206" t="s">
        <v>344</v>
      </c>
    </row>
    <row r="5" spans="1:4" s="263" customFormat="1" ht="12.75" x14ac:dyDescent="0.2">
      <c r="A5" s="206" t="s">
        <v>146</v>
      </c>
    </row>
    <row r="6" spans="1:4" s="285" customFormat="1" ht="31.9" customHeight="1" x14ac:dyDescent="0.2">
      <c r="A6" s="284" t="s">
        <v>143</v>
      </c>
      <c r="B6" s="121" t="e">
        <f>'4=3 | FIT15'!B6</f>
        <v>#REF!</v>
      </c>
      <c r="C6" s="121" t="e">
        <f>'4=3 | FIT15'!C6</f>
        <v>#REF!</v>
      </c>
      <c r="D6" s="267" t="e">
        <f>'4=3 | FIT15'!D6</f>
        <v>#REF!</v>
      </c>
    </row>
    <row r="7" spans="1:4" s="285" customFormat="1" ht="31.9" customHeight="1" x14ac:dyDescent="0.2">
      <c r="A7" s="284"/>
      <c r="B7" s="121" t="e">
        <f>'4=3 | FIT15'!B7</f>
        <v>#REF!</v>
      </c>
      <c r="C7" s="121" t="e">
        <f>'4=3 | FIT15'!C7</f>
        <v>#REF!</v>
      </c>
      <c r="D7" s="267" t="e">
        <f>'4=3 | FIT15'!D7</f>
        <v>#REF!</v>
      </c>
    </row>
    <row r="8" spans="1:4" s="285" customFormat="1" ht="9.6" customHeight="1" x14ac:dyDescent="0.2">
      <c r="A8" s="286" t="s">
        <v>153</v>
      </c>
      <c r="B8" s="263"/>
      <c r="C8" s="263"/>
      <c r="D8" s="263"/>
    </row>
    <row r="9" spans="1:4" s="285" customFormat="1" ht="9.6" customHeight="1" x14ac:dyDescent="0.2">
      <c r="A9" s="287">
        <v>1</v>
      </c>
      <c r="B9" s="217" t="e">
        <f>'4=3 | FIT15'!B9</f>
        <v>#REF!</v>
      </c>
      <c r="C9" s="217" t="e">
        <f>'4=3 | FIT15'!C9</f>
        <v>#REF!</v>
      </c>
      <c r="D9" s="217" t="e">
        <f>'4=3 | FIT15'!D9</f>
        <v>#REF!</v>
      </c>
    </row>
    <row r="10" spans="1:4" s="285" customFormat="1" ht="9.6" customHeight="1" x14ac:dyDescent="0.2">
      <c r="A10" s="287">
        <v>2</v>
      </c>
      <c r="B10" s="217" t="e">
        <f>'4=3 | FIT15'!B10</f>
        <v>#REF!</v>
      </c>
      <c r="C10" s="217" t="e">
        <f>'4=3 | FIT15'!C10</f>
        <v>#REF!</v>
      </c>
      <c r="D10" s="217" t="e">
        <f>'4=3 | FIT15'!D10</f>
        <v>#REF!</v>
      </c>
    </row>
    <row r="11" spans="1:4" s="285" customFormat="1" ht="9.6" customHeight="1" x14ac:dyDescent="0.2">
      <c r="A11" s="286" t="s">
        <v>155</v>
      </c>
      <c r="B11" s="217"/>
      <c r="C11" s="217"/>
      <c r="D11" s="217"/>
    </row>
    <row r="12" spans="1:4" s="285" customFormat="1" ht="9.6" customHeight="1" x14ac:dyDescent="0.2">
      <c r="A12" s="287">
        <v>1</v>
      </c>
      <c r="B12" s="217" t="e">
        <f>'4=3 | FIT15'!B12</f>
        <v>#REF!</v>
      </c>
      <c r="C12" s="217" t="e">
        <f>'4=3 | FIT15'!C12</f>
        <v>#REF!</v>
      </c>
      <c r="D12" s="217" t="e">
        <f>'4=3 | FIT15'!D12</f>
        <v>#REF!</v>
      </c>
    </row>
    <row r="13" spans="1:4" s="285" customFormat="1" ht="9.6" customHeight="1" x14ac:dyDescent="0.2">
      <c r="A13" s="287">
        <v>2</v>
      </c>
      <c r="B13" s="217" t="e">
        <f>'4=3 | FIT15'!B13</f>
        <v>#REF!</v>
      </c>
      <c r="C13" s="217" t="e">
        <f>'4=3 | FIT15'!C13</f>
        <v>#REF!</v>
      </c>
      <c r="D13" s="217" t="e">
        <f>'4=3 | FIT15'!D13</f>
        <v>#REF!</v>
      </c>
    </row>
    <row r="14" spans="1:4" s="285" customFormat="1" ht="9.6" customHeight="1" x14ac:dyDescent="0.2">
      <c r="A14" s="286" t="s">
        <v>154</v>
      </c>
      <c r="B14" s="217"/>
      <c r="C14" s="217"/>
      <c r="D14" s="217"/>
    </row>
    <row r="15" spans="1:4" s="285" customFormat="1" ht="9.6" customHeight="1" x14ac:dyDescent="0.2">
      <c r="A15" s="287">
        <v>1</v>
      </c>
      <c r="B15" s="217" t="e">
        <f>'4=3 | FIT15'!B15</f>
        <v>#REF!</v>
      </c>
      <c r="C15" s="217" t="e">
        <f>'4=3 | FIT15'!C15</f>
        <v>#REF!</v>
      </c>
      <c r="D15" s="217" t="e">
        <f>'4=3 | FIT15'!D15</f>
        <v>#REF!</v>
      </c>
    </row>
    <row r="16" spans="1:4" s="285" customFormat="1" ht="9.6" customHeight="1" x14ac:dyDescent="0.2">
      <c r="A16" s="287">
        <v>2</v>
      </c>
      <c r="B16" s="217" t="e">
        <f>'4=3 | FIT15'!B16</f>
        <v>#REF!</v>
      </c>
      <c r="C16" s="217" t="e">
        <f>'4=3 | FIT15'!C16</f>
        <v>#REF!</v>
      </c>
      <c r="D16" s="217" t="e">
        <f>'4=3 | FIT15'!D16</f>
        <v>#REF!</v>
      </c>
    </row>
    <row r="17" spans="1:4" s="285" customFormat="1" ht="9.6" customHeight="1" x14ac:dyDescent="0.2">
      <c r="A17" s="286" t="s">
        <v>156</v>
      </c>
      <c r="B17" s="217"/>
      <c r="C17" s="217"/>
      <c r="D17" s="217"/>
    </row>
    <row r="18" spans="1:4" s="285" customFormat="1" ht="9.6" customHeight="1" x14ac:dyDescent="0.2">
      <c r="A18" s="287">
        <v>1</v>
      </c>
      <c r="B18" s="217" t="e">
        <f>'4=3 | FIT15'!B18</f>
        <v>#REF!</v>
      </c>
      <c r="C18" s="217" t="e">
        <f>'4=3 | FIT15'!C18</f>
        <v>#REF!</v>
      </c>
      <c r="D18" s="217" t="e">
        <f>'4=3 | FIT15'!D18</f>
        <v>#REF!</v>
      </c>
    </row>
    <row r="19" spans="1:4" s="285" customFormat="1" ht="9.6" customHeight="1" x14ac:dyDescent="0.2">
      <c r="A19" s="287">
        <v>2</v>
      </c>
      <c r="B19" s="217" t="e">
        <f>'4=3 | FIT15'!B19</f>
        <v>#REF!</v>
      </c>
      <c r="C19" s="217" t="e">
        <f>'4=3 | FIT15'!C19</f>
        <v>#REF!</v>
      </c>
      <c r="D19" s="217" t="e">
        <f>'4=3 | FIT15'!D19</f>
        <v>#REF!</v>
      </c>
    </row>
    <row r="20" spans="1:4" s="285" customFormat="1" ht="9.6" customHeight="1" x14ac:dyDescent="0.2">
      <c r="A20" s="286" t="s">
        <v>136</v>
      </c>
      <c r="B20" s="217"/>
      <c r="C20" s="217"/>
      <c r="D20" s="217"/>
    </row>
    <row r="21" spans="1:4" s="285" customFormat="1" ht="9.6" customHeight="1" x14ac:dyDescent="0.2">
      <c r="A21" s="287">
        <v>1</v>
      </c>
      <c r="B21" s="217" t="e">
        <f>'4=3 | FIT15'!B21</f>
        <v>#REF!</v>
      </c>
      <c r="C21" s="217" t="e">
        <f>'4=3 | FIT15'!C21</f>
        <v>#REF!</v>
      </c>
      <c r="D21" s="217" t="e">
        <f>'4=3 | FIT15'!D21</f>
        <v>#REF!</v>
      </c>
    </row>
    <row r="22" spans="1:4" s="285" customFormat="1" ht="9.6" customHeight="1" x14ac:dyDescent="0.2">
      <c r="A22" s="287">
        <v>2</v>
      </c>
      <c r="B22" s="217" t="e">
        <f>'4=3 | FIT15'!B22</f>
        <v>#REF!</v>
      </c>
      <c r="C22" s="217" t="e">
        <f>'4=3 | FIT15'!C22</f>
        <v>#REF!</v>
      </c>
      <c r="D22" s="217" t="e">
        <f>'4=3 | FIT15'!D22</f>
        <v>#REF!</v>
      </c>
    </row>
    <row r="23" spans="1:4" s="285" customFormat="1" ht="9.6" customHeight="1" x14ac:dyDescent="0.2">
      <c r="A23" s="286" t="s">
        <v>137</v>
      </c>
      <c r="B23" s="217"/>
      <c r="C23" s="217"/>
      <c r="D23" s="217"/>
    </row>
    <row r="24" spans="1:4" s="285" customFormat="1" ht="9.6" customHeight="1" x14ac:dyDescent="0.2">
      <c r="A24" s="287" t="s">
        <v>129</v>
      </c>
      <c r="B24" s="217" t="e">
        <f>'4=3 | FIT15'!B24</f>
        <v>#REF!</v>
      </c>
      <c r="C24" s="217" t="e">
        <f>'4=3 | FIT15'!C24</f>
        <v>#REF!</v>
      </c>
      <c r="D24" s="217" t="e">
        <f>'4=3 | FIT15'!D24</f>
        <v>#REF!</v>
      </c>
    </row>
    <row r="25" spans="1:4" s="285" customFormat="1" ht="9.6" customHeight="1" x14ac:dyDescent="0.2">
      <c r="A25" s="286" t="s">
        <v>138</v>
      </c>
      <c r="B25" s="217"/>
      <c r="C25" s="217"/>
      <c r="D25" s="217"/>
    </row>
    <row r="26" spans="1:4" s="285" customFormat="1" ht="9.6" customHeight="1" x14ac:dyDescent="0.2">
      <c r="A26" s="287" t="s">
        <v>129</v>
      </c>
      <c r="B26" s="217" t="e">
        <f>'4=3 | FIT15'!B26</f>
        <v>#REF!</v>
      </c>
      <c r="C26" s="217" t="e">
        <f>'4=3 | FIT15'!C26</f>
        <v>#REF!</v>
      </c>
      <c r="D26" s="217" t="e">
        <f>'4=3 | FIT15'!D26</f>
        <v>#REF!</v>
      </c>
    </row>
    <row r="27" spans="1:4" s="285" customFormat="1" ht="9.6" customHeight="1" x14ac:dyDescent="0.2">
      <c r="A27" s="261" t="s">
        <v>139</v>
      </c>
      <c r="B27" s="217"/>
      <c r="C27" s="217"/>
      <c r="D27" s="217"/>
    </row>
    <row r="28" spans="1:4" s="285" customFormat="1" ht="9.6" customHeight="1" x14ac:dyDescent="0.2">
      <c r="A28" s="260" t="s">
        <v>129</v>
      </c>
      <c r="B28" s="217" t="e">
        <f>'4=3 | FIT15'!B28</f>
        <v>#REF!</v>
      </c>
      <c r="C28" s="217" t="e">
        <f>'4=3 | FIT15'!C28</f>
        <v>#REF!</v>
      </c>
      <c r="D28" s="217" t="e">
        <f>'4=3 | FIT15'!D28</f>
        <v>#REF!</v>
      </c>
    </row>
    <row r="29" spans="1:4" s="285" customFormat="1" ht="9.6" customHeight="1" x14ac:dyDescent="0.2">
      <c r="A29" s="259" t="s">
        <v>140</v>
      </c>
      <c r="B29" s="217"/>
      <c r="C29" s="217"/>
      <c r="D29" s="217"/>
    </row>
    <row r="30" spans="1:4" s="285" customFormat="1" ht="9.6" customHeight="1" x14ac:dyDescent="0.2">
      <c r="A30" s="260" t="s">
        <v>129</v>
      </c>
      <c r="B30" s="217" t="e">
        <f>'4=3 | FIT15'!B30</f>
        <v>#REF!</v>
      </c>
      <c r="C30" s="217" t="e">
        <f>'4=3 | FIT15'!C30</f>
        <v>#REF!</v>
      </c>
      <c r="D30" s="217" t="e">
        <f>'4=3 | FIT15'!D30</f>
        <v>#REF!</v>
      </c>
    </row>
    <row r="31" spans="1:4" s="285" customFormat="1" ht="9.6" customHeight="1" x14ac:dyDescent="0.2">
      <c r="A31" s="260"/>
      <c r="B31" s="124"/>
      <c r="C31" s="124"/>
      <c r="D31" s="124"/>
    </row>
    <row r="32" spans="1:4" s="285" customFormat="1" ht="9.6" customHeight="1" x14ac:dyDescent="0.2">
      <c r="A32" s="101"/>
      <c r="B32" s="124"/>
      <c r="C32" s="124"/>
      <c r="D32" s="124"/>
    </row>
    <row r="33" spans="1:4" s="285" customFormat="1" ht="9.6" customHeight="1" x14ac:dyDescent="0.2">
      <c r="A33" s="101"/>
      <c r="B33" s="124"/>
      <c r="C33" s="124"/>
      <c r="D33" s="124"/>
    </row>
    <row r="34" spans="1:4" s="263" customFormat="1" ht="12.75" x14ac:dyDescent="0.2">
      <c r="A34" s="441" t="s">
        <v>326</v>
      </c>
    </row>
    <row r="35" spans="1:4" s="263" customFormat="1" ht="12.75" x14ac:dyDescent="0.2">
      <c r="A35" s="442"/>
    </row>
    <row r="36" spans="1:4" s="285" customFormat="1" ht="31.9" customHeight="1" x14ac:dyDescent="0.2">
      <c r="A36" s="284"/>
      <c r="B36" s="121" t="e">
        <f t="shared" ref="B36" si="0">B6</f>
        <v>#REF!</v>
      </c>
      <c r="C36" s="121" t="e">
        <f t="shared" ref="C36:D36" si="1">C6</f>
        <v>#REF!</v>
      </c>
      <c r="D36" s="267" t="e">
        <f t="shared" si="1"/>
        <v>#REF!</v>
      </c>
    </row>
    <row r="37" spans="1:4" s="285" customFormat="1" ht="31.9" customHeight="1" x14ac:dyDescent="0.2">
      <c r="A37" s="284" t="s">
        <v>143</v>
      </c>
      <c r="B37" s="121" t="e">
        <f t="shared" ref="B37" si="2">B7</f>
        <v>#REF!</v>
      </c>
      <c r="C37" s="121" t="e">
        <f t="shared" ref="C37:D37" si="3">C7</f>
        <v>#REF!</v>
      </c>
      <c r="D37" s="267" t="e">
        <f t="shared" si="3"/>
        <v>#REF!</v>
      </c>
    </row>
    <row r="38" spans="1:4" s="285" customFormat="1" ht="9.6" customHeight="1" x14ac:dyDescent="0.2">
      <c r="A38" s="286" t="s">
        <v>153</v>
      </c>
      <c r="B38" s="263"/>
      <c r="C38" s="263"/>
      <c r="D38" s="263"/>
    </row>
    <row r="39" spans="1:4" s="285" customFormat="1" ht="9.6" customHeight="1" x14ac:dyDescent="0.2">
      <c r="A39" s="287">
        <v>1</v>
      </c>
      <c r="B39" s="217" t="e">
        <f t="shared" ref="B39" si="4">ROUNDUP(B9*0.87,)</f>
        <v>#REF!</v>
      </c>
      <c r="C39" s="217" t="e">
        <f t="shared" ref="C39:D39" si="5">ROUNDUP(C9*0.87,)</f>
        <v>#REF!</v>
      </c>
      <c r="D39" s="217" t="e">
        <f t="shared" si="5"/>
        <v>#REF!</v>
      </c>
    </row>
    <row r="40" spans="1:4" s="285" customFormat="1" ht="9.6" customHeight="1" x14ac:dyDescent="0.2">
      <c r="A40" s="287">
        <v>2</v>
      </c>
      <c r="B40" s="217" t="e">
        <f t="shared" ref="B40" si="6">ROUNDUP(B10*0.87,)</f>
        <v>#REF!</v>
      </c>
      <c r="C40" s="217" t="e">
        <f t="shared" ref="C40:D40" si="7">ROUNDUP(C10*0.87,)</f>
        <v>#REF!</v>
      </c>
      <c r="D40" s="217" t="e">
        <f t="shared" si="7"/>
        <v>#REF!</v>
      </c>
    </row>
    <row r="41" spans="1:4" s="285" customFormat="1" ht="9.6" customHeight="1" x14ac:dyDescent="0.2">
      <c r="A41" s="286" t="s">
        <v>155</v>
      </c>
      <c r="B41" s="217"/>
      <c r="C41" s="217"/>
      <c r="D41" s="217"/>
    </row>
    <row r="42" spans="1:4" s="285" customFormat="1" ht="9.6" customHeight="1" x14ac:dyDescent="0.2">
      <c r="A42" s="287">
        <v>1</v>
      </c>
      <c r="B42" s="217" t="e">
        <f t="shared" ref="B42" si="8">ROUNDUP(B12*0.87,)</f>
        <v>#REF!</v>
      </c>
      <c r="C42" s="217" t="e">
        <f t="shared" ref="C42:D42" si="9">ROUNDUP(C12*0.87,)</f>
        <v>#REF!</v>
      </c>
      <c r="D42" s="217" t="e">
        <f t="shared" si="9"/>
        <v>#REF!</v>
      </c>
    </row>
    <row r="43" spans="1:4" s="285" customFormat="1" ht="9.6" customHeight="1" x14ac:dyDescent="0.2">
      <c r="A43" s="287">
        <v>2</v>
      </c>
      <c r="B43" s="217" t="e">
        <f t="shared" ref="B43" si="10">ROUNDUP(B13*0.87,)</f>
        <v>#REF!</v>
      </c>
      <c r="C43" s="217" t="e">
        <f t="shared" ref="C43:D43" si="11">ROUNDUP(C13*0.87,)</f>
        <v>#REF!</v>
      </c>
      <c r="D43" s="217" t="e">
        <f t="shared" si="11"/>
        <v>#REF!</v>
      </c>
    </row>
    <row r="44" spans="1:4" s="285" customFormat="1" ht="9.6" customHeight="1" x14ac:dyDescent="0.2">
      <c r="A44" s="286" t="s">
        <v>154</v>
      </c>
      <c r="B44" s="217"/>
      <c r="C44" s="217"/>
      <c r="D44" s="217"/>
    </row>
    <row r="45" spans="1:4" s="285" customFormat="1" ht="9.6" customHeight="1" x14ac:dyDescent="0.2">
      <c r="A45" s="287">
        <v>1</v>
      </c>
      <c r="B45" s="217" t="e">
        <f t="shared" ref="B45" si="12">ROUNDUP(B15*0.87,)</f>
        <v>#REF!</v>
      </c>
      <c r="C45" s="217" t="e">
        <f t="shared" ref="C45:D45" si="13">ROUNDUP(C15*0.87,)</f>
        <v>#REF!</v>
      </c>
      <c r="D45" s="217" t="e">
        <f t="shared" si="13"/>
        <v>#REF!</v>
      </c>
    </row>
    <row r="46" spans="1:4" s="285" customFormat="1" ht="9.6" customHeight="1" x14ac:dyDescent="0.2">
      <c r="A46" s="287">
        <v>2</v>
      </c>
      <c r="B46" s="217" t="e">
        <f t="shared" ref="B46" si="14">ROUNDUP(B16*0.87,)</f>
        <v>#REF!</v>
      </c>
      <c r="C46" s="217" t="e">
        <f t="shared" ref="C46:D46" si="15">ROUNDUP(C16*0.87,)</f>
        <v>#REF!</v>
      </c>
      <c r="D46" s="217" t="e">
        <f t="shared" si="15"/>
        <v>#REF!</v>
      </c>
    </row>
    <row r="47" spans="1:4" s="285" customFormat="1" ht="9.6" customHeight="1" x14ac:dyDescent="0.2">
      <c r="A47" s="286" t="s">
        <v>156</v>
      </c>
      <c r="B47" s="217"/>
      <c r="C47" s="217"/>
      <c r="D47" s="217"/>
    </row>
    <row r="48" spans="1:4" s="285" customFormat="1" ht="9.6" customHeight="1" x14ac:dyDescent="0.2">
      <c r="A48" s="287">
        <v>1</v>
      </c>
      <c r="B48" s="217" t="e">
        <f t="shared" ref="B48" si="16">ROUNDUP(B18*0.87,)</f>
        <v>#REF!</v>
      </c>
      <c r="C48" s="217" t="e">
        <f t="shared" ref="C48:D48" si="17">ROUNDUP(C18*0.87,)</f>
        <v>#REF!</v>
      </c>
      <c r="D48" s="217" t="e">
        <f t="shared" si="17"/>
        <v>#REF!</v>
      </c>
    </row>
    <row r="49" spans="1:4" s="285" customFormat="1" ht="9.6" customHeight="1" x14ac:dyDescent="0.2">
      <c r="A49" s="287">
        <v>2</v>
      </c>
      <c r="B49" s="217" t="e">
        <f t="shared" ref="B49" si="18">ROUNDUP(B19*0.87,)</f>
        <v>#REF!</v>
      </c>
      <c r="C49" s="217" t="e">
        <f t="shared" ref="C49:D49" si="19">ROUNDUP(C19*0.87,)</f>
        <v>#REF!</v>
      </c>
      <c r="D49" s="217" t="e">
        <f t="shared" si="19"/>
        <v>#REF!</v>
      </c>
    </row>
    <row r="50" spans="1:4" s="285" customFormat="1" ht="9.6" customHeight="1" x14ac:dyDescent="0.2">
      <c r="A50" s="286" t="s">
        <v>136</v>
      </c>
      <c r="B50" s="217"/>
      <c r="C50" s="217"/>
      <c r="D50" s="217"/>
    </row>
    <row r="51" spans="1:4" s="285" customFormat="1" ht="9.6" customHeight="1" x14ac:dyDescent="0.2">
      <c r="A51" s="287">
        <v>1</v>
      </c>
      <c r="B51" s="217" t="e">
        <f t="shared" ref="B51" si="20">ROUNDUP(B21*0.87,)</f>
        <v>#REF!</v>
      </c>
      <c r="C51" s="217" t="e">
        <f t="shared" ref="C51:D51" si="21">ROUNDUP(C21*0.87,)</f>
        <v>#REF!</v>
      </c>
      <c r="D51" s="217" t="e">
        <f t="shared" si="21"/>
        <v>#REF!</v>
      </c>
    </row>
    <row r="52" spans="1:4" s="285" customFormat="1" ht="9.6" customHeight="1" x14ac:dyDescent="0.2">
      <c r="A52" s="287">
        <v>2</v>
      </c>
      <c r="B52" s="217" t="e">
        <f t="shared" ref="B52" si="22">ROUNDUP(B22*0.87,)</f>
        <v>#REF!</v>
      </c>
      <c r="C52" s="217" t="e">
        <f t="shared" ref="C52:D52" si="23">ROUNDUP(C22*0.87,)</f>
        <v>#REF!</v>
      </c>
      <c r="D52" s="217" t="e">
        <f t="shared" si="23"/>
        <v>#REF!</v>
      </c>
    </row>
    <row r="53" spans="1:4" s="285" customFormat="1" ht="9.6" customHeight="1" x14ac:dyDescent="0.2">
      <c r="A53" s="286" t="s">
        <v>137</v>
      </c>
      <c r="B53" s="217"/>
      <c r="C53" s="217"/>
      <c r="D53" s="217"/>
    </row>
    <row r="54" spans="1:4" s="285" customFormat="1" ht="9.6" customHeight="1" x14ac:dyDescent="0.2">
      <c r="A54" s="287" t="s">
        <v>129</v>
      </c>
      <c r="B54" s="217" t="e">
        <f t="shared" ref="B54" si="24">ROUNDUP(B24*0.87,)</f>
        <v>#REF!</v>
      </c>
      <c r="C54" s="217" t="e">
        <f t="shared" ref="C54:D54" si="25">ROUNDUP(C24*0.87,)</f>
        <v>#REF!</v>
      </c>
      <c r="D54" s="217" t="e">
        <f t="shared" si="25"/>
        <v>#REF!</v>
      </c>
    </row>
    <row r="55" spans="1:4" s="285" customFormat="1" ht="9.6" customHeight="1" x14ac:dyDescent="0.2">
      <c r="A55" s="286" t="s">
        <v>138</v>
      </c>
      <c r="B55" s="217"/>
      <c r="C55" s="217"/>
      <c r="D55" s="217"/>
    </row>
    <row r="56" spans="1:4" s="285" customFormat="1" ht="9.6" customHeight="1" x14ac:dyDescent="0.2">
      <c r="A56" s="287" t="s">
        <v>129</v>
      </c>
      <c r="B56" s="217" t="e">
        <f t="shared" ref="B56" si="26">ROUNDUP(B26*0.87,)</f>
        <v>#REF!</v>
      </c>
      <c r="C56" s="217" t="e">
        <f t="shared" ref="C56:D56" si="27">ROUNDUP(C26*0.87,)</f>
        <v>#REF!</v>
      </c>
      <c r="D56" s="217" t="e">
        <f t="shared" si="27"/>
        <v>#REF!</v>
      </c>
    </row>
    <row r="57" spans="1:4" s="285" customFormat="1" ht="9.6" customHeight="1" x14ac:dyDescent="0.2">
      <c r="A57" s="261" t="s">
        <v>139</v>
      </c>
      <c r="B57" s="217"/>
      <c r="C57" s="217"/>
      <c r="D57" s="217"/>
    </row>
    <row r="58" spans="1:4" s="285" customFormat="1" ht="9.6" customHeight="1" x14ac:dyDescent="0.2">
      <c r="A58" s="260" t="s">
        <v>129</v>
      </c>
      <c r="B58" s="217" t="e">
        <f t="shared" ref="B58" si="28">ROUNDUP(B28*0.87,)</f>
        <v>#REF!</v>
      </c>
      <c r="C58" s="217" t="e">
        <f t="shared" ref="C58:D58" si="29">ROUNDUP(C28*0.87,)</f>
        <v>#REF!</v>
      </c>
      <c r="D58" s="217" t="e">
        <f t="shared" si="29"/>
        <v>#REF!</v>
      </c>
    </row>
    <row r="59" spans="1:4" s="285" customFormat="1" ht="9.6" customHeight="1" x14ac:dyDescent="0.2">
      <c r="A59" s="259" t="s">
        <v>140</v>
      </c>
      <c r="B59" s="217"/>
      <c r="C59" s="217"/>
      <c r="D59" s="217"/>
    </row>
    <row r="60" spans="1:4" s="285" customFormat="1" ht="9.6" customHeight="1" x14ac:dyDescent="0.2">
      <c r="A60" s="260" t="s">
        <v>129</v>
      </c>
      <c r="B60" s="217" t="e">
        <f t="shared" ref="B60" si="30">ROUNDUP(B30*0.87,)</f>
        <v>#REF!</v>
      </c>
      <c r="C60" s="217" t="e">
        <f t="shared" ref="C60:D60" si="31">ROUNDUP(C30*0.87,)</f>
        <v>#REF!</v>
      </c>
      <c r="D60" s="217" t="e">
        <f t="shared" si="31"/>
        <v>#REF!</v>
      </c>
    </row>
    <row r="61" spans="1:4" s="285" customFormat="1" ht="9.6" customHeight="1" x14ac:dyDescent="0.2">
      <c r="A61" s="260"/>
    </row>
    <row r="62" spans="1:4" x14ac:dyDescent="0.2">
      <c r="A62" s="206" t="s">
        <v>144</v>
      </c>
    </row>
    <row r="63" spans="1:4" ht="11.65" customHeight="1" x14ac:dyDescent="0.2">
      <c r="A63" s="422" t="s">
        <v>310</v>
      </c>
    </row>
    <row r="64" spans="1:4" ht="11.65" customHeight="1" x14ac:dyDescent="0.2">
      <c r="A64" s="422"/>
    </row>
    <row r="65" spans="1:1" s="289" customFormat="1" ht="11.65" customHeight="1" x14ac:dyDescent="0.2">
      <c r="A65" s="422"/>
    </row>
    <row r="66" spans="1:1" ht="72.75" customHeight="1" x14ac:dyDescent="0.2">
      <c r="A66" s="422"/>
    </row>
    <row r="67" spans="1:1" ht="12.75" thickBot="1" x14ac:dyDescent="0.25">
      <c r="A67" s="262"/>
    </row>
    <row r="68" spans="1:1" ht="12.75" thickBot="1" x14ac:dyDescent="0.25">
      <c r="A68" s="156" t="s">
        <v>309</v>
      </c>
    </row>
    <row r="69" spans="1:1" ht="22.9" customHeight="1" thickBot="1" x14ac:dyDescent="0.25">
      <c r="A69" s="266" t="s">
        <v>349</v>
      </c>
    </row>
    <row r="70" spans="1:1" ht="12.75" thickBot="1" x14ac:dyDescent="0.25">
      <c r="A70" s="268" t="s">
        <v>348</v>
      </c>
    </row>
    <row r="71" spans="1:1" ht="12.75" thickBot="1" x14ac:dyDescent="0.25">
      <c r="A71" s="109"/>
    </row>
    <row r="72" spans="1:1" ht="12.75" thickBot="1" x14ac:dyDescent="0.25">
      <c r="A72" s="156" t="s">
        <v>345</v>
      </c>
    </row>
    <row r="73" spans="1:1" x14ac:dyDescent="0.2">
      <c r="A73" s="290" t="s">
        <v>346</v>
      </c>
    </row>
    <row r="74" spans="1:1" x14ac:dyDescent="0.2">
      <c r="A74" s="290" t="s">
        <v>347</v>
      </c>
    </row>
  </sheetData>
  <mergeCells count="2">
    <mergeCell ref="A34:A35"/>
    <mergeCell ref="A63:A66"/>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election activeCell="B38" sqref="A38:XFD38"/>
    </sheetView>
  </sheetViews>
  <sheetFormatPr defaultColWidth="9" defaultRowHeight="12" x14ac:dyDescent="0.2"/>
  <cols>
    <col min="1" max="1" width="83.7109375" style="288" customWidth="1"/>
    <col min="2" max="16384" width="9" style="288"/>
  </cols>
  <sheetData>
    <row r="1" spans="1:4" s="282" customFormat="1" ht="12" customHeight="1" x14ac:dyDescent="0.2">
      <c r="A1" s="281" t="s">
        <v>141</v>
      </c>
    </row>
    <row r="2" spans="1:4" s="282" customFormat="1" ht="12" customHeight="1" x14ac:dyDescent="0.2">
      <c r="A2" s="283" t="s">
        <v>142</v>
      </c>
    </row>
    <row r="3" spans="1:4" s="282" customFormat="1" ht="12" customHeight="1" x14ac:dyDescent="0.2">
      <c r="A3" s="283"/>
    </row>
    <row r="4" spans="1:4" s="263" customFormat="1" ht="12.75" x14ac:dyDescent="0.2">
      <c r="A4" s="206" t="s">
        <v>344</v>
      </c>
    </row>
    <row r="5" spans="1:4" s="263" customFormat="1" ht="12.75" x14ac:dyDescent="0.2">
      <c r="A5" s="206" t="s">
        <v>146</v>
      </c>
    </row>
    <row r="6" spans="1:4" s="285" customFormat="1" ht="31.9" customHeight="1" x14ac:dyDescent="0.2">
      <c r="A6" s="284" t="s">
        <v>143</v>
      </c>
      <c r="B6" s="121" t="e">
        <f>'4=3 | FIT15'!B6</f>
        <v>#REF!</v>
      </c>
      <c r="C6" s="121" t="e">
        <f>'4=3 | FIT15'!C6</f>
        <v>#REF!</v>
      </c>
      <c r="D6" s="267" t="e">
        <f>'4=3 | FIT15'!D6</f>
        <v>#REF!</v>
      </c>
    </row>
    <row r="7" spans="1:4" s="285" customFormat="1" ht="31.9" customHeight="1" x14ac:dyDescent="0.2">
      <c r="A7" s="284"/>
      <c r="B7" s="121" t="e">
        <f>'4=3 | FIT15'!B7</f>
        <v>#REF!</v>
      </c>
      <c r="C7" s="121" t="e">
        <f>'4=3 | FIT15'!C7</f>
        <v>#REF!</v>
      </c>
      <c r="D7" s="267" t="e">
        <f>'4=3 | FIT15'!D7</f>
        <v>#REF!</v>
      </c>
    </row>
    <row r="8" spans="1:4" s="285" customFormat="1" ht="9.6" customHeight="1" x14ac:dyDescent="0.2">
      <c r="A8" s="286" t="s">
        <v>153</v>
      </c>
      <c r="B8" s="263"/>
      <c r="C8" s="263"/>
      <c r="D8" s="263"/>
    </row>
    <row r="9" spans="1:4" s="285" customFormat="1" ht="9.6" customHeight="1" x14ac:dyDescent="0.2">
      <c r="A9" s="287">
        <v>1</v>
      </c>
      <c r="B9" s="217" t="e">
        <f>'4=3 | FIT15'!B9</f>
        <v>#REF!</v>
      </c>
      <c r="C9" s="217" t="e">
        <f>'4=3 | FIT15'!C9</f>
        <v>#REF!</v>
      </c>
      <c r="D9" s="217" t="e">
        <f>'4=3 | FIT15'!D9</f>
        <v>#REF!</v>
      </c>
    </row>
    <row r="10" spans="1:4" s="285" customFormat="1" ht="9.6" customHeight="1" x14ac:dyDescent="0.2">
      <c r="A10" s="287">
        <v>2</v>
      </c>
      <c r="B10" s="217" t="e">
        <f>'4=3 | FIT15'!B10</f>
        <v>#REF!</v>
      </c>
      <c r="C10" s="217" t="e">
        <f>'4=3 | FIT15'!C10</f>
        <v>#REF!</v>
      </c>
      <c r="D10" s="217" t="e">
        <f>'4=3 | FIT15'!D10</f>
        <v>#REF!</v>
      </c>
    </row>
    <row r="11" spans="1:4" s="285" customFormat="1" ht="9.6" customHeight="1" x14ac:dyDescent="0.2">
      <c r="A11" s="286" t="s">
        <v>155</v>
      </c>
      <c r="B11" s="217"/>
      <c r="C11" s="217"/>
      <c r="D11" s="217"/>
    </row>
    <row r="12" spans="1:4" s="285" customFormat="1" ht="9.6" customHeight="1" x14ac:dyDescent="0.2">
      <c r="A12" s="287">
        <v>1</v>
      </c>
      <c r="B12" s="217" t="e">
        <f>'4=3 | FIT15'!B12</f>
        <v>#REF!</v>
      </c>
      <c r="C12" s="217" t="e">
        <f>'4=3 | FIT15'!C12</f>
        <v>#REF!</v>
      </c>
      <c r="D12" s="217" t="e">
        <f>'4=3 | FIT15'!D12</f>
        <v>#REF!</v>
      </c>
    </row>
    <row r="13" spans="1:4" s="285" customFormat="1" ht="9.6" customHeight="1" x14ac:dyDescent="0.2">
      <c r="A13" s="287">
        <v>2</v>
      </c>
      <c r="B13" s="217" t="e">
        <f>'4=3 | FIT15'!B13</f>
        <v>#REF!</v>
      </c>
      <c r="C13" s="217" t="e">
        <f>'4=3 | FIT15'!C13</f>
        <v>#REF!</v>
      </c>
      <c r="D13" s="217" t="e">
        <f>'4=3 | FIT15'!D13</f>
        <v>#REF!</v>
      </c>
    </row>
    <row r="14" spans="1:4" s="285" customFormat="1" ht="9.6" customHeight="1" x14ac:dyDescent="0.2">
      <c r="A14" s="286" t="s">
        <v>154</v>
      </c>
      <c r="B14" s="217"/>
      <c r="C14" s="217"/>
      <c r="D14" s="217"/>
    </row>
    <row r="15" spans="1:4" s="285" customFormat="1" ht="9.6" customHeight="1" x14ac:dyDescent="0.2">
      <c r="A15" s="287">
        <v>1</v>
      </c>
      <c r="B15" s="217" t="e">
        <f>'4=3 | FIT15'!B15</f>
        <v>#REF!</v>
      </c>
      <c r="C15" s="217" t="e">
        <f>'4=3 | FIT15'!C15</f>
        <v>#REF!</v>
      </c>
      <c r="D15" s="217" t="e">
        <f>'4=3 | FIT15'!D15</f>
        <v>#REF!</v>
      </c>
    </row>
    <row r="16" spans="1:4" s="285" customFormat="1" ht="9.6" customHeight="1" x14ac:dyDescent="0.2">
      <c r="A16" s="287">
        <v>2</v>
      </c>
      <c r="B16" s="217" t="e">
        <f>'4=3 | FIT15'!B16</f>
        <v>#REF!</v>
      </c>
      <c r="C16" s="217" t="e">
        <f>'4=3 | FIT15'!C16</f>
        <v>#REF!</v>
      </c>
      <c r="D16" s="217" t="e">
        <f>'4=3 | FIT15'!D16</f>
        <v>#REF!</v>
      </c>
    </row>
    <row r="17" spans="1:4" s="285" customFormat="1" ht="9.6" customHeight="1" x14ac:dyDescent="0.2">
      <c r="A17" s="286" t="s">
        <v>156</v>
      </c>
      <c r="B17" s="217"/>
      <c r="C17" s="217"/>
      <c r="D17" s="217"/>
    </row>
    <row r="18" spans="1:4" s="285" customFormat="1" ht="9.6" customHeight="1" x14ac:dyDescent="0.2">
      <c r="A18" s="287">
        <v>1</v>
      </c>
      <c r="B18" s="217" t="e">
        <f>'4=3 | FIT15'!B18</f>
        <v>#REF!</v>
      </c>
      <c r="C18" s="217" t="e">
        <f>'4=3 | FIT15'!C18</f>
        <v>#REF!</v>
      </c>
      <c r="D18" s="217" t="e">
        <f>'4=3 | FIT15'!D18</f>
        <v>#REF!</v>
      </c>
    </row>
    <row r="19" spans="1:4" s="285" customFormat="1" ht="9.6" customHeight="1" x14ac:dyDescent="0.2">
      <c r="A19" s="287">
        <v>2</v>
      </c>
      <c r="B19" s="217" t="e">
        <f>'4=3 | FIT15'!B19</f>
        <v>#REF!</v>
      </c>
      <c r="C19" s="217" t="e">
        <f>'4=3 | FIT15'!C19</f>
        <v>#REF!</v>
      </c>
      <c r="D19" s="217" t="e">
        <f>'4=3 | FIT15'!D19</f>
        <v>#REF!</v>
      </c>
    </row>
    <row r="20" spans="1:4" s="285" customFormat="1" ht="9.6" customHeight="1" x14ac:dyDescent="0.2">
      <c r="A20" s="286" t="s">
        <v>136</v>
      </c>
      <c r="B20" s="217"/>
      <c r="C20" s="217"/>
      <c r="D20" s="217"/>
    </row>
    <row r="21" spans="1:4" s="285" customFormat="1" ht="9.6" customHeight="1" x14ac:dyDescent="0.2">
      <c r="A21" s="287">
        <v>1</v>
      </c>
      <c r="B21" s="217" t="e">
        <f>'4=3 | FIT15'!B21</f>
        <v>#REF!</v>
      </c>
      <c r="C21" s="217" t="e">
        <f>'4=3 | FIT15'!C21</f>
        <v>#REF!</v>
      </c>
      <c r="D21" s="217" t="e">
        <f>'4=3 | FIT15'!D21</f>
        <v>#REF!</v>
      </c>
    </row>
    <row r="22" spans="1:4" s="285" customFormat="1" ht="9.6" customHeight="1" x14ac:dyDescent="0.2">
      <c r="A22" s="287">
        <v>2</v>
      </c>
      <c r="B22" s="217" t="e">
        <f>'4=3 | FIT15'!B22</f>
        <v>#REF!</v>
      </c>
      <c r="C22" s="217" t="e">
        <f>'4=3 | FIT15'!C22</f>
        <v>#REF!</v>
      </c>
      <c r="D22" s="217" t="e">
        <f>'4=3 | FIT15'!D22</f>
        <v>#REF!</v>
      </c>
    </row>
    <row r="23" spans="1:4" s="285" customFormat="1" ht="9.6" customHeight="1" x14ac:dyDescent="0.2">
      <c r="A23" s="286" t="s">
        <v>137</v>
      </c>
      <c r="B23" s="217"/>
      <c r="C23" s="217"/>
      <c r="D23" s="217"/>
    </row>
    <row r="24" spans="1:4" s="285" customFormat="1" ht="9.6" customHeight="1" x14ac:dyDescent="0.2">
      <c r="A24" s="287" t="s">
        <v>129</v>
      </c>
      <c r="B24" s="217" t="e">
        <f>'4=3 | FIT15'!B24</f>
        <v>#REF!</v>
      </c>
      <c r="C24" s="217" t="e">
        <f>'4=3 | FIT15'!C24</f>
        <v>#REF!</v>
      </c>
      <c r="D24" s="217" t="e">
        <f>'4=3 | FIT15'!D24</f>
        <v>#REF!</v>
      </c>
    </row>
    <row r="25" spans="1:4" s="285" customFormat="1" ht="9.6" customHeight="1" x14ac:dyDescent="0.2">
      <c r="A25" s="286" t="s">
        <v>138</v>
      </c>
      <c r="B25" s="217"/>
      <c r="C25" s="217"/>
      <c r="D25" s="217"/>
    </row>
    <row r="26" spans="1:4" s="285" customFormat="1" ht="9.6" customHeight="1" x14ac:dyDescent="0.2">
      <c r="A26" s="287" t="s">
        <v>129</v>
      </c>
      <c r="B26" s="217" t="e">
        <f>'4=3 | FIT15'!B26</f>
        <v>#REF!</v>
      </c>
      <c r="C26" s="217" t="e">
        <f>'4=3 | FIT15'!C26</f>
        <v>#REF!</v>
      </c>
      <c r="D26" s="217" t="e">
        <f>'4=3 | FIT15'!D26</f>
        <v>#REF!</v>
      </c>
    </row>
    <row r="27" spans="1:4" s="285" customFormat="1" ht="9.6" customHeight="1" x14ac:dyDescent="0.2">
      <c r="A27" s="261" t="s">
        <v>139</v>
      </c>
      <c r="B27" s="217"/>
      <c r="C27" s="217"/>
      <c r="D27" s="217"/>
    </row>
    <row r="28" spans="1:4" s="285" customFormat="1" ht="9.6" customHeight="1" x14ac:dyDescent="0.2">
      <c r="A28" s="260" t="s">
        <v>129</v>
      </c>
      <c r="B28" s="217" t="e">
        <f>'4=3 | FIT15'!B28</f>
        <v>#REF!</v>
      </c>
      <c r="C28" s="217" t="e">
        <f>'4=3 | FIT15'!C28</f>
        <v>#REF!</v>
      </c>
      <c r="D28" s="217" t="e">
        <f>'4=3 | FIT15'!D28</f>
        <v>#REF!</v>
      </c>
    </row>
    <row r="29" spans="1:4" s="285" customFormat="1" ht="9.6" customHeight="1" x14ac:dyDescent="0.2">
      <c r="A29" s="259" t="s">
        <v>140</v>
      </c>
      <c r="B29" s="217"/>
      <c r="C29" s="217"/>
      <c r="D29" s="217"/>
    </row>
    <row r="30" spans="1:4" s="285" customFormat="1" ht="9.6" customHeight="1" x14ac:dyDescent="0.2">
      <c r="A30" s="260" t="s">
        <v>129</v>
      </c>
      <c r="B30" s="217" t="e">
        <f>'4=3 | FIT15'!B30</f>
        <v>#REF!</v>
      </c>
      <c r="C30" s="217" t="e">
        <f>'4=3 | FIT15'!C30</f>
        <v>#REF!</v>
      </c>
      <c r="D30" s="217" t="e">
        <f>'4=3 | FIT15'!D30</f>
        <v>#REF!</v>
      </c>
    </row>
    <row r="31" spans="1:4" s="285" customFormat="1" ht="9.6" customHeight="1" x14ac:dyDescent="0.2">
      <c r="A31" s="260"/>
    </row>
    <row r="32" spans="1:4" s="285" customFormat="1" ht="9.6" customHeight="1" x14ac:dyDescent="0.2">
      <c r="A32" s="101"/>
    </row>
    <row r="33" spans="1:1" s="285" customFormat="1" ht="9.6" customHeight="1" x14ac:dyDescent="0.2">
      <c r="A33" s="101"/>
    </row>
    <row r="34" spans="1:1" x14ac:dyDescent="0.2">
      <c r="A34" s="206" t="s">
        <v>144</v>
      </c>
    </row>
    <row r="35" spans="1:1" ht="11.65" customHeight="1" x14ac:dyDescent="0.2">
      <c r="A35" s="422" t="s">
        <v>310</v>
      </c>
    </row>
    <row r="36" spans="1:1" ht="11.65" customHeight="1" x14ac:dyDescent="0.2">
      <c r="A36" s="422"/>
    </row>
    <row r="37" spans="1:1" s="289" customFormat="1" ht="11.65" customHeight="1" x14ac:dyDescent="0.2">
      <c r="A37" s="422"/>
    </row>
    <row r="38" spans="1:1" ht="72.75" customHeight="1" x14ac:dyDescent="0.2">
      <c r="A38" s="422"/>
    </row>
    <row r="39" spans="1:1" ht="12.75" thickBot="1" x14ac:dyDescent="0.25">
      <c r="A39" s="262"/>
    </row>
    <row r="40" spans="1:1" ht="12.75" thickBot="1" x14ac:dyDescent="0.25">
      <c r="A40" s="156" t="s">
        <v>309</v>
      </c>
    </row>
    <row r="41" spans="1:1" ht="22.9" customHeight="1" thickBot="1" x14ac:dyDescent="0.25">
      <c r="A41" s="266" t="s">
        <v>349</v>
      </c>
    </row>
    <row r="42" spans="1:1" ht="12.75" thickBot="1" x14ac:dyDescent="0.25">
      <c r="A42" s="268" t="s">
        <v>348</v>
      </c>
    </row>
    <row r="43" spans="1:1" ht="12.75" thickBot="1" x14ac:dyDescent="0.25">
      <c r="A43" s="109"/>
    </row>
    <row r="44" spans="1:1" ht="12.75" thickBot="1" x14ac:dyDescent="0.25">
      <c r="A44" s="156" t="s">
        <v>345</v>
      </c>
    </row>
    <row r="45" spans="1:1" x14ac:dyDescent="0.2">
      <c r="A45" s="290" t="s">
        <v>346</v>
      </c>
    </row>
    <row r="46" spans="1:1" x14ac:dyDescent="0.2">
      <c r="A46" s="290" t="s">
        <v>347</v>
      </c>
    </row>
  </sheetData>
  <mergeCells count="1">
    <mergeCell ref="A35:A38"/>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I86"/>
  <sheetViews>
    <sheetView zoomScaleNormal="100" workbookViewId="0"/>
  </sheetViews>
  <sheetFormatPr defaultColWidth="9" defaultRowHeight="12" x14ac:dyDescent="0.2"/>
  <cols>
    <col min="1" max="1" width="83.85546875" style="213" customWidth="1"/>
    <col min="2" max="16384" width="9" style="213"/>
  </cols>
  <sheetData>
    <row r="1" spans="1:41" s="21" customFormat="1" ht="12" customHeight="1" x14ac:dyDescent="0.2">
      <c r="A1" s="114" t="s">
        <v>141</v>
      </c>
    </row>
    <row r="2" spans="1:41" s="21" customFormat="1" ht="12" customHeight="1" x14ac:dyDescent="0.2">
      <c r="A2" s="230" t="s">
        <v>405</v>
      </c>
    </row>
    <row r="3" spans="1:41" ht="8.4499999999999993" customHeight="1" x14ac:dyDescent="0.2">
      <c r="A3" s="80"/>
    </row>
    <row r="4" spans="1:41" s="21" customFormat="1" ht="32.450000000000003" customHeight="1" x14ac:dyDescent="0.2">
      <c r="A4" s="330" t="s">
        <v>146</v>
      </c>
    </row>
    <row r="5" spans="1:41" s="81" customFormat="1" ht="23.1" customHeight="1" x14ac:dyDescent="0.2">
      <c r="A5" s="93" t="s">
        <v>143</v>
      </c>
      <c r="B5" s="267">
        <f>'C завтраками| Bed and breakfast'!V4</f>
        <v>45444</v>
      </c>
      <c r="C5" s="267">
        <f>'C завтраками| Bed and breakfast'!W4</f>
        <v>45445</v>
      </c>
      <c r="D5" s="267">
        <f>'C завтраками| Bed and breakfast'!X4</f>
        <v>45453</v>
      </c>
      <c r="E5" s="267">
        <f>'C завтраками| Bed and breakfast'!Y4</f>
        <v>45454</v>
      </c>
      <c r="F5" s="267">
        <f>'C завтраками| Bed and breakfast'!Z4</f>
        <v>45457</v>
      </c>
      <c r="G5" s="267">
        <f>'C завтраками| Bed and breakfast'!AA4</f>
        <v>45459</v>
      </c>
      <c r="H5" s="121">
        <f>'C завтраками| Bed and breakfast'!AB4</f>
        <v>45461</v>
      </c>
      <c r="I5" s="267">
        <f>'C завтраками| Bed and breakfast'!AC4</f>
        <v>45464</v>
      </c>
      <c r="J5" s="267">
        <f>'C завтраками| Bed and breakfast'!AD4</f>
        <v>45466</v>
      </c>
      <c r="K5" s="267">
        <f>'C завтраками| Bed and breakfast'!AE4</f>
        <v>45471</v>
      </c>
      <c r="L5" s="267">
        <f>'C завтраками| Bed and breakfast'!AF4</f>
        <v>45473</v>
      </c>
      <c r="M5" s="267">
        <f>'C завтраками| Bed and breakfast'!AG4</f>
        <v>45474</v>
      </c>
      <c r="N5" s="267">
        <f>'C завтраками| Bed and breakfast'!AH4</f>
        <v>45478</v>
      </c>
      <c r="O5" s="267">
        <f>'C завтраками| Bed and breakfast'!AI4</f>
        <v>45480</v>
      </c>
      <c r="P5" s="267">
        <f>'C завтраками| Bed and breakfast'!AJ4</f>
        <v>45484</v>
      </c>
      <c r="Q5" s="267">
        <f>'C завтраками| Bed and breakfast'!AK4</f>
        <v>45485</v>
      </c>
      <c r="R5" s="267">
        <f>'C завтраками| Bed and breakfast'!AL4</f>
        <v>45492</v>
      </c>
      <c r="S5" s="267">
        <f>'C завтраками| Bed and breakfast'!AM4</f>
        <v>45494</v>
      </c>
      <c r="T5" s="267">
        <f>'C завтраками| Bed and breakfast'!AN4</f>
        <v>45499</v>
      </c>
      <c r="U5" s="267">
        <f>'C завтраками| Bed and breakfast'!AO4</f>
        <v>45501</v>
      </c>
      <c r="V5" s="267">
        <f>'C завтраками| Bed and breakfast'!AP4</f>
        <v>45504</v>
      </c>
      <c r="W5" s="267">
        <f>'C завтраками| Bed and breakfast'!AQ4</f>
        <v>45505</v>
      </c>
      <c r="X5" s="267">
        <f>'C завтраками| Bed and breakfast'!AR4</f>
        <v>45506</v>
      </c>
      <c r="Y5" s="267">
        <f>'C завтраками| Bed and breakfast'!AS4</f>
        <v>45508</v>
      </c>
      <c r="Z5" s="267">
        <f>'C завтраками| Bed and breakfast'!AT4</f>
        <v>45513</v>
      </c>
      <c r="AA5" s="267">
        <f>'C завтраками| Bed and breakfast'!AU4</f>
        <v>45515</v>
      </c>
      <c r="AB5" s="267">
        <f>'C завтраками| Bed and breakfast'!AV4</f>
        <v>45520</v>
      </c>
      <c r="AC5" s="267">
        <f>'C завтраками| Bed and breakfast'!AW4</f>
        <v>45522</v>
      </c>
      <c r="AD5" s="267">
        <f>'C завтраками| Bed and breakfast'!AX4</f>
        <v>45526</v>
      </c>
      <c r="AE5" s="267">
        <f>'C завтраками| Bed and breakfast'!AY4</f>
        <v>45532</v>
      </c>
      <c r="AF5" s="267">
        <f>'C завтраками| Bed and breakfast'!AZ4</f>
        <v>45534</v>
      </c>
      <c r="AG5" s="267">
        <f>'C завтраками| Bed and breakfast'!BA4</f>
        <v>45536</v>
      </c>
      <c r="AH5" s="267">
        <f>'C завтраками| Bed and breakfast'!BB4</f>
        <v>45541</v>
      </c>
      <c r="AI5" s="267">
        <f>'C завтраками| Bed and breakfast'!BC4</f>
        <v>45543</v>
      </c>
      <c r="AJ5" s="267">
        <f>'C завтраками| Bed and breakfast'!BD4</f>
        <v>45548</v>
      </c>
      <c r="AK5" s="267">
        <f>'C завтраками| Bed and breakfast'!BE4</f>
        <v>45550</v>
      </c>
      <c r="AL5" s="267">
        <f>'C завтраками| Bed and breakfast'!BF4</f>
        <v>45555</v>
      </c>
      <c r="AM5" s="267">
        <f>'C завтраками| Bed and breakfast'!BG4</f>
        <v>45557</v>
      </c>
      <c r="AN5" s="267">
        <f>'C завтраками| Bed and breakfast'!BH4</f>
        <v>45562</v>
      </c>
      <c r="AO5" s="267">
        <f>'C завтраками| Bed and breakfast'!BI4</f>
        <v>45564</v>
      </c>
    </row>
    <row r="6" spans="1:41" s="81" customFormat="1" ht="23.1" customHeight="1" x14ac:dyDescent="0.2">
      <c r="A6" s="94"/>
      <c r="B6" s="267">
        <f>'C завтраками| Bed and breakfast'!V5</f>
        <v>45444</v>
      </c>
      <c r="C6" s="267">
        <f>'C завтраками| Bed and breakfast'!W5</f>
        <v>45452</v>
      </c>
      <c r="D6" s="267">
        <f>'C завтраками| Bed and breakfast'!X5</f>
        <v>45453</v>
      </c>
      <c r="E6" s="267">
        <f>'C завтраками| Bed and breakfast'!Y5</f>
        <v>45456</v>
      </c>
      <c r="F6" s="267">
        <f>'C завтраками| Bed and breakfast'!Z5</f>
        <v>45458</v>
      </c>
      <c r="G6" s="267">
        <f>'C завтраками| Bed and breakfast'!AA5</f>
        <v>45460</v>
      </c>
      <c r="H6" s="121">
        <f>'C завтраками| Bed and breakfast'!AB5</f>
        <v>45463</v>
      </c>
      <c r="I6" s="267">
        <f>'C завтраками| Bed and breakfast'!AC5</f>
        <v>45465</v>
      </c>
      <c r="J6" s="267">
        <f>'C завтраками| Bed and breakfast'!AD5</f>
        <v>45470</v>
      </c>
      <c r="K6" s="267">
        <f>'C завтраками| Bed and breakfast'!AE5</f>
        <v>45472</v>
      </c>
      <c r="L6" s="267">
        <f>'C завтраками| Bed and breakfast'!AF5</f>
        <v>45473</v>
      </c>
      <c r="M6" s="267">
        <f>'C завтраками| Bed and breakfast'!AG5</f>
        <v>45477</v>
      </c>
      <c r="N6" s="267">
        <f>'C завтраками| Bed and breakfast'!AH5</f>
        <v>45479</v>
      </c>
      <c r="O6" s="267">
        <f>'C завтраками| Bed and breakfast'!AI5</f>
        <v>45483</v>
      </c>
      <c r="P6" s="267">
        <f>'C завтраками| Bed and breakfast'!AJ5</f>
        <v>45484</v>
      </c>
      <c r="Q6" s="267">
        <f>'C завтраками| Bed and breakfast'!AK5</f>
        <v>45491</v>
      </c>
      <c r="R6" s="267">
        <f>'C завтраками| Bed and breakfast'!AL5</f>
        <v>45493</v>
      </c>
      <c r="S6" s="267">
        <f>'C завтраками| Bed and breakfast'!AM5</f>
        <v>45498</v>
      </c>
      <c r="T6" s="267">
        <f>'C завтраками| Bed and breakfast'!AN5</f>
        <v>45500</v>
      </c>
      <c r="U6" s="267">
        <f>'C завтраками| Bed and breakfast'!AO5</f>
        <v>45503</v>
      </c>
      <c r="V6" s="267">
        <f>'C завтраками| Bed and breakfast'!AP5</f>
        <v>45504</v>
      </c>
      <c r="W6" s="267">
        <f>'C завтраками| Bed and breakfast'!AQ5</f>
        <v>45505</v>
      </c>
      <c r="X6" s="267">
        <f>'C завтраками| Bed and breakfast'!AR5</f>
        <v>45507</v>
      </c>
      <c r="Y6" s="267">
        <f>'C завтраками| Bed and breakfast'!AS5</f>
        <v>45512</v>
      </c>
      <c r="Z6" s="267">
        <f>'C завтраками| Bed and breakfast'!AT5</f>
        <v>45514</v>
      </c>
      <c r="AA6" s="267">
        <f>'C завтраками| Bed and breakfast'!AU5</f>
        <v>45519</v>
      </c>
      <c r="AB6" s="267">
        <f>'C завтраками| Bed and breakfast'!AV5</f>
        <v>45521</v>
      </c>
      <c r="AC6" s="267">
        <f>'C завтраками| Bed and breakfast'!AW5</f>
        <v>45525</v>
      </c>
      <c r="AD6" s="267">
        <f>'C завтраками| Bed and breakfast'!AX5</f>
        <v>45531</v>
      </c>
      <c r="AE6" s="267">
        <f>'C завтраками| Bed and breakfast'!AY5</f>
        <v>45533</v>
      </c>
      <c r="AF6" s="267">
        <f>'C завтраками| Bed and breakfast'!AZ5</f>
        <v>45535</v>
      </c>
      <c r="AG6" s="267">
        <f>'C завтраками| Bed and breakfast'!BA5</f>
        <v>45540</v>
      </c>
      <c r="AH6" s="267">
        <f>'C завтраками| Bed and breakfast'!BB5</f>
        <v>45542</v>
      </c>
      <c r="AI6" s="267">
        <f>'C завтраками| Bed and breakfast'!BC5</f>
        <v>45547</v>
      </c>
      <c r="AJ6" s="267">
        <f>'C завтраками| Bed and breakfast'!BD5</f>
        <v>45549</v>
      </c>
      <c r="AK6" s="267">
        <f>'C завтраками| Bed and breakfast'!BE5</f>
        <v>45554</v>
      </c>
      <c r="AL6" s="267">
        <f>'C завтраками| Bed and breakfast'!BF5</f>
        <v>45556</v>
      </c>
      <c r="AM6" s="267">
        <f>'C завтраками| Bed and breakfast'!BG5</f>
        <v>45561</v>
      </c>
      <c r="AN6" s="267">
        <f>'C завтраками| Bed and breakfast'!BH5</f>
        <v>45563</v>
      </c>
      <c r="AO6" s="267">
        <f>'C завтраками| Bed and breakfast'!BI5</f>
        <v>45565</v>
      </c>
    </row>
    <row r="7" spans="1:41" s="85" customFormat="1" x14ac:dyDescent="0.2">
      <c r="A7" s="259" t="s">
        <v>153</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row>
    <row r="8" spans="1:41" s="85" customFormat="1" x14ac:dyDescent="0.2">
      <c r="A8" s="260">
        <v>1</v>
      </c>
      <c r="B8" s="292">
        <f>'C завтраками| Bed and breakfast'!V7*0.9</f>
        <v>16650</v>
      </c>
      <c r="C8" s="292">
        <f>'C завтраками| Bed and breakfast'!W7*0.9</f>
        <v>16650</v>
      </c>
      <c r="D8" s="292">
        <f>'C завтраками| Bed and breakfast'!X7*0.9</f>
        <v>16650</v>
      </c>
      <c r="E8" s="292">
        <f>'C завтраками| Bed and breakfast'!Y7*0.9</f>
        <v>15300</v>
      </c>
      <c r="F8" s="292">
        <f>'C завтраками| Bed and breakfast'!Z7*0.9</f>
        <v>19350</v>
      </c>
      <c r="G8" s="292">
        <f>'C завтраками| Bed and breakfast'!AA7*0.9</f>
        <v>15300</v>
      </c>
      <c r="H8" s="292">
        <f>'C завтраками| Bed and breakfast'!AB7*0.9</f>
        <v>22050</v>
      </c>
      <c r="I8" s="292">
        <f>'C завтраками| Bed and breakfast'!AC7*0.9</f>
        <v>19350</v>
      </c>
      <c r="J8" s="292">
        <f>'C завтраками| Bed and breakfast'!AD7*0.9</f>
        <v>15300</v>
      </c>
      <c r="K8" s="292">
        <f>'C завтраками| Bed and breakfast'!AE7*0.9</f>
        <v>19350</v>
      </c>
      <c r="L8" s="292">
        <f>'C завтраками| Bed and breakfast'!AF7*0.9</f>
        <v>16650</v>
      </c>
      <c r="M8" s="292">
        <f>'C завтраками| Bed and breakfast'!AG7*0.9</f>
        <v>22680</v>
      </c>
      <c r="N8" s="292">
        <f>'C завтраками| Bed and breakfast'!AH7*0.9</f>
        <v>25380</v>
      </c>
      <c r="O8" s="292">
        <f>'C завтраками| Bed and breakfast'!AI7*0.9</f>
        <v>22680</v>
      </c>
      <c r="P8" s="292">
        <f>'C завтраками| Bed and breakfast'!AJ7*0.9</f>
        <v>21150</v>
      </c>
      <c r="Q8" s="292">
        <f>'C завтраками| Bed and breakfast'!AK7*0.9</f>
        <v>21150</v>
      </c>
      <c r="R8" s="292">
        <f>'C завтраками| Bed and breakfast'!AL7*0.9</f>
        <v>22680</v>
      </c>
      <c r="S8" s="292">
        <f>'C завтраками| Bed and breakfast'!AM7*0.9</f>
        <v>21150</v>
      </c>
      <c r="T8" s="292">
        <f>'C завтраками| Bed and breakfast'!AN7*0.9</f>
        <v>25380</v>
      </c>
      <c r="U8" s="292">
        <f>'C завтраками| Bed and breakfast'!AO7*0.9</f>
        <v>22680</v>
      </c>
      <c r="V8" s="292">
        <f>'C завтраками| Bed and breakfast'!AP7*0.9</f>
        <v>25380</v>
      </c>
      <c r="W8" s="292">
        <f>'C завтраками| Bed and breakfast'!AQ7*0.9</f>
        <v>25380</v>
      </c>
      <c r="X8" s="292">
        <f>'C завтраками| Bed and breakfast'!AR7*0.9</f>
        <v>32580</v>
      </c>
      <c r="Y8" s="292">
        <f>'C завтраками| Bed and breakfast'!AS7*0.9</f>
        <v>25380</v>
      </c>
      <c r="Z8" s="292">
        <f>'C завтраками| Bed and breakfast'!AT7*0.9</f>
        <v>29880</v>
      </c>
      <c r="AA8" s="292">
        <f>'C завтраками| Bed and breakfast'!AU7*0.9</f>
        <v>25380</v>
      </c>
      <c r="AB8" s="292">
        <f>'C завтраками| Bed and breakfast'!AV7*0.9</f>
        <v>29880</v>
      </c>
      <c r="AC8" s="292">
        <f>'C завтраками| Bed and breakfast'!AW7*0.9</f>
        <v>25380</v>
      </c>
      <c r="AD8" s="292">
        <f>'C завтраками| Bed and breakfast'!AX7*0.9</f>
        <v>32580</v>
      </c>
      <c r="AE8" s="292">
        <f>'C завтраками| Bed and breakfast'!AY7*0.9</f>
        <v>21150</v>
      </c>
      <c r="AF8" s="292">
        <f>'C завтраками| Bed and breakfast'!AZ7*0.9</f>
        <v>27180</v>
      </c>
      <c r="AG8" s="292">
        <f>'C завтраками| Bed and breakfast'!BA7*0.9</f>
        <v>18450</v>
      </c>
      <c r="AH8" s="292">
        <f>'C завтраками| Bed and breakfast'!BB7*0.9</f>
        <v>19800</v>
      </c>
      <c r="AI8" s="292">
        <f>'C завтраками| Bed and breakfast'!BC7*0.9</f>
        <v>18450</v>
      </c>
      <c r="AJ8" s="292">
        <f>'C завтраками| Bed and breakfast'!BD7*0.9</f>
        <v>19800</v>
      </c>
      <c r="AK8" s="292">
        <f>'C завтраками| Bed and breakfast'!BE7*0.9</f>
        <v>18450</v>
      </c>
      <c r="AL8" s="292">
        <f>'C завтраками| Bed and breakfast'!BF7*0.9</f>
        <v>19800</v>
      </c>
      <c r="AM8" s="292">
        <f>'C завтраками| Bed and breakfast'!BG7*0.9</f>
        <v>18450</v>
      </c>
      <c r="AN8" s="292">
        <f>'C завтраками| Bed and breakfast'!BH7*0.9</f>
        <v>19800</v>
      </c>
      <c r="AO8" s="292">
        <f>'C завтраками| Bed and breakfast'!BI7*0.9</f>
        <v>18450</v>
      </c>
    </row>
    <row r="9" spans="1:41" s="85" customFormat="1" x14ac:dyDescent="0.2">
      <c r="A9" s="260">
        <v>2</v>
      </c>
      <c r="B9" s="292">
        <f>'C завтраками| Bed and breakfast'!V8*0.9</f>
        <v>18450</v>
      </c>
      <c r="C9" s="292">
        <f>'C завтраками| Bed and breakfast'!W8*0.9</f>
        <v>18450</v>
      </c>
      <c r="D9" s="292">
        <f>'C завтраками| Bed and breakfast'!X8*0.9</f>
        <v>18450</v>
      </c>
      <c r="E9" s="292">
        <f>'C завтраками| Bed and breakfast'!Y8*0.9</f>
        <v>17100</v>
      </c>
      <c r="F9" s="292">
        <f>'C завтраками| Bed and breakfast'!Z8*0.9</f>
        <v>21150</v>
      </c>
      <c r="G9" s="292">
        <f>'C завтраками| Bed and breakfast'!AA8*0.9</f>
        <v>17100</v>
      </c>
      <c r="H9" s="292">
        <f>'C завтраками| Bed and breakfast'!AB8*0.9</f>
        <v>23850</v>
      </c>
      <c r="I9" s="292">
        <f>'C завтраками| Bed and breakfast'!AC8*0.9</f>
        <v>21150</v>
      </c>
      <c r="J9" s="292">
        <f>'C завтраками| Bed and breakfast'!AD8*0.9</f>
        <v>17100</v>
      </c>
      <c r="K9" s="292">
        <f>'C завтраками| Bed and breakfast'!AE8*0.9</f>
        <v>21150</v>
      </c>
      <c r="L9" s="292">
        <f>'C завтраками| Bed and breakfast'!AF8*0.9</f>
        <v>18450</v>
      </c>
      <c r="M9" s="292">
        <f>'C завтраками| Bed and breakfast'!AG8*0.9</f>
        <v>24480</v>
      </c>
      <c r="N9" s="292">
        <f>'C завтраками| Bed and breakfast'!AH8*0.9</f>
        <v>27180</v>
      </c>
      <c r="O9" s="292">
        <f>'C завтраками| Bed and breakfast'!AI8*0.9</f>
        <v>24480</v>
      </c>
      <c r="P9" s="292">
        <f>'C завтраками| Bed and breakfast'!AJ8*0.9</f>
        <v>22950</v>
      </c>
      <c r="Q9" s="292">
        <f>'C завтраками| Bed and breakfast'!AK8*0.9</f>
        <v>22950</v>
      </c>
      <c r="R9" s="292">
        <f>'C завтраками| Bed and breakfast'!AL8*0.9</f>
        <v>24480</v>
      </c>
      <c r="S9" s="292">
        <f>'C завтраками| Bed and breakfast'!AM8*0.9</f>
        <v>22950</v>
      </c>
      <c r="T9" s="292">
        <f>'C завтраками| Bed and breakfast'!AN8*0.9</f>
        <v>27180</v>
      </c>
      <c r="U9" s="292">
        <f>'C завтраками| Bed and breakfast'!AO8*0.9</f>
        <v>24480</v>
      </c>
      <c r="V9" s="292">
        <f>'C завтраками| Bed and breakfast'!AP8*0.9</f>
        <v>27180</v>
      </c>
      <c r="W9" s="292">
        <f>'C завтраками| Bed and breakfast'!AQ8*0.9</f>
        <v>27180</v>
      </c>
      <c r="X9" s="292">
        <f>'C завтраками| Bed and breakfast'!AR8*0.9</f>
        <v>34380</v>
      </c>
      <c r="Y9" s="292">
        <f>'C завтраками| Bed and breakfast'!AS8*0.9</f>
        <v>27180</v>
      </c>
      <c r="Z9" s="292">
        <f>'C завтраками| Bed and breakfast'!AT8*0.9</f>
        <v>31680</v>
      </c>
      <c r="AA9" s="292">
        <f>'C завтраками| Bed and breakfast'!AU8*0.9</f>
        <v>27180</v>
      </c>
      <c r="AB9" s="292">
        <f>'C завтраками| Bed and breakfast'!AV8*0.9</f>
        <v>31680</v>
      </c>
      <c r="AC9" s="292">
        <f>'C завтраками| Bed and breakfast'!AW8*0.9</f>
        <v>27180</v>
      </c>
      <c r="AD9" s="292">
        <f>'C завтраками| Bed and breakfast'!AX8*0.9</f>
        <v>34380</v>
      </c>
      <c r="AE9" s="292">
        <f>'C завтраками| Bed and breakfast'!AY8*0.9</f>
        <v>22950</v>
      </c>
      <c r="AF9" s="292">
        <f>'C завтраками| Bed and breakfast'!AZ8*0.9</f>
        <v>28980</v>
      </c>
      <c r="AG9" s="292">
        <f>'C завтраками| Bed and breakfast'!BA8*0.9</f>
        <v>20250</v>
      </c>
      <c r="AH9" s="292">
        <f>'C завтраками| Bed and breakfast'!BB8*0.9</f>
        <v>21600</v>
      </c>
      <c r="AI9" s="292">
        <f>'C завтраками| Bed and breakfast'!BC8*0.9</f>
        <v>20250</v>
      </c>
      <c r="AJ9" s="292">
        <f>'C завтраками| Bed and breakfast'!BD8*0.9</f>
        <v>21600</v>
      </c>
      <c r="AK9" s="292">
        <f>'C завтраками| Bed and breakfast'!BE8*0.9</f>
        <v>20250</v>
      </c>
      <c r="AL9" s="292">
        <f>'C завтраками| Bed and breakfast'!BF8*0.9</f>
        <v>21600</v>
      </c>
      <c r="AM9" s="292">
        <f>'C завтраками| Bed and breakfast'!BG8*0.9</f>
        <v>20250</v>
      </c>
      <c r="AN9" s="292">
        <f>'C завтраками| Bed and breakfast'!BH8*0.9</f>
        <v>21600</v>
      </c>
      <c r="AO9" s="292">
        <f>'C завтраками| Bed and breakfast'!BI8*0.9</f>
        <v>20250</v>
      </c>
    </row>
    <row r="10" spans="1:41" s="85" customFormat="1" x14ac:dyDescent="0.2">
      <c r="A10" s="259" t="s">
        <v>155</v>
      </c>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row>
    <row r="11" spans="1:41" s="85" customFormat="1" x14ac:dyDescent="0.2">
      <c r="A11" s="260">
        <v>1</v>
      </c>
      <c r="B11" s="292">
        <f>'C завтраками| Bed and breakfast'!V10*0.9</f>
        <v>18900</v>
      </c>
      <c r="C11" s="292">
        <f>'C завтраками| Bed and breakfast'!W10*0.9</f>
        <v>18900</v>
      </c>
      <c r="D11" s="292">
        <f>'C завтраками| Bed and breakfast'!X10*0.9</f>
        <v>18900</v>
      </c>
      <c r="E11" s="292">
        <f>'C завтраками| Bed and breakfast'!Y10*0.9</f>
        <v>17550</v>
      </c>
      <c r="F11" s="292">
        <f>'C завтраками| Bed and breakfast'!Z10*0.9</f>
        <v>21600</v>
      </c>
      <c r="G11" s="292">
        <f>'C завтраками| Bed and breakfast'!AA10*0.9</f>
        <v>17550</v>
      </c>
      <c r="H11" s="292">
        <f>'C завтраками| Bed and breakfast'!AB10*0.9</f>
        <v>24300</v>
      </c>
      <c r="I11" s="292">
        <f>'C завтраками| Bed and breakfast'!AC10*0.9</f>
        <v>21600</v>
      </c>
      <c r="J11" s="292">
        <f>'C завтраками| Bed and breakfast'!AD10*0.9</f>
        <v>17550</v>
      </c>
      <c r="K11" s="292">
        <f>'C завтраками| Bed and breakfast'!AE10*0.9</f>
        <v>21600</v>
      </c>
      <c r="L11" s="292">
        <f>'C завтраками| Bed and breakfast'!AF10*0.9</f>
        <v>18900</v>
      </c>
      <c r="M11" s="292">
        <f>'C завтраками| Bed and breakfast'!AG10*0.9</f>
        <v>24930</v>
      </c>
      <c r="N11" s="292">
        <f>'C завтраками| Bed and breakfast'!AH10*0.9</f>
        <v>27630</v>
      </c>
      <c r="O11" s="292">
        <f>'C завтраками| Bed and breakfast'!AI10*0.9</f>
        <v>24930</v>
      </c>
      <c r="P11" s="292">
        <f>'C завтраками| Bed and breakfast'!AJ10*0.9</f>
        <v>23400</v>
      </c>
      <c r="Q11" s="292">
        <f>'C завтраками| Bed and breakfast'!AK10*0.9</f>
        <v>23400</v>
      </c>
      <c r="R11" s="292">
        <f>'C завтраками| Bed and breakfast'!AL10*0.9</f>
        <v>24930</v>
      </c>
      <c r="S11" s="292">
        <f>'C завтраками| Bed and breakfast'!AM10*0.9</f>
        <v>23400</v>
      </c>
      <c r="T11" s="292">
        <f>'C завтраками| Bed and breakfast'!AN10*0.9</f>
        <v>27630</v>
      </c>
      <c r="U11" s="292">
        <f>'C завтраками| Bed and breakfast'!AO10*0.9</f>
        <v>24930</v>
      </c>
      <c r="V11" s="292">
        <f>'C завтраками| Bed and breakfast'!AP10*0.9</f>
        <v>27630</v>
      </c>
      <c r="W11" s="292">
        <f>'C завтраками| Bed and breakfast'!AQ10*0.9</f>
        <v>27630</v>
      </c>
      <c r="X11" s="292">
        <f>'C завтраками| Bed and breakfast'!AR10*0.9</f>
        <v>34830</v>
      </c>
      <c r="Y11" s="292">
        <f>'C завтраками| Bed and breakfast'!AS10*0.9</f>
        <v>27630</v>
      </c>
      <c r="Z11" s="292">
        <f>'C завтраками| Bed and breakfast'!AT10*0.9</f>
        <v>32130</v>
      </c>
      <c r="AA11" s="292">
        <f>'C завтраками| Bed and breakfast'!AU10*0.9</f>
        <v>27630</v>
      </c>
      <c r="AB11" s="292">
        <f>'C завтраками| Bed and breakfast'!AV10*0.9</f>
        <v>32130</v>
      </c>
      <c r="AC11" s="292">
        <f>'C завтраками| Bed and breakfast'!AW10*0.9</f>
        <v>27630</v>
      </c>
      <c r="AD11" s="292">
        <f>'C завтраками| Bed and breakfast'!AX10*0.9</f>
        <v>34830</v>
      </c>
      <c r="AE11" s="292">
        <f>'C завтраками| Bed and breakfast'!AY10*0.9</f>
        <v>23400</v>
      </c>
      <c r="AF11" s="292">
        <f>'C завтраками| Bed and breakfast'!AZ10*0.9</f>
        <v>29430</v>
      </c>
      <c r="AG11" s="292">
        <f>'C завтраками| Bed and breakfast'!BA10*0.9</f>
        <v>20700</v>
      </c>
      <c r="AH11" s="292">
        <f>'C завтраками| Bed and breakfast'!BB10*0.9</f>
        <v>22050</v>
      </c>
      <c r="AI11" s="292">
        <f>'C завтраками| Bed and breakfast'!BC10*0.9</f>
        <v>20700</v>
      </c>
      <c r="AJ11" s="292">
        <f>'C завтраками| Bed and breakfast'!BD10*0.9</f>
        <v>22050</v>
      </c>
      <c r="AK11" s="292">
        <f>'C завтраками| Bed and breakfast'!BE10*0.9</f>
        <v>20700</v>
      </c>
      <c r="AL11" s="292">
        <f>'C завтраками| Bed and breakfast'!BF10*0.9</f>
        <v>22050</v>
      </c>
      <c r="AM11" s="292">
        <f>'C завтраками| Bed and breakfast'!BG10*0.9</f>
        <v>20700</v>
      </c>
      <c r="AN11" s="292">
        <f>'C завтраками| Bed and breakfast'!BH10*0.9</f>
        <v>22050</v>
      </c>
      <c r="AO11" s="292">
        <f>'C завтраками| Bed and breakfast'!BI10*0.9</f>
        <v>20700</v>
      </c>
    </row>
    <row r="12" spans="1:41" s="85" customFormat="1" x14ac:dyDescent="0.2">
      <c r="A12" s="260">
        <v>2</v>
      </c>
      <c r="B12" s="292">
        <f>'C завтраками| Bed and breakfast'!V11*0.9</f>
        <v>20700</v>
      </c>
      <c r="C12" s="292">
        <f>'C завтраками| Bed and breakfast'!W11*0.9</f>
        <v>20700</v>
      </c>
      <c r="D12" s="292">
        <f>'C завтраками| Bed and breakfast'!X11*0.9</f>
        <v>20700</v>
      </c>
      <c r="E12" s="292">
        <f>'C завтраками| Bed and breakfast'!Y11*0.9</f>
        <v>19350</v>
      </c>
      <c r="F12" s="292">
        <f>'C завтраками| Bed and breakfast'!Z11*0.9</f>
        <v>23400</v>
      </c>
      <c r="G12" s="292">
        <f>'C завтраками| Bed and breakfast'!AA11*0.9</f>
        <v>19350</v>
      </c>
      <c r="H12" s="292">
        <f>'C завтраками| Bed and breakfast'!AB11*0.9</f>
        <v>26100</v>
      </c>
      <c r="I12" s="292">
        <f>'C завтраками| Bed and breakfast'!AC11*0.9</f>
        <v>23400</v>
      </c>
      <c r="J12" s="292">
        <f>'C завтраками| Bed and breakfast'!AD11*0.9</f>
        <v>19350</v>
      </c>
      <c r="K12" s="292">
        <f>'C завтраками| Bed and breakfast'!AE11*0.9</f>
        <v>23400</v>
      </c>
      <c r="L12" s="292">
        <f>'C завтраками| Bed and breakfast'!AF11*0.9</f>
        <v>20700</v>
      </c>
      <c r="M12" s="292">
        <f>'C завтраками| Bed and breakfast'!AG11*0.9</f>
        <v>26730</v>
      </c>
      <c r="N12" s="292">
        <f>'C завтраками| Bed and breakfast'!AH11*0.9</f>
        <v>29430</v>
      </c>
      <c r="O12" s="292">
        <f>'C завтраками| Bed and breakfast'!AI11*0.9</f>
        <v>26730</v>
      </c>
      <c r="P12" s="292">
        <f>'C завтраками| Bed and breakfast'!AJ11*0.9</f>
        <v>25200</v>
      </c>
      <c r="Q12" s="292">
        <f>'C завтраками| Bed and breakfast'!AK11*0.9</f>
        <v>25200</v>
      </c>
      <c r="R12" s="292">
        <f>'C завтраками| Bed and breakfast'!AL11*0.9</f>
        <v>26730</v>
      </c>
      <c r="S12" s="292">
        <f>'C завтраками| Bed and breakfast'!AM11*0.9</f>
        <v>25200</v>
      </c>
      <c r="T12" s="292">
        <f>'C завтраками| Bed and breakfast'!AN11*0.9</f>
        <v>29430</v>
      </c>
      <c r="U12" s="292">
        <f>'C завтраками| Bed and breakfast'!AO11*0.9</f>
        <v>26730</v>
      </c>
      <c r="V12" s="292">
        <f>'C завтраками| Bed and breakfast'!AP11*0.9</f>
        <v>29430</v>
      </c>
      <c r="W12" s="292">
        <f>'C завтраками| Bed and breakfast'!AQ11*0.9</f>
        <v>29430</v>
      </c>
      <c r="X12" s="292">
        <f>'C завтраками| Bed and breakfast'!AR11*0.9</f>
        <v>36630</v>
      </c>
      <c r="Y12" s="292">
        <f>'C завтраками| Bed and breakfast'!AS11*0.9</f>
        <v>29430</v>
      </c>
      <c r="Z12" s="292">
        <f>'C завтраками| Bed and breakfast'!AT11*0.9</f>
        <v>33930</v>
      </c>
      <c r="AA12" s="292">
        <f>'C завтраками| Bed and breakfast'!AU11*0.9</f>
        <v>29430</v>
      </c>
      <c r="AB12" s="292">
        <f>'C завтраками| Bed and breakfast'!AV11*0.9</f>
        <v>33930</v>
      </c>
      <c r="AC12" s="292">
        <f>'C завтраками| Bed and breakfast'!AW11*0.9</f>
        <v>29430</v>
      </c>
      <c r="AD12" s="292">
        <f>'C завтраками| Bed and breakfast'!AX11*0.9</f>
        <v>36630</v>
      </c>
      <c r="AE12" s="292">
        <f>'C завтраками| Bed and breakfast'!AY11*0.9</f>
        <v>25200</v>
      </c>
      <c r="AF12" s="292">
        <f>'C завтраками| Bed and breakfast'!AZ11*0.9</f>
        <v>31230</v>
      </c>
      <c r="AG12" s="292">
        <f>'C завтраками| Bed and breakfast'!BA11*0.9</f>
        <v>22500</v>
      </c>
      <c r="AH12" s="292">
        <f>'C завтраками| Bed and breakfast'!BB11*0.9</f>
        <v>23850</v>
      </c>
      <c r="AI12" s="292">
        <f>'C завтраками| Bed and breakfast'!BC11*0.9</f>
        <v>22500</v>
      </c>
      <c r="AJ12" s="292">
        <f>'C завтраками| Bed and breakfast'!BD11*0.9</f>
        <v>23850</v>
      </c>
      <c r="AK12" s="292">
        <f>'C завтраками| Bed and breakfast'!BE11*0.9</f>
        <v>22500</v>
      </c>
      <c r="AL12" s="292">
        <f>'C завтраками| Bed and breakfast'!BF11*0.9</f>
        <v>23850</v>
      </c>
      <c r="AM12" s="292">
        <f>'C завтраками| Bed and breakfast'!BG11*0.9</f>
        <v>22500</v>
      </c>
      <c r="AN12" s="292">
        <f>'C завтраками| Bed and breakfast'!BH11*0.9</f>
        <v>23850</v>
      </c>
      <c r="AO12" s="292">
        <f>'C завтраками| Bed and breakfast'!BI11*0.9</f>
        <v>22500</v>
      </c>
    </row>
    <row r="13" spans="1:41" s="85" customFormat="1" x14ac:dyDescent="0.2">
      <c r="A13" s="259" t="s">
        <v>154</v>
      </c>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row>
    <row r="14" spans="1:41" s="85" customFormat="1" x14ac:dyDescent="0.2">
      <c r="A14" s="260">
        <v>1</v>
      </c>
      <c r="B14" s="292">
        <f>'C завтраками| Bed and breakfast'!V13*0.9</f>
        <v>19800</v>
      </c>
      <c r="C14" s="292">
        <f>'C завтраками| Bed and breakfast'!W13*0.9</f>
        <v>19800</v>
      </c>
      <c r="D14" s="292">
        <f>'C завтраками| Bed and breakfast'!X13*0.9</f>
        <v>19800</v>
      </c>
      <c r="E14" s="292">
        <f>'C завтраками| Bed and breakfast'!Y13*0.9</f>
        <v>18450</v>
      </c>
      <c r="F14" s="292">
        <f>'C завтраками| Bed and breakfast'!Z13*0.9</f>
        <v>22500</v>
      </c>
      <c r="G14" s="292">
        <f>'C завтраками| Bed and breakfast'!AA13*0.9</f>
        <v>18450</v>
      </c>
      <c r="H14" s="292">
        <f>'C завтраками| Bed and breakfast'!AB13*0.9</f>
        <v>25200</v>
      </c>
      <c r="I14" s="292">
        <f>'C завтраками| Bed and breakfast'!AC13*0.9</f>
        <v>22500</v>
      </c>
      <c r="J14" s="292">
        <f>'C завтраками| Bed and breakfast'!AD13*0.9</f>
        <v>18450</v>
      </c>
      <c r="K14" s="292">
        <f>'C завтраками| Bed and breakfast'!AE13*0.9</f>
        <v>22500</v>
      </c>
      <c r="L14" s="292">
        <f>'C завтраками| Bed and breakfast'!AF13*0.9</f>
        <v>19800</v>
      </c>
      <c r="M14" s="292">
        <f>'C завтраками| Bed and breakfast'!AG13*0.9</f>
        <v>25830</v>
      </c>
      <c r="N14" s="292">
        <f>'C завтраками| Bed and breakfast'!AH13*0.9</f>
        <v>28530</v>
      </c>
      <c r="O14" s="292">
        <f>'C завтраками| Bed and breakfast'!AI13*0.9</f>
        <v>25830</v>
      </c>
      <c r="P14" s="292">
        <f>'C завтраками| Bed and breakfast'!AJ13*0.9</f>
        <v>24300</v>
      </c>
      <c r="Q14" s="292">
        <f>'C завтраками| Bed and breakfast'!AK13*0.9</f>
        <v>24300</v>
      </c>
      <c r="R14" s="292">
        <f>'C завтраками| Bed and breakfast'!AL13*0.9</f>
        <v>25830</v>
      </c>
      <c r="S14" s="292">
        <f>'C завтраками| Bed and breakfast'!AM13*0.9</f>
        <v>24300</v>
      </c>
      <c r="T14" s="292">
        <f>'C завтраками| Bed and breakfast'!AN13*0.9</f>
        <v>28530</v>
      </c>
      <c r="U14" s="292">
        <f>'C завтраками| Bed and breakfast'!AO13*0.9</f>
        <v>25830</v>
      </c>
      <c r="V14" s="292">
        <f>'C завтраками| Bed and breakfast'!AP13*0.9</f>
        <v>28530</v>
      </c>
      <c r="W14" s="292">
        <f>'C завтраками| Bed and breakfast'!AQ13*0.9</f>
        <v>28530</v>
      </c>
      <c r="X14" s="292">
        <f>'C завтраками| Bed and breakfast'!AR13*0.9</f>
        <v>35730</v>
      </c>
      <c r="Y14" s="292">
        <f>'C завтраками| Bed and breakfast'!AS13*0.9</f>
        <v>28530</v>
      </c>
      <c r="Z14" s="292">
        <f>'C завтраками| Bed and breakfast'!AT13*0.9</f>
        <v>33030</v>
      </c>
      <c r="AA14" s="292">
        <f>'C завтраками| Bed and breakfast'!AU13*0.9</f>
        <v>28530</v>
      </c>
      <c r="AB14" s="292">
        <f>'C завтраками| Bed and breakfast'!AV13*0.9</f>
        <v>33030</v>
      </c>
      <c r="AC14" s="292">
        <f>'C завтраками| Bed and breakfast'!AW13*0.9</f>
        <v>28530</v>
      </c>
      <c r="AD14" s="292">
        <f>'C завтраками| Bed and breakfast'!AX13*0.9</f>
        <v>35730</v>
      </c>
      <c r="AE14" s="292">
        <f>'C завтраками| Bed and breakfast'!AY13*0.9</f>
        <v>24300</v>
      </c>
      <c r="AF14" s="292">
        <f>'C завтраками| Bed and breakfast'!AZ13*0.9</f>
        <v>30330</v>
      </c>
      <c r="AG14" s="292">
        <f>'C завтраками| Bed and breakfast'!BA13*0.9</f>
        <v>21600</v>
      </c>
      <c r="AH14" s="292">
        <f>'C завтраками| Bed and breakfast'!BB13*0.9</f>
        <v>22950</v>
      </c>
      <c r="AI14" s="292">
        <f>'C завтраками| Bed and breakfast'!BC13*0.9</f>
        <v>21600</v>
      </c>
      <c r="AJ14" s="292">
        <f>'C завтраками| Bed and breakfast'!BD13*0.9</f>
        <v>22950</v>
      </c>
      <c r="AK14" s="292">
        <f>'C завтраками| Bed and breakfast'!BE13*0.9</f>
        <v>21600</v>
      </c>
      <c r="AL14" s="292">
        <f>'C завтраками| Bed and breakfast'!BF13*0.9</f>
        <v>22950</v>
      </c>
      <c r="AM14" s="292">
        <f>'C завтраками| Bed and breakfast'!BG13*0.9</f>
        <v>21600</v>
      </c>
      <c r="AN14" s="292">
        <f>'C завтраками| Bed and breakfast'!BH13*0.9</f>
        <v>22950</v>
      </c>
      <c r="AO14" s="292">
        <f>'C завтраками| Bed and breakfast'!BI13*0.9</f>
        <v>21600</v>
      </c>
    </row>
    <row r="15" spans="1:41" s="85" customFormat="1" x14ac:dyDescent="0.2">
      <c r="A15" s="260">
        <v>2</v>
      </c>
      <c r="B15" s="292">
        <f>'C завтраками| Bed and breakfast'!V14*0.9</f>
        <v>21600</v>
      </c>
      <c r="C15" s="292">
        <f>'C завтраками| Bed and breakfast'!W14*0.9</f>
        <v>21600</v>
      </c>
      <c r="D15" s="292">
        <f>'C завтраками| Bed and breakfast'!X14*0.9</f>
        <v>21600</v>
      </c>
      <c r="E15" s="292">
        <f>'C завтраками| Bed and breakfast'!Y14*0.9</f>
        <v>20250</v>
      </c>
      <c r="F15" s="292">
        <f>'C завтраками| Bed and breakfast'!Z14*0.9</f>
        <v>24300</v>
      </c>
      <c r="G15" s="292">
        <f>'C завтраками| Bed and breakfast'!AA14*0.9</f>
        <v>20250</v>
      </c>
      <c r="H15" s="292">
        <f>'C завтраками| Bed and breakfast'!AB14*0.9</f>
        <v>27000</v>
      </c>
      <c r="I15" s="292">
        <f>'C завтраками| Bed and breakfast'!AC14*0.9</f>
        <v>24300</v>
      </c>
      <c r="J15" s="292">
        <f>'C завтраками| Bed and breakfast'!AD14*0.9</f>
        <v>20250</v>
      </c>
      <c r="K15" s="292">
        <f>'C завтраками| Bed and breakfast'!AE14*0.9</f>
        <v>24300</v>
      </c>
      <c r="L15" s="292">
        <f>'C завтраками| Bed and breakfast'!AF14*0.9</f>
        <v>21600</v>
      </c>
      <c r="M15" s="292">
        <f>'C завтраками| Bed and breakfast'!AG14*0.9</f>
        <v>27630</v>
      </c>
      <c r="N15" s="292">
        <f>'C завтраками| Bed and breakfast'!AH14*0.9</f>
        <v>30330</v>
      </c>
      <c r="O15" s="292">
        <f>'C завтраками| Bed and breakfast'!AI14*0.9</f>
        <v>27630</v>
      </c>
      <c r="P15" s="292">
        <f>'C завтраками| Bed and breakfast'!AJ14*0.9</f>
        <v>26100</v>
      </c>
      <c r="Q15" s="292">
        <f>'C завтраками| Bed and breakfast'!AK14*0.9</f>
        <v>26100</v>
      </c>
      <c r="R15" s="292">
        <f>'C завтраками| Bed and breakfast'!AL14*0.9</f>
        <v>27630</v>
      </c>
      <c r="S15" s="292">
        <f>'C завтраками| Bed and breakfast'!AM14*0.9</f>
        <v>26100</v>
      </c>
      <c r="T15" s="292">
        <f>'C завтраками| Bed and breakfast'!AN14*0.9</f>
        <v>30330</v>
      </c>
      <c r="U15" s="292">
        <f>'C завтраками| Bed and breakfast'!AO14*0.9</f>
        <v>27630</v>
      </c>
      <c r="V15" s="292">
        <f>'C завтраками| Bed and breakfast'!AP14*0.9</f>
        <v>30330</v>
      </c>
      <c r="W15" s="292">
        <f>'C завтраками| Bed and breakfast'!AQ14*0.9</f>
        <v>30330</v>
      </c>
      <c r="X15" s="292">
        <f>'C завтраками| Bed and breakfast'!AR14*0.9</f>
        <v>37530</v>
      </c>
      <c r="Y15" s="292">
        <f>'C завтраками| Bed and breakfast'!AS14*0.9</f>
        <v>30330</v>
      </c>
      <c r="Z15" s="292">
        <f>'C завтраками| Bed and breakfast'!AT14*0.9</f>
        <v>34830</v>
      </c>
      <c r="AA15" s="292">
        <f>'C завтраками| Bed and breakfast'!AU14*0.9</f>
        <v>30330</v>
      </c>
      <c r="AB15" s="292">
        <f>'C завтраками| Bed and breakfast'!AV14*0.9</f>
        <v>34830</v>
      </c>
      <c r="AC15" s="292">
        <f>'C завтраками| Bed and breakfast'!AW14*0.9</f>
        <v>30330</v>
      </c>
      <c r="AD15" s="292">
        <f>'C завтраками| Bed and breakfast'!AX14*0.9</f>
        <v>37530</v>
      </c>
      <c r="AE15" s="292">
        <f>'C завтраками| Bed and breakfast'!AY14*0.9</f>
        <v>26100</v>
      </c>
      <c r="AF15" s="292">
        <f>'C завтраками| Bed and breakfast'!AZ14*0.9</f>
        <v>32130</v>
      </c>
      <c r="AG15" s="292">
        <f>'C завтраками| Bed and breakfast'!BA14*0.9</f>
        <v>23400</v>
      </c>
      <c r="AH15" s="292">
        <f>'C завтраками| Bed and breakfast'!BB14*0.9</f>
        <v>24750</v>
      </c>
      <c r="AI15" s="292">
        <f>'C завтраками| Bed and breakfast'!BC14*0.9</f>
        <v>23400</v>
      </c>
      <c r="AJ15" s="292">
        <f>'C завтраками| Bed and breakfast'!BD14*0.9</f>
        <v>24750</v>
      </c>
      <c r="AK15" s="292">
        <f>'C завтраками| Bed and breakfast'!BE14*0.9</f>
        <v>23400</v>
      </c>
      <c r="AL15" s="292">
        <f>'C завтраками| Bed and breakfast'!BF14*0.9</f>
        <v>24750</v>
      </c>
      <c r="AM15" s="292">
        <f>'C завтраками| Bed and breakfast'!BG14*0.9</f>
        <v>23400</v>
      </c>
      <c r="AN15" s="292">
        <f>'C завтраками| Bed and breakfast'!BH14*0.9</f>
        <v>24750</v>
      </c>
      <c r="AO15" s="292">
        <f>'C завтраками| Bed and breakfast'!BI14*0.9</f>
        <v>23400</v>
      </c>
    </row>
    <row r="16" spans="1:41" s="85" customFormat="1" x14ac:dyDescent="0.2">
      <c r="A16" s="259" t="s">
        <v>156</v>
      </c>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row>
    <row r="17" spans="1:41" s="85" customFormat="1" x14ac:dyDescent="0.2">
      <c r="A17" s="260">
        <v>1</v>
      </c>
      <c r="B17" s="292">
        <f>'C завтраками| Bed and breakfast'!V16*0.9</f>
        <v>22500</v>
      </c>
      <c r="C17" s="292">
        <f>'C завтраками| Bed and breakfast'!W16*0.9</f>
        <v>22500</v>
      </c>
      <c r="D17" s="292">
        <f>'C завтраками| Bed and breakfast'!X16*0.9</f>
        <v>22500</v>
      </c>
      <c r="E17" s="292">
        <f>'C завтраками| Bed and breakfast'!Y16*0.9</f>
        <v>21150</v>
      </c>
      <c r="F17" s="292">
        <f>'C завтраками| Bed and breakfast'!Z16*0.9</f>
        <v>25200</v>
      </c>
      <c r="G17" s="292">
        <f>'C завтраками| Bed and breakfast'!AA16*0.9</f>
        <v>21150</v>
      </c>
      <c r="H17" s="292">
        <f>'C завтраками| Bed and breakfast'!AB16*0.9</f>
        <v>27900</v>
      </c>
      <c r="I17" s="292">
        <f>'C завтраками| Bed and breakfast'!AC16*0.9</f>
        <v>25200</v>
      </c>
      <c r="J17" s="292">
        <f>'C завтраками| Bed and breakfast'!AD16*0.9</f>
        <v>21150</v>
      </c>
      <c r="K17" s="292">
        <f>'C завтраками| Bed and breakfast'!AE16*0.9</f>
        <v>25200</v>
      </c>
      <c r="L17" s="292">
        <f>'C завтраками| Bed and breakfast'!AF16*0.9</f>
        <v>22500</v>
      </c>
      <c r="M17" s="292">
        <f>'C завтраками| Bed and breakfast'!AG16*0.9</f>
        <v>28530</v>
      </c>
      <c r="N17" s="292">
        <f>'C завтраками| Bed and breakfast'!AH16*0.9</f>
        <v>31230</v>
      </c>
      <c r="O17" s="292">
        <f>'C завтраками| Bed and breakfast'!AI16*0.9</f>
        <v>28530</v>
      </c>
      <c r="P17" s="292">
        <f>'C завтраками| Bed and breakfast'!AJ16*0.9</f>
        <v>27000</v>
      </c>
      <c r="Q17" s="292">
        <f>'C завтраками| Bed and breakfast'!AK16*0.9</f>
        <v>27000</v>
      </c>
      <c r="R17" s="292">
        <f>'C завтраками| Bed and breakfast'!AL16*0.9</f>
        <v>28530</v>
      </c>
      <c r="S17" s="292">
        <f>'C завтраками| Bed and breakfast'!AM16*0.9</f>
        <v>27000</v>
      </c>
      <c r="T17" s="292">
        <f>'C завтраками| Bed and breakfast'!AN16*0.9</f>
        <v>31230</v>
      </c>
      <c r="U17" s="292">
        <f>'C завтраками| Bed and breakfast'!AO16*0.9</f>
        <v>28530</v>
      </c>
      <c r="V17" s="292">
        <f>'C завтраками| Bed and breakfast'!AP16*0.9</f>
        <v>31230</v>
      </c>
      <c r="W17" s="292">
        <f>'C завтраками| Bed and breakfast'!AQ16*0.9</f>
        <v>31230</v>
      </c>
      <c r="X17" s="292">
        <f>'C завтраками| Bed and breakfast'!AR16*0.9</f>
        <v>38430</v>
      </c>
      <c r="Y17" s="292">
        <f>'C завтраками| Bed and breakfast'!AS16*0.9</f>
        <v>31230</v>
      </c>
      <c r="Z17" s="292">
        <f>'C завтраками| Bed and breakfast'!AT16*0.9</f>
        <v>35730</v>
      </c>
      <c r="AA17" s="292">
        <f>'C завтраками| Bed and breakfast'!AU16*0.9</f>
        <v>31230</v>
      </c>
      <c r="AB17" s="292">
        <f>'C завтраками| Bed and breakfast'!AV16*0.9</f>
        <v>35730</v>
      </c>
      <c r="AC17" s="292">
        <f>'C завтраками| Bed and breakfast'!AW16*0.9</f>
        <v>31230</v>
      </c>
      <c r="AD17" s="292">
        <f>'C завтраками| Bed and breakfast'!AX16*0.9</f>
        <v>38430</v>
      </c>
      <c r="AE17" s="292">
        <f>'C завтраками| Bed and breakfast'!AY16*0.9</f>
        <v>27000</v>
      </c>
      <c r="AF17" s="292">
        <f>'C завтраками| Bed and breakfast'!AZ16*0.9</f>
        <v>33030</v>
      </c>
      <c r="AG17" s="292">
        <f>'C завтраками| Bed and breakfast'!BA16*0.9</f>
        <v>24300</v>
      </c>
      <c r="AH17" s="292">
        <f>'C завтраками| Bed and breakfast'!BB16*0.9</f>
        <v>25650</v>
      </c>
      <c r="AI17" s="292">
        <f>'C завтраками| Bed and breakfast'!BC16*0.9</f>
        <v>24300</v>
      </c>
      <c r="AJ17" s="292">
        <f>'C завтраками| Bed and breakfast'!BD16*0.9</f>
        <v>25650</v>
      </c>
      <c r="AK17" s="292">
        <f>'C завтраками| Bed and breakfast'!BE16*0.9</f>
        <v>24300</v>
      </c>
      <c r="AL17" s="292">
        <f>'C завтраками| Bed and breakfast'!BF16*0.9</f>
        <v>25650</v>
      </c>
      <c r="AM17" s="292">
        <f>'C завтраками| Bed and breakfast'!BG16*0.9</f>
        <v>24300</v>
      </c>
      <c r="AN17" s="292">
        <f>'C завтраками| Bed and breakfast'!BH16*0.9</f>
        <v>25650</v>
      </c>
      <c r="AO17" s="292">
        <f>'C завтраками| Bed and breakfast'!BI16*0.9</f>
        <v>24300</v>
      </c>
    </row>
    <row r="18" spans="1:41" s="85" customFormat="1" x14ac:dyDescent="0.2">
      <c r="A18" s="260">
        <v>2</v>
      </c>
      <c r="B18" s="292">
        <f>'C завтраками| Bed and breakfast'!V17*0.9</f>
        <v>24300</v>
      </c>
      <c r="C18" s="292">
        <f>'C завтраками| Bed and breakfast'!W17*0.9</f>
        <v>24300</v>
      </c>
      <c r="D18" s="292">
        <f>'C завтраками| Bed and breakfast'!X17*0.9</f>
        <v>24300</v>
      </c>
      <c r="E18" s="292">
        <f>'C завтраками| Bed and breakfast'!Y17*0.9</f>
        <v>22950</v>
      </c>
      <c r="F18" s="292">
        <f>'C завтраками| Bed and breakfast'!Z17*0.9</f>
        <v>27000</v>
      </c>
      <c r="G18" s="292">
        <f>'C завтраками| Bed and breakfast'!AA17*0.9</f>
        <v>22950</v>
      </c>
      <c r="H18" s="292">
        <f>'C завтраками| Bed and breakfast'!AB17*0.9</f>
        <v>29700</v>
      </c>
      <c r="I18" s="292">
        <f>'C завтраками| Bed and breakfast'!AC17*0.9</f>
        <v>27000</v>
      </c>
      <c r="J18" s="292">
        <f>'C завтраками| Bed and breakfast'!AD17*0.9</f>
        <v>22950</v>
      </c>
      <c r="K18" s="292">
        <f>'C завтраками| Bed and breakfast'!AE17*0.9</f>
        <v>27000</v>
      </c>
      <c r="L18" s="292">
        <f>'C завтраками| Bed and breakfast'!AF17*0.9</f>
        <v>24300</v>
      </c>
      <c r="M18" s="292">
        <f>'C завтраками| Bed and breakfast'!AG17*0.9</f>
        <v>30330</v>
      </c>
      <c r="N18" s="292">
        <f>'C завтраками| Bed and breakfast'!AH17*0.9</f>
        <v>33030</v>
      </c>
      <c r="O18" s="292">
        <f>'C завтраками| Bed and breakfast'!AI17*0.9</f>
        <v>30330</v>
      </c>
      <c r="P18" s="292">
        <f>'C завтраками| Bed and breakfast'!AJ17*0.9</f>
        <v>28800</v>
      </c>
      <c r="Q18" s="292">
        <f>'C завтраками| Bed and breakfast'!AK17*0.9</f>
        <v>28800</v>
      </c>
      <c r="R18" s="292">
        <f>'C завтраками| Bed and breakfast'!AL17*0.9</f>
        <v>30330</v>
      </c>
      <c r="S18" s="292">
        <f>'C завтраками| Bed and breakfast'!AM17*0.9</f>
        <v>28800</v>
      </c>
      <c r="T18" s="292">
        <f>'C завтраками| Bed and breakfast'!AN17*0.9</f>
        <v>33030</v>
      </c>
      <c r="U18" s="292">
        <f>'C завтраками| Bed and breakfast'!AO17*0.9</f>
        <v>30330</v>
      </c>
      <c r="V18" s="292">
        <f>'C завтраками| Bed and breakfast'!AP17*0.9</f>
        <v>33030</v>
      </c>
      <c r="W18" s="292">
        <f>'C завтраками| Bed and breakfast'!AQ17*0.9</f>
        <v>33030</v>
      </c>
      <c r="X18" s="292">
        <f>'C завтраками| Bed and breakfast'!AR17*0.9</f>
        <v>40230</v>
      </c>
      <c r="Y18" s="292">
        <f>'C завтраками| Bed and breakfast'!AS17*0.9</f>
        <v>33030</v>
      </c>
      <c r="Z18" s="292">
        <f>'C завтраками| Bed and breakfast'!AT17*0.9</f>
        <v>37530</v>
      </c>
      <c r="AA18" s="292">
        <f>'C завтраками| Bed and breakfast'!AU17*0.9</f>
        <v>33030</v>
      </c>
      <c r="AB18" s="292">
        <f>'C завтраками| Bed and breakfast'!AV17*0.9</f>
        <v>37530</v>
      </c>
      <c r="AC18" s="292">
        <f>'C завтраками| Bed and breakfast'!AW17*0.9</f>
        <v>33030</v>
      </c>
      <c r="AD18" s="292">
        <f>'C завтраками| Bed and breakfast'!AX17*0.9</f>
        <v>40230</v>
      </c>
      <c r="AE18" s="292">
        <f>'C завтраками| Bed and breakfast'!AY17*0.9</f>
        <v>28800</v>
      </c>
      <c r="AF18" s="292">
        <f>'C завтраками| Bed and breakfast'!AZ17*0.9</f>
        <v>34830</v>
      </c>
      <c r="AG18" s="292">
        <f>'C завтраками| Bed and breakfast'!BA17*0.9</f>
        <v>26100</v>
      </c>
      <c r="AH18" s="292">
        <f>'C завтраками| Bed and breakfast'!BB17*0.9</f>
        <v>27450</v>
      </c>
      <c r="AI18" s="292">
        <f>'C завтраками| Bed and breakfast'!BC17*0.9</f>
        <v>26100</v>
      </c>
      <c r="AJ18" s="292">
        <f>'C завтраками| Bed and breakfast'!BD17*0.9</f>
        <v>27450</v>
      </c>
      <c r="AK18" s="292">
        <f>'C завтраками| Bed and breakfast'!BE17*0.9</f>
        <v>26100</v>
      </c>
      <c r="AL18" s="292">
        <f>'C завтраками| Bed and breakfast'!BF17*0.9</f>
        <v>27450</v>
      </c>
      <c r="AM18" s="292">
        <f>'C завтраками| Bed and breakfast'!BG17*0.9</f>
        <v>26100</v>
      </c>
      <c r="AN18" s="292">
        <f>'C завтраками| Bed and breakfast'!BH17*0.9</f>
        <v>27450</v>
      </c>
      <c r="AO18" s="292">
        <f>'C завтраками| Bed and breakfast'!BI17*0.9</f>
        <v>26100</v>
      </c>
    </row>
    <row r="19" spans="1:41" s="85" customFormat="1" x14ac:dyDescent="0.2">
      <c r="A19" s="259" t="s">
        <v>136</v>
      </c>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row>
    <row r="20" spans="1:41" s="85" customFormat="1" x14ac:dyDescent="0.2">
      <c r="A20" s="260">
        <v>1</v>
      </c>
      <c r="B20" s="292">
        <f>'C завтраками| Bed and breakfast'!V19*0.9</f>
        <v>25200</v>
      </c>
      <c r="C20" s="292">
        <f>'C завтраками| Bed and breakfast'!W19*0.9</f>
        <v>25200</v>
      </c>
      <c r="D20" s="292">
        <f>'C завтраками| Bed and breakfast'!X19*0.9</f>
        <v>25200</v>
      </c>
      <c r="E20" s="292">
        <f>'C завтраками| Bed and breakfast'!Y19*0.9</f>
        <v>23850</v>
      </c>
      <c r="F20" s="292">
        <f>'C завтраками| Bed and breakfast'!Z19*0.9</f>
        <v>27900</v>
      </c>
      <c r="G20" s="292">
        <f>'C завтраками| Bed and breakfast'!AA19*0.9</f>
        <v>23850</v>
      </c>
      <c r="H20" s="292">
        <f>'C завтраками| Bed and breakfast'!AB19*0.9</f>
        <v>30600</v>
      </c>
      <c r="I20" s="292">
        <f>'C завтраками| Bed and breakfast'!AC19*0.9</f>
        <v>27900</v>
      </c>
      <c r="J20" s="292">
        <f>'C завтраками| Bed and breakfast'!AD19*0.9</f>
        <v>23850</v>
      </c>
      <c r="K20" s="292">
        <f>'C завтраками| Bed and breakfast'!AE19*0.9</f>
        <v>27900</v>
      </c>
      <c r="L20" s="292">
        <f>'C завтраками| Bed and breakfast'!AF19*0.9</f>
        <v>25200</v>
      </c>
      <c r="M20" s="292">
        <f>'C завтраками| Bed and breakfast'!AG19*0.9</f>
        <v>31230</v>
      </c>
      <c r="N20" s="292">
        <f>'C завтраками| Bed and breakfast'!AH19*0.9</f>
        <v>33930</v>
      </c>
      <c r="O20" s="292">
        <f>'C завтраками| Bed and breakfast'!AI19*0.9</f>
        <v>31230</v>
      </c>
      <c r="P20" s="292">
        <f>'C завтраками| Bed and breakfast'!AJ19*0.9</f>
        <v>29700</v>
      </c>
      <c r="Q20" s="292">
        <f>'C завтраками| Bed and breakfast'!AK19*0.9</f>
        <v>29700</v>
      </c>
      <c r="R20" s="292">
        <f>'C завтраками| Bed and breakfast'!AL19*0.9</f>
        <v>31230</v>
      </c>
      <c r="S20" s="292">
        <f>'C завтраками| Bed and breakfast'!AM19*0.9</f>
        <v>29700</v>
      </c>
      <c r="T20" s="292">
        <f>'C завтраками| Bed and breakfast'!AN19*0.9</f>
        <v>33930</v>
      </c>
      <c r="U20" s="292">
        <f>'C завтраками| Bed and breakfast'!AO19*0.9</f>
        <v>31230</v>
      </c>
      <c r="V20" s="292">
        <f>'C завтраками| Bed and breakfast'!AP19*0.9</f>
        <v>33930</v>
      </c>
      <c r="W20" s="292">
        <f>'C завтраками| Bed and breakfast'!AQ19*0.9</f>
        <v>33930</v>
      </c>
      <c r="X20" s="292">
        <f>'C завтраками| Bed and breakfast'!AR19*0.9</f>
        <v>41130</v>
      </c>
      <c r="Y20" s="292">
        <f>'C завтраками| Bed and breakfast'!AS19*0.9</f>
        <v>33930</v>
      </c>
      <c r="Z20" s="292">
        <f>'C завтраками| Bed and breakfast'!AT19*0.9</f>
        <v>38430</v>
      </c>
      <c r="AA20" s="292">
        <f>'C завтраками| Bed and breakfast'!AU19*0.9</f>
        <v>33930</v>
      </c>
      <c r="AB20" s="292">
        <f>'C завтраками| Bed and breakfast'!AV19*0.9</f>
        <v>38430</v>
      </c>
      <c r="AC20" s="292">
        <f>'C завтраками| Bed and breakfast'!AW19*0.9</f>
        <v>33930</v>
      </c>
      <c r="AD20" s="292">
        <f>'C завтраками| Bed and breakfast'!AX19*0.9</f>
        <v>41130</v>
      </c>
      <c r="AE20" s="292">
        <f>'C завтраками| Bed and breakfast'!AY19*0.9</f>
        <v>29700</v>
      </c>
      <c r="AF20" s="292">
        <f>'C завтраками| Bed and breakfast'!AZ19*0.9</f>
        <v>35730</v>
      </c>
      <c r="AG20" s="292">
        <f>'C завтраками| Bed and breakfast'!BA19*0.9</f>
        <v>27000</v>
      </c>
      <c r="AH20" s="292">
        <f>'C завтраками| Bed and breakfast'!BB19*0.9</f>
        <v>28350</v>
      </c>
      <c r="AI20" s="292">
        <f>'C завтраками| Bed and breakfast'!BC19*0.9</f>
        <v>27000</v>
      </c>
      <c r="AJ20" s="292">
        <f>'C завтраками| Bed and breakfast'!BD19*0.9</f>
        <v>28350</v>
      </c>
      <c r="AK20" s="292">
        <f>'C завтраками| Bed and breakfast'!BE19*0.9</f>
        <v>27000</v>
      </c>
      <c r="AL20" s="292">
        <f>'C завтраками| Bed and breakfast'!BF19*0.9</f>
        <v>28350</v>
      </c>
      <c r="AM20" s="292">
        <f>'C завтраками| Bed and breakfast'!BG19*0.9</f>
        <v>27000</v>
      </c>
      <c r="AN20" s="292">
        <f>'C завтраками| Bed and breakfast'!BH19*0.9</f>
        <v>28350</v>
      </c>
      <c r="AO20" s="292">
        <f>'C завтраками| Bed and breakfast'!BI19*0.9</f>
        <v>27000</v>
      </c>
    </row>
    <row r="21" spans="1:41" s="85" customFormat="1" x14ac:dyDescent="0.2">
      <c r="A21" s="260">
        <v>2</v>
      </c>
      <c r="B21" s="292">
        <f>'C завтраками| Bed and breakfast'!V20*0.9</f>
        <v>27000</v>
      </c>
      <c r="C21" s="292">
        <f>'C завтраками| Bed and breakfast'!W20*0.9</f>
        <v>27000</v>
      </c>
      <c r="D21" s="292">
        <f>'C завтраками| Bed and breakfast'!X20*0.9</f>
        <v>27000</v>
      </c>
      <c r="E21" s="292">
        <f>'C завтраками| Bed and breakfast'!Y20*0.9</f>
        <v>25650</v>
      </c>
      <c r="F21" s="292">
        <f>'C завтраками| Bed and breakfast'!Z20*0.9</f>
        <v>29700</v>
      </c>
      <c r="G21" s="292">
        <f>'C завтраками| Bed and breakfast'!AA20*0.9</f>
        <v>25650</v>
      </c>
      <c r="H21" s="292">
        <f>'C завтраками| Bed and breakfast'!AB20*0.9</f>
        <v>32400</v>
      </c>
      <c r="I21" s="292">
        <f>'C завтраками| Bed and breakfast'!AC20*0.9</f>
        <v>29700</v>
      </c>
      <c r="J21" s="292">
        <f>'C завтраками| Bed and breakfast'!AD20*0.9</f>
        <v>25650</v>
      </c>
      <c r="K21" s="292">
        <f>'C завтраками| Bed and breakfast'!AE20*0.9</f>
        <v>29700</v>
      </c>
      <c r="L21" s="292">
        <f>'C завтраками| Bed and breakfast'!AF20*0.9</f>
        <v>27000</v>
      </c>
      <c r="M21" s="292">
        <f>'C завтраками| Bed and breakfast'!AG20*0.9</f>
        <v>33030</v>
      </c>
      <c r="N21" s="292">
        <f>'C завтраками| Bed and breakfast'!AH20*0.9</f>
        <v>35730</v>
      </c>
      <c r="O21" s="292">
        <f>'C завтраками| Bed and breakfast'!AI20*0.9</f>
        <v>33030</v>
      </c>
      <c r="P21" s="292">
        <f>'C завтраками| Bed and breakfast'!AJ20*0.9</f>
        <v>31500</v>
      </c>
      <c r="Q21" s="292">
        <f>'C завтраками| Bed and breakfast'!AK20*0.9</f>
        <v>31500</v>
      </c>
      <c r="R21" s="292">
        <f>'C завтраками| Bed and breakfast'!AL20*0.9</f>
        <v>33030</v>
      </c>
      <c r="S21" s="292">
        <f>'C завтраками| Bed and breakfast'!AM20*0.9</f>
        <v>31500</v>
      </c>
      <c r="T21" s="292">
        <f>'C завтраками| Bed and breakfast'!AN20*0.9</f>
        <v>35730</v>
      </c>
      <c r="U21" s="292">
        <f>'C завтраками| Bed and breakfast'!AO20*0.9</f>
        <v>33030</v>
      </c>
      <c r="V21" s="292">
        <f>'C завтраками| Bed and breakfast'!AP20*0.9</f>
        <v>35730</v>
      </c>
      <c r="W21" s="292">
        <f>'C завтраками| Bed and breakfast'!AQ20*0.9</f>
        <v>35730</v>
      </c>
      <c r="X21" s="292">
        <f>'C завтраками| Bed and breakfast'!AR20*0.9</f>
        <v>42930</v>
      </c>
      <c r="Y21" s="292">
        <f>'C завтраками| Bed and breakfast'!AS20*0.9</f>
        <v>35730</v>
      </c>
      <c r="Z21" s="292">
        <f>'C завтраками| Bed and breakfast'!AT20*0.9</f>
        <v>40230</v>
      </c>
      <c r="AA21" s="292">
        <f>'C завтраками| Bed and breakfast'!AU20*0.9</f>
        <v>35730</v>
      </c>
      <c r="AB21" s="292">
        <f>'C завтраками| Bed and breakfast'!AV20*0.9</f>
        <v>40230</v>
      </c>
      <c r="AC21" s="292">
        <f>'C завтраками| Bed and breakfast'!AW20*0.9</f>
        <v>35730</v>
      </c>
      <c r="AD21" s="292">
        <f>'C завтраками| Bed and breakfast'!AX20*0.9</f>
        <v>42930</v>
      </c>
      <c r="AE21" s="292">
        <f>'C завтраками| Bed and breakfast'!AY20*0.9</f>
        <v>31500</v>
      </c>
      <c r="AF21" s="292">
        <f>'C завтраками| Bed and breakfast'!AZ20*0.9</f>
        <v>37530</v>
      </c>
      <c r="AG21" s="292">
        <f>'C завтраками| Bed and breakfast'!BA20*0.9</f>
        <v>28800</v>
      </c>
      <c r="AH21" s="292">
        <f>'C завтраками| Bed and breakfast'!BB20*0.9</f>
        <v>30150</v>
      </c>
      <c r="AI21" s="292">
        <f>'C завтраками| Bed and breakfast'!BC20*0.9</f>
        <v>28800</v>
      </c>
      <c r="AJ21" s="292">
        <f>'C завтраками| Bed and breakfast'!BD20*0.9</f>
        <v>30150</v>
      </c>
      <c r="AK21" s="292">
        <f>'C завтраками| Bed and breakfast'!BE20*0.9</f>
        <v>28800</v>
      </c>
      <c r="AL21" s="292">
        <f>'C завтраками| Bed and breakfast'!BF20*0.9</f>
        <v>30150</v>
      </c>
      <c r="AM21" s="292">
        <f>'C завтраками| Bed and breakfast'!BG20*0.9</f>
        <v>28800</v>
      </c>
      <c r="AN21" s="292">
        <f>'C завтраками| Bed and breakfast'!BH20*0.9</f>
        <v>30150</v>
      </c>
      <c r="AO21" s="292">
        <f>'C завтраками| Bed and breakfast'!BI20*0.9</f>
        <v>28800</v>
      </c>
    </row>
    <row r="22" spans="1:41" s="85" customFormat="1" x14ac:dyDescent="0.2">
      <c r="A22" s="259" t="s">
        <v>137</v>
      </c>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row>
    <row r="23" spans="1:41" s="85" customFormat="1" x14ac:dyDescent="0.2">
      <c r="A23" s="260" t="s">
        <v>129</v>
      </c>
      <c r="B23" s="292">
        <f>'C завтраками| Bed and breakfast'!V22*0.9</f>
        <v>33750</v>
      </c>
      <c r="C23" s="292">
        <f>'C завтраками| Bed and breakfast'!W22*0.9</f>
        <v>33750</v>
      </c>
      <c r="D23" s="292">
        <f>'C завтраками| Bed and breakfast'!X22*0.9</f>
        <v>33750</v>
      </c>
      <c r="E23" s="292">
        <f>'C завтраками| Bed and breakfast'!Y22*0.9</f>
        <v>32400</v>
      </c>
      <c r="F23" s="292">
        <f>'C завтраками| Bed and breakfast'!Z22*0.9</f>
        <v>36450</v>
      </c>
      <c r="G23" s="292">
        <f>'C завтраками| Bed and breakfast'!AA22*0.9</f>
        <v>32400</v>
      </c>
      <c r="H23" s="292">
        <f>'C завтраками| Bed and breakfast'!AB22*0.9</f>
        <v>39150</v>
      </c>
      <c r="I23" s="292">
        <f>'C завтраками| Bed and breakfast'!AC22*0.9</f>
        <v>36450</v>
      </c>
      <c r="J23" s="292">
        <f>'C завтраками| Bed and breakfast'!AD22*0.9</f>
        <v>32400</v>
      </c>
      <c r="K23" s="292">
        <f>'C завтраками| Bed and breakfast'!AE22*0.9</f>
        <v>36450</v>
      </c>
      <c r="L23" s="292">
        <f>'C завтраками| Bed and breakfast'!AF22*0.9</f>
        <v>33750</v>
      </c>
      <c r="M23" s="292">
        <f>'C завтраками| Bed and breakfast'!AG22*0.9</f>
        <v>39780</v>
      </c>
      <c r="N23" s="292">
        <f>'C завтраками| Bed and breakfast'!AH22*0.9</f>
        <v>42480</v>
      </c>
      <c r="O23" s="292">
        <f>'C завтраками| Bed and breakfast'!AI22*0.9</f>
        <v>39780</v>
      </c>
      <c r="P23" s="292">
        <f>'C завтраками| Bed and breakfast'!AJ22*0.9</f>
        <v>38250</v>
      </c>
      <c r="Q23" s="292">
        <f>'C завтраками| Bed and breakfast'!AK22*0.9</f>
        <v>38250</v>
      </c>
      <c r="R23" s="292">
        <f>'C завтраками| Bed and breakfast'!AL22*0.9</f>
        <v>39780</v>
      </c>
      <c r="S23" s="292">
        <f>'C завтраками| Bed and breakfast'!AM22*0.9</f>
        <v>38250</v>
      </c>
      <c r="T23" s="292">
        <f>'C завтраками| Bed and breakfast'!AN22*0.9</f>
        <v>42480</v>
      </c>
      <c r="U23" s="292">
        <f>'C завтраками| Bed and breakfast'!AO22*0.9</f>
        <v>39780</v>
      </c>
      <c r="V23" s="292">
        <f>'C завтраками| Bed and breakfast'!AP22*0.9</f>
        <v>42480</v>
      </c>
      <c r="W23" s="292">
        <f>'C завтраками| Bed and breakfast'!AQ22*0.9</f>
        <v>42480</v>
      </c>
      <c r="X23" s="292">
        <f>'C завтраками| Bed and breakfast'!AR22*0.9</f>
        <v>49680</v>
      </c>
      <c r="Y23" s="292">
        <f>'C завтраками| Bed and breakfast'!AS22*0.9</f>
        <v>42480</v>
      </c>
      <c r="Z23" s="292">
        <f>'C завтраками| Bed and breakfast'!AT22*0.9</f>
        <v>46980</v>
      </c>
      <c r="AA23" s="292">
        <f>'C завтраками| Bed and breakfast'!AU22*0.9</f>
        <v>42480</v>
      </c>
      <c r="AB23" s="292">
        <f>'C завтраками| Bed and breakfast'!AV22*0.9</f>
        <v>46980</v>
      </c>
      <c r="AC23" s="292">
        <f>'C завтраками| Bed and breakfast'!AW22*0.9</f>
        <v>42480</v>
      </c>
      <c r="AD23" s="292">
        <f>'C завтраками| Bed and breakfast'!AX22*0.9</f>
        <v>49680</v>
      </c>
      <c r="AE23" s="292">
        <f>'C завтраками| Bed and breakfast'!AY22*0.9</f>
        <v>38250</v>
      </c>
      <c r="AF23" s="292">
        <f>'C завтраками| Bed and breakfast'!AZ22*0.9</f>
        <v>44280</v>
      </c>
      <c r="AG23" s="292">
        <f>'C завтраками| Bed and breakfast'!BA22*0.9</f>
        <v>35550</v>
      </c>
      <c r="AH23" s="292">
        <f>'C завтраками| Bed and breakfast'!BB22*0.9</f>
        <v>36900</v>
      </c>
      <c r="AI23" s="292">
        <f>'C завтраками| Bed and breakfast'!BC22*0.9</f>
        <v>35550</v>
      </c>
      <c r="AJ23" s="292">
        <f>'C завтраками| Bed and breakfast'!BD22*0.9</f>
        <v>36900</v>
      </c>
      <c r="AK23" s="292">
        <f>'C завтраками| Bed and breakfast'!BE22*0.9</f>
        <v>35550</v>
      </c>
      <c r="AL23" s="292">
        <f>'C завтраками| Bed and breakfast'!BF22*0.9</f>
        <v>36900</v>
      </c>
      <c r="AM23" s="292">
        <f>'C завтраками| Bed and breakfast'!BG22*0.9</f>
        <v>35550</v>
      </c>
      <c r="AN23" s="292">
        <f>'C завтраками| Bed and breakfast'!BH22*0.9</f>
        <v>36900</v>
      </c>
      <c r="AO23" s="292">
        <f>'C завтраками| Bed and breakfast'!BI22*0.9</f>
        <v>35550</v>
      </c>
    </row>
    <row r="24" spans="1:41" s="85" customFormat="1" x14ac:dyDescent="0.2">
      <c r="A24" s="259" t="s">
        <v>138</v>
      </c>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row>
    <row r="25" spans="1:41" s="85" customFormat="1" x14ac:dyDescent="0.2">
      <c r="A25" s="260" t="s">
        <v>129</v>
      </c>
      <c r="B25" s="292">
        <f>'C завтраками| Bed and breakfast'!V24*0.9</f>
        <v>40950</v>
      </c>
      <c r="C25" s="292">
        <f>'C завтраками| Bed and breakfast'!W24*0.9</f>
        <v>40950</v>
      </c>
      <c r="D25" s="292">
        <f>'C завтраками| Bed and breakfast'!X24*0.9</f>
        <v>40950</v>
      </c>
      <c r="E25" s="292">
        <f>'C завтраками| Bed and breakfast'!Y24*0.9</f>
        <v>39600</v>
      </c>
      <c r="F25" s="292">
        <f>'C завтраками| Bed and breakfast'!Z24*0.9</f>
        <v>43650</v>
      </c>
      <c r="G25" s="292">
        <f>'C завтраками| Bed and breakfast'!AA24*0.9</f>
        <v>39600</v>
      </c>
      <c r="H25" s="292">
        <f>'C завтраками| Bed and breakfast'!AB24*0.9</f>
        <v>46350</v>
      </c>
      <c r="I25" s="292">
        <f>'C завтраками| Bed and breakfast'!AC24*0.9</f>
        <v>43650</v>
      </c>
      <c r="J25" s="292">
        <f>'C завтраками| Bed and breakfast'!AD24*0.9</f>
        <v>39600</v>
      </c>
      <c r="K25" s="292">
        <f>'C завтраками| Bed and breakfast'!AE24*0.9</f>
        <v>43650</v>
      </c>
      <c r="L25" s="292">
        <f>'C завтраками| Bed and breakfast'!AF24*0.9</f>
        <v>40950</v>
      </c>
      <c r="M25" s="292">
        <f>'C завтраками| Bed and breakfast'!AG24*0.9</f>
        <v>46980</v>
      </c>
      <c r="N25" s="292">
        <f>'C завтраками| Bed and breakfast'!AH24*0.9</f>
        <v>49680</v>
      </c>
      <c r="O25" s="292">
        <f>'C завтраками| Bed and breakfast'!AI24*0.9</f>
        <v>46980</v>
      </c>
      <c r="P25" s="292">
        <f>'C завтраками| Bed and breakfast'!AJ24*0.9</f>
        <v>45450</v>
      </c>
      <c r="Q25" s="292">
        <f>'C завтраками| Bed and breakfast'!AK24*0.9</f>
        <v>45450</v>
      </c>
      <c r="R25" s="292">
        <f>'C завтраками| Bed and breakfast'!AL24*0.9</f>
        <v>46980</v>
      </c>
      <c r="S25" s="292">
        <f>'C завтраками| Bed and breakfast'!AM24*0.9</f>
        <v>45450</v>
      </c>
      <c r="T25" s="292">
        <f>'C завтраками| Bed and breakfast'!AN24*0.9</f>
        <v>49680</v>
      </c>
      <c r="U25" s="292">
        <f>'C завтраками| Bed and breakfast'!AO24*0.9</f>
        <v>46980</v>
      </c>
      <c r="V25" s="292">
        <f>'C завтраками| Bed and breakfast'!AP24*0.9</f>
        <v>49680</v>
      </c>
      <c r="W25" s="292">
        <f>'C завтраками| Bed and breakfast'!AQ24*0.9</f>
        <v>49680</v>
      </c>
      <c r="X25" s="292">
        <f>'C завтраками| Bed and breakfast'!AR24*0.9</f>
        <v>56880</v>
      </c>
      <c r="Y25" s="292">
        <f>'C завтраками| Bed and breakfast'!AS24*0.9</f>
        <v>49680</v>
      </c>
      <c r="Z25" s="292">
        <f>'C завтраками| Bed and breakfast'!AT24*0.9</f>
        <v>54180</v>
      </c>
      <c r="AA25" s="292">
        <f>'C завтраками| Bed and breakfast'!AU24*0.9</f>
        <v>49680</v>
      </c>
      <c r="AB25" s="292">
        <f>'C завтраками| Bed and breakfast'!AV24*0.9</f>
        <v>54180</v>
      </c>
      <c r="AC25" s="292">
        <f>'C завтраками| Bed and breakfast'!AW24*0.9</f>
        <v>49680</v>
      </c>
      <c r="AD25" s="292">
        <f>'C завтраками| Bed and breakfast'!AX24*0.9</f>
        <v>56880</v>
      </c>
      <c r="AE25" s="292">
        <f>'C завтраками| Bed and breakfast'!AY24*0.9</f>
        <v>45450</v>
      </c>
      <c r="AF25" s="292">
        <f>'C завтраками| Bed and breakfast'!AZ24*0.9</f>
        <v>51480</v>
      </c>
      <c r="AG25" s="292">
        <f>'C завтраками| Bed and breakfast'!BA24*0.9</f>
        <v>42750</v>
      </c>
      <c r="AH25" s="292">
        <f>'C завтраками| Bed and breakfast'!BB24*0.9</f>
        <v>44100</v>
      </c>
      <c r="AI25" s="292">
        <f>'C завтраками| Bed and breakfast'!BC24*0.9</f>
        <v>42750</v>
      </c>
      <c r="AJ25" s="292">
        <f>'C завтраками| Bed and breakfast'!BD24*0.9</f>
        <v>44100</v>
      </c>
      <c r="AK25" s="292">
        <f>'C завтраками| Bed and breakfast'!BE24*0.9</f>
        <v>42750</v>
      </c>
      <c r="AL25" s="292">
        <f>'C завтраками| Bed and breakfast'!BF24*0.9</f>
        <v>44100</v>
      </c>
      <c r="AM25" s="292">
        <f>'C завтраками| Bed and breakfast'!BG24*0.9</f>
        <v>42750</v>
      </c>
      <c r="AN25" s="292">
        <f>'C завтраками| Bed and breakfast'!BH24*0.9</f>
        <v>44100</v>
      </c>
      <c r="AO25" s="292">
        <f>'C завтраками| Bed and breakfast'!BI24*0.9</f>
        <v>42750</v>
      </c>
    </row>
    <row r="26" spans="1:41" s="85" customFormat="1" x14ac:dyDescent="0.2">
      <c r="A26" s="261" t="s">
        <v>139</v>
      </c>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row>
    <row r="27" spans="1:41" s="85" customFormat="1" x14ac:dyDescent="0.2">
      <c r="A27" s="260" t="s">
        <v>129</v>
      </c>
      <c r="B27" s="292">
        <f>'C завтраками| Bed and breakfast'!V26*0.9</f>
        <v>63450</v>
      </c>
      <c r="C27" s="292">
        <f>'C завтраками| Bed and breakfast'!W26*0.9</f>
        <v>63450</v>
      </c>
      <c r="D27" s="292">
        <f>'C завтраками| Bed and breakfast'!X26*0.9</f>
        <v>63450</v>
      </c>
      <c r="E27" s="292">
        <f>'C завтраками| Bed and breakfast'!Y26*0.9</f>
        <v>62100</v>
      </c>
      <c r="F27" s="292">
        <f>'C завтраками| Bed and breakfast'!Z26*0.9</f>
        <v>66150</v>
      </c>
      <c r="G27" s="292">
        <f>'C завтраками| Bed and breakfast'!AA26*0.9</f>
        <v>62100</v>
      </c>
      <c r="H27" s="292">
        <f>'C завтраками| Bed and breakfast'!AB26*0.9</f>
        <v>68850</v>
      </c>
      <c r="I27" s="292">
        <f>'C завтраками| Bed and breakfast'!AC26*0.9</f>
        <v>66150</v>
      </c>
      <c r="J27" s="292">
        <f>'C завтраками| Bed and breakfast'!AD26*0.9</f>
        <v>62100</v>
      </c>
      <c r="K27" s="292">
        <f>'C завтраками| Bed and breakfast'!AE26*0.9</f>
        <v>66150</v>
      </c>
      <c r="L27" s="292">
        <f>'C завтраками| Bed and breakfast'!AF26*0.9</f>
        <v>63450</v>
      </c>
      <c r="M27" s="292">
        <f>'C завтраками| Bed and breakfast'!AG26*0.9</f>
        <v>69480</v>
      </c>
      <c r="N27" s="292">
        <f>'C завтраками| Bed and breakfast'!AH26*0.9</f>
        <v>72180</v>
      </c>
      <c r="O27" s="292">
        <f>'C завтраками| Bed and breakfast'!AI26*0.9</f>
        <v>69480</v>
      </c>
      <c r="P27" s="292">
        <f>'C завтраками| Bed and breakfast'!AJ26*0.9</f>
        <v>67950</v>
      </c>
      <c r="Q27" s="292">
        <f>'C завтраками| Bed and breakfast'!AK26*0.9</f>
        <v>67950</v>
      </c>
      <c r="R27" s="292">
        <f>'C завтраками| Bed and breakfast'!AL26*0.9</f>
        <v>69480</v>
      </c>
      <c r="S27" s="292">
        <f>'C завтраками| Bed and breakfast'!AM26*0.9</f>
        <v>67950</v>
      </c>
      <c r="T27" s="292">
        <f>'C завтраками| Bed and breakfast'!AN26*0.9</f>
        <v>72180</v>
      </c>
      <c r="U27" s="292">
        <f>'C завтраками| Bed and breakfast'!AO26*0.9</f>
        <v>69480</v>
      </c>
      <c r="V27" s="292">
        <f>'C завтраками| Bed and breakfast'!AP26*0.9</f>
        <v>72180</v>
      </c>
      <c r="W27" s="292">
        <f>'C завтраками| Bed and breakfast'!AQ26*0.9</f>
        <v>72180</v>
      </c>
      <c r="X27" s="292">
        <f>'C завтраками| Bed and breakfast'!AR26*0.9</f>
        <v>79380</v>
      </c>
      <c r="Y27" s="292">
        <f>'C завтраками| Bed and breakfast'!AS26*0.9</f>
        <v>72180</v>
      </c>
      <c r="Z27" s="292">
        <f>'C завтраками| Bed and breakfast'!AT26*0.9</f>
        <v>76680</v>
      </c>
      <c r="AA27" s="292">
        <f>'C завтраками| Bed and breakfast'!AU26*0.9</f>
        <v>72180</v>
      </c>
      <c r="AB27" s="292">
        <f>'C завтраками| Bed and breakfast'!AV26*0.9</f>
        <v>76680</v>
      </c>
      <c r="AC27" s="292">
        <f>'C завтраками| Bed and breakfast'!AW26*0.9</f>
        <v>72180</v>
      </c>
      <c r="AD27" s="292">
        <f>'C завтраками| Bed and breakfast'!AX26*0.9</f>
        <v>79380</v>
      </c>
      <c r="AE27" s="292">
        <f>'C завтраками| Bed and breakfast'!AY26*0.9</f>
        <v>67950</v>
      </c>
      <c r="AF27" s="292">
        <f>'C завтраками| Bed and breakfast'!AZ26*0.9</f>
        <v>73980</v>
      </c>
      <c r="AG27" s="292">
        <f>'C завтраками| Bed and breakfast'!BA26*0.9</f>
        <v>65250</v>
      </c>
      <c r="AH27" s="292">
        <f>'C завтраками| Bed and breakfast'!BB26*0.9</f>
        <v>66600</v>
      </c>
      <c r="AI27" s="292">
        <f>'C завтраками| Bed and breakfast'!BC26*0.9</f>
        <v>65250</v>
      </c>
      <c r="AJ27" s="292">
        <f>'C завтраками| Bed and breakfast'!BD26*0.9</f>
        <v>66600</v>
      </c>
      <c r="AK27" s="292">
        <f>'C завтраками| Bed and breakfast'!BE26*0.9</f>
        <v>65250</v>
      </c>
      <c r="AL27" s="292">
        <f>'C завтраками| Bed and breakfast'!BF26*0.9</f>
        <v>66600</v>
      </c>
      <c r="AM27" s="292">
        <f>'C завтраками| Bed and breakfast'!BG26*0.9</f>
        <v>65250</v>
      </c>
      <c r="AN27" s="292">
        <f>'C завтраками| Bed and breakfast'!BH26*0.9</f>
        <v>66600</v>
      </c>
      <c r="AO27" s="292">
        <f>'C завтраками| Bed and breakfast'!BI26*0.9</f>
        <v>65250</v>
      </c>
    </row>
    <row r="28" spans="1:41" s="85" customFormat="1" x14ac:dyDescent="0.2">
      <c r="A28" s="259" t="s">
        <v>140</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row>
    <row r="29" spans="1:41" s="85" customFormat="1" x14ac:dyDescent="0.2">
      <c r="A29" s="260" t="s">
        <v>129</v>
      </c>
      <c r="B29" s="292">
        <f>'C завтраками| Bed and breakfast'!V28*0.9</f>
        <v>81450</v>
      </c>
      <c r="C29" s="292">
        <f>'C завтраками| Bed and breakfast'!W28*0.9</f>
        <v>81450</v>
      </c>
      <c r="D29" s="292">
        <f>'C завтраками| Bed and breakfast'!X28*0.9</f>
        <v>81450</v>
      </c>
      <c r="E29" s="292">
        <f>'C завтраками| Bed and breakfast'!Y28*0.9</f>
        <v>80100</v>
      </c>
      <c r="F29" s="292">
        <f>'C завтраками| Bed and breakfast'!Z28*0.9</f>
        <v>84150</v>
      </c>
      <c r="G29" s="292">
        <f>'C завтраками| Bed and breakfast'!AA28*0.9</f>
        <v>80100</v>
      </c>
      <c r="H29" s="292">
        <f>'C завтраками| Bed and breakfast'!AB28*0.9</f>
        <v>86850</v>
      </c>
      <c r="I29" s="292">
        <f>'C завтраками| Bed and breakfast'!AC28*0.9</f>
        <v>84150</v>
      </c>
      <c r="J29" s="292">
        <f>'C завтраками| Bed and breakfast'!AD28*0.9</f>
        <v>80100</v>
      </c>
      <c r="K29" s="292">
        <f>'C завтраками| Bed and breakfast'!AE28*0.9</f>
        <v>84150</v>
      </c>
      <c r="L29" s="292">
        <f>'C завтраками| Bed and breakfast'!AF28*0.9</f>
        <v>81450</v>
      </c>
      <c r="M29" s="292">
        <f>'C завтраками| Bed and breakfast'!AG28*0.9</f>
        <v>87480</v>
      </c>
      <c r="N29" s="292">
        <f>'C завтраками| Bed and breakfast'!AH28*0.9</f>
        <v>90180</v>
      </c>
      <c r="O29" s="292">
        <f>'C завтраками| Bed and breakfast'!AI28*0.9</f>
        <v>87480</v>
      </c>
      <c r="P29" s="292">
        <f>'C завтраками| Bed and breakfast'!AJ28*0.9</f>
        <v>85950</v>
      </c>
      <c r="Q29" s="292">
        <f>'C завтраками| Bed and breakfast'!AK28*0.9</f>
        <v>85950</v>
      </c>
      <c r="R29" s="292">
        <f>'C завтраками| Bed and breakfast'!AL28*0.9</f>
        <v>87480</v>
      </c>
      <c r="S29" s="292">
        <f>'C завтраками| Bed and breakfast'!AM28*0.9</f>
        <v>85950</v>
      </c>
      <c r="T29" s="292">
        <f>'C завтраками| Bed and breakfast'!AN28*0.9</f>
        <v>90180</v>
      </c>
      <c r="U29" s="292">
        <f>'C завтраками| Bed and breakfast'!AO28*0.9</f>
        <v>87480</v>
      </c>
      <c r="V29" s="292">
        <f>'C завтраками| Bed and breakfast'!AP28*0.9</f>
        <v>90180</v>
      </c>
      <c r="W29" s="292">
        <f>'C завтраками| Bed and breakfast'!AQ28*0.9</f>
        <v>90180</v>
      </c>
      <c r="X29" s="292">
        <f>'C завтраками| Bed and breakfast'!AR28*0.9</f>
        <v>97380</v>
      </c>
      <c r="Y29" s="292">
        <f>'C завтраками| Bed and breakfast'!AS28*0.9</f>
        <v>90180</v>
      </c>
      <c r="Z29" s="292">
        <f>'C завтраками| Bed and breakfast'!AT28*0.9</f>
        <v>94680</v>
      </c>
      <c r="AA29" s="292">
        <f>'C завтраками| Bed and breakfast'!AU28*0.9</f>
        <v>90180</v>
      </c>
      <c r="AB29" s="292">
        <f>'C завтраками| Bed and breakfast'!AV28*0.9</f>
        <v>94680</v>
      </c>
      <c r="AC29" s="292">
        <f>'C завтраками| Bed and breakfast'!AW28*0.9</f>
        <v>90180</v>
      </c>
      <c r="AD29" s="292">
        <f>'C завтраками| Bed and breakfast'!AX28*0.9</f>
        <v>97380</v>
      </c>
      <c r="AE29" s="292">
        <f>'C завтраками| Bed and breakfast'!AY28*0.9</f>
        <v>85950</v>
      </c>
      <c r="AF29" s="292">
        <f>'C завтраками| Bed and breakfast'!AZ28*0.9</f>
        <v>91980</v>
      </c>
      <c r="AG29" s="292">
        <f>'C завтраками| Bed and breakfast'!BA28*0.9</f>
        <v>83250</v>
      </c>
      <c r="AH29" s="292">
        <f>'C завтраками| Bed and breakfast'!BB28*0.9</f>
        <v>84600</v>
      </c>
      <c r="AI29" s="292">
        <f>'C завтраками| Bed and breakfast'!BC28*0.9</f>
        <v>83250</v>
      </c>
      <c r="AJ29" s="292">
        <f>'C завтраками| Bed and breakfast'!BD28*0.9</f>
        <v>84600</v>
      </c>
      <c r="AK29" s="292">
        <f>'C завтраками| Bed and breakfast'!BE28*0.9</f>
        <v>83250</v>
      </c>
      <c r="AL29" s="292">
        <f>'C завтраками| Bed and breakfast'!BF28*0.9</f>
        <v>84600</v>
      </c>
      <c r="AM29" s="292">
        <f>'C завтраками| Bed and breakfast'!BG28*0.9</f>
        <v>83250</v>
      </c>
      <c r="AN29" s="292">
        <f>'C завтраками| Bed and breakfast'!BH28*0.9</f>
        <v>84600</v>
      </c>
      <c r="AO29" s="292">
        <f>'C завтраками| Bed and breakfast'!BI28*0.9</f>
        <v>83250</v>
      </c>
    </row>
    <row r="30" spans="1:41" s="85" customFormat="1" x14ac:dyDescent="0.2">
      <c r="A30" s="101"/>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row>
    <row r="31" spans="1:41" s="85" customFormat="1" x14ac:dyDescent="0.2">
      <c r="A31" s="273" t="s">
        <v>313</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row>
    <row r="32" spans="1:41" s="85" customFormat="1" x14ac:dyDescent="0.2">
      <c r="A32" s="93" t="s">
        <v>143</v>
      </c>
      <c r="B32" s="310">
        <f t="shared" ref="B32:AO32" si="0">B5</f>
        <v>45444</v>
      </c>
      <c r="C32" s="310">
        <f t="shared" si="0"/>
        <v>45445</v>
      </c>
      <c r="D32" s="310">
        <f t="shared" si="0"/>
        <v>45453</v>
      </c>
      <c r="E32" s="310">
        <f t="shared" si="0"/>
        <v>45454</v>
      </c>
      <c r="F32" s="310">
        <f t="shared" si="0"/>
        <v>45457</v>
      </c>
      <c r="G32" s="310">
        <f t="shared" si="0"/>
        <v>45459</v>
      </c>
      <c r="H32" s="291">
        <f t="shared" si="0"/>
        <v>45461</v>
      </c>
      <c r="I32" s="310">
        <f t="shared" si="0"/>
        <v>45464</v>
      </c>
      <c r="J32" s="310">
        <f t="shared" si="0"/>
        <v>45466</v>
      </c>
      <c r="K32" s="310">
        <f t="shared" si="0"/>
        <v>45471</v>
      </c>
      <c r="L32" s="310">
        <f t="shared" si="0"/>
        <v>45473</v>
      </c>
      <c r="M32" s="310">
        <f t="shared" si="0"/>
        <v>45474</v>
      </c>
      <c r="N32" s="310">
        <f t="shared" si="0"/>
        <v>45478</v>
      </c>
      <c r="O32" s="310">
        <f t="shared" si="0"/>
        <v>45480</v>
      </c>
      <c r="P32" s="310">
        <f t="shared" si="0"/>
        <v>45484</v>
      </c>
      <c r="Q32" s="310">
        <f t="shared" si="0"/>
        <v>45485</v>
      </c>
      <c r="R32" s="310">
        <f t="shared" si="0"/>
        <v>45492</v>
      </c>
      <c r="S32" s="310">
        <f t="shared" si="0"/>
        <v>45494</v>
      </c>
      <c r="T32" s="310">
        <f t="shared" si="0"/>
        <v>45499</v>
      </c>
      <c r="U32" s="310">
        <f t="shared" si="0"/>
        <v>45501</v>
      </c>
      <c r="V32" s="310">
        <f t="shared" si="0"/>
        <v>45504</v>
      </c>
      <c r="W32" s="310">
        <f t="shared" si="0"/>
        <v>45505</v>
      </c>
      <c r="X32" s="310">
        <f t="shared" si="0"/>
        <v>45506</v>
      </c>
      <c r="Y32" s="310">
        <f t="shared" si="0"/>
        <v>45508</v>
      </c>
      <c r="Z32" s="310">
        <f t="shared" si="0"/>
        <v>45513</v>
      </c>
      <c r="AA32" s="310">
        <f t="shared" si="0"/>
        <v>45515</v>
      </c>
      <c r="AB32" s="310">
        <f t="shared" si="0"/>
        <v>45520</v>
      </c>
      <c r="AC32" s="310">
        <f t="shared" si="0"/>
        <v>45522</v>
      </c>
      <c r="AD32" s="310">
        <f t="shared" si="0"/>
        <v>45526</v>
      </c>
      <c r="AE32" s="310">
        <f t="shared" si="0"/>
        <v>45532</v>
      </c>
      <c r="AF32" s="310">
        <f t="shared" si="0"/>
        <v>45534</v>
      </c>
      <c r="AG32" s="310">
        <f t="shared" si="0"/>
        <v>45536</v>
      </c>
      <c r="AH32" s="310">
        <f t="shared" si="0"/>
        <v>45541</v>
      </c>
      <c r="AI32" s="310">
        <f t="shared" si="0"/>
        <v>45543</v>
      </c>
      <c r="AJ32" s="310">
        <f t="shared" si="0"/>
        <v>45548</v>
      </c>
      <c r="AK32" s="310">
        <f t="shared" si="0"/>
        <v>45550</v>
      </c>
      <c r="AL32" s="310">
        <f t="shared" si="0"/>
        <v>45555</v>
      </c>
      <c r="AM32" s="310">
        <f t="shared" si="0"/>
        <v>45557</v>
      </c>
      <c r="AN32" s="310">
        <f t="shared" si="0"/>
        <v>45562</v>
      </c>
      <c r="AO32" s="310">
        <f t="shared" si="0"/>
        <v>45564</v>
      </c>
    </row>
    <row r="33" spans="1:41" s="85" customFormat="1" x14ac:dyDescent="0.2">
      <c r="A33" s="94"/>
      <c r="B33" s="310">
        <f t="shared" ref="B33:AO33" si="1">B6</f>
        <v>45444</v>
      </c>
      <c r="C33" s="310">
        <f t="shared" si="1"/>
        <v>45452</v>
      </c>
      <c r="D33" s="310">
        <f t="shared" si="1"/>
        <v>45453</v>
      </c>
      <c r="E33" s="310">
        <f t="shared" si="1"/>
        <v>45456</v>
      </c>
      <c r="F33" s="310">
        <f t="shared" si="1"/>
        <v>45458</v>
      </c>
      <c r="G33" s="310">
        <f t="shared" si="1"/>
        <v>45460</v>
      </c>
      <c r="H33" s="291">
        <f t="shared" si="1"/>
        <v>45463</v>
      </c>
      <c r="I33" s="310">
        <f t="shared" si="1"/>
        <v>45465</v>
      </c>
      <c r="J33" s="310">
        <f t="shared" si="1"/>
        <v>45470</v>
      </c>
      <c r="K33" s="310">
        <f t="shared" si="1"/>
        <v>45472</v>
      </c>
      <c r="L33" s="310">
        <f t="shared" si="1"/>
        <v>45473</v>
      </c>
      <c r="M33" s="310">
        <f t="shared" si="1"/>
        <v>45477</v>
      </c>
      <c r="N33" s="310">
        <f t="shared" si="1"/>
        <v>45479</v>
      </c>
      <c r="O33" s="310">
        <f t="shared" si="1"/>
        <v>45483</v>
      </c>
      <c r="P33" s="310">
        <f t="shared" si="1"/>
        <v>45484</v>
      </c>
      <c r="Q33" s="310">
        <f t="shared" si="1"/>
        <v>45491</v>
      </c>
      <c r="R33" s="310">
        <f t="shared" si="1"/>
        <v>45493</v>
      </c>
      <c r="S33" s="310">
        <f t="shared" si="1"/>
        <v>45498</v>
      </c>
      <c r="T33" s="310">
        <f t="shared" si="1"/>
        <v>45500</v>
      </c>
      <c r="U33" s="310">
        <f t="shared" si="1"/>
        <v>45503</v>
      </c>
      <c r="V33" s="310">
        <f t="shared" si="1"/>
        <v>45504</v>
      </c>
      <c r="W33" s="310">
        <f t="shared" si="1"/>
        <v>45505</v>
      </c>
      <c r="X33" s="310">
        <f t="shared" si="1"/>
        <v>45507</v>
      </c>
      <c r="Y33" s="310">
        <f t="shared" si="1"/>
        <v>45512</v>
      </c>
      <c r="Z33" s="310">
        <f t="shared" si="1"/>
        <v>45514</v>
      </c>
      <c r="AA33" s="310">
        <f t="shared" si="1"/>
        <v>45519</v>
      </c>
      <c r="AB33" s="310">
        <f t="shared" si="1"/>
        <v>45521</v>
      </c>
      <c r="AC33" s="310">
        <f t="shared" si="1"/>
        <v>45525</v>
      </c>
      <c r="AD33" s="310">
        <f t="shared" si="1"/>
        <v>45531</v>
      </c>
      <c r="AE33" s="310">
        <f t="shared" si="1"/>
        <v>45533</v>
      </c>
      <c r="AF33" s="310">
        <f t="shared" si="1"/>
        <v>45535</v>
      </c>
      <c r="AG33" s="310">
        <f t="shared" si="1"/>
        <v>45540</v>
      </c>
      <c r="AH33" s="310">
        <f t="shared" si="1"/>
        <v>45542</v>
      </c>
      <c r="AI33" s="310">
        <f t="shared" si="1"/>
        <v>45547</v>
      </c>
      <c r="AJ33" s="310">
        <f t="shared" si="1"/>
        <v>45549</v>
      </c>
      <c r="AK33" s="310">
        <f t="shared" si="1"/>
        <v>45554</v>
      </c>
      <c r="AL33" s="310">
        <f t="shared" si="1"/>
        <v>45556</v>
      </c>
      <c r="AM33" s="310">
        <f t="shared" si="1"/>
        <v>45561</v>
      </c>
      <c r="AN33" s="310">
        <f t="shared" si="1"/>
        <v>45563</v>
      </c>
      <c r="AO33" s="310">
        <f t="shared" si="1"/>
        <v>45565</v>
      </c>
    </row>
    <row r="34" spans="1:41" s="85" customFormat="1" x14ac:dyDescent="0.2">
      <c r="A34" s="259" t="s">
        <v>153</v>
      </c>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row>
    <row r="35" spans="1:41" s="85" customFormat="1" x14ac:dyDescent="0.2">
      <c r="A35" s="260">
        <v>1</v>
      </c>
      <c r="B35" s="293">
        <f t="shared" ref="B35:AO35" si="2">B8*0.87</f>
        <v>14485.5</v>
      </c>
      <c r="C35" s="293">
        <f t="shared" si="2"/>
        <v>14485.5</v>
      </c>
      <c r="D35" s="293">
        <f t="shared" si="2"/>
        <v>14485.5</v>
      </c>
      <c r="E35" s="293">
        <f t="shared" si="2"/>
        <v>13311</v>
      </c>
      <c r="F35" s="293">
        <f t="shared" si="2"/>
        <v>16834.5</v>
      </c>
      <c r="G35" s="293">
        <f t="shared" si="2"/>
        <v>13311</v>
      </c>
      <c r="H35" s="293">
        <f t="shared" si="2"/>
        <v>19183.5</v>
      </c>
      <c r="I35" s="293">
        <f t="shared" si="2"/>
        <v>16834.5</v>
      </c>
      <c r="J35" s="293">
        <f t="shared" si="2"/>
        <v>13311</v>
      </c>
      <c r="K35" s="293">
        <f t="shared" si="2"/>
        <v>16834.5</v>
      </c>
      <c r="L35" s="293">
        <f t="shared" si="2"/>
        <v>14485.5</v>
      </c>
      <c r="M35" s="293">
        <f t="shared" si="2"/>
        <v>19731.599999999999</v>
      </c>
      <c r="N35" s="293">
        <f t="shared" si="2"/>
        <v>22080.6</v>
      </c>
      <c r="O35" s="293">
        <f t="shared" si="2"/>
        <v>19731.599999999999</v>
      </c>
      <c r="P35" s="293">
        <f t="shared" si="2"/>
        <v>18400.5</v>
      </c>
      <c r="Q35" s="293">
        <f t="shared" si="2"/>
        <v>18400.5</v>
      </c>
      <c r="R35" s="293">
        <f t="shared" si="2"/>
        <v>19731.599999999999</v>
      </c>
      <c r="S35" s="293">
        <f t="shared" si="2"/>
        <v>18400.5</v>
      </c>
      <c r="T35" s="293">
        <f t="shared" si="2"/>
        <v>22080.6</v>
      </c>
      <c r="U35" s="293">
        <f t="shared" si="2"/>
        <v>19731.599999999999</v>
      </c>
      <c r="V35" s="293">
        <f t="shared" si="2"/>
        <v>22080.6</v>
      </c>
      <c r="W35" s="293">
        <f t="shared" si="2"/>
        <v>22080.6</v>
      </c>
      <c r="X35" s="293">
        <f t="shared" si="2"/>
        <v>28344.6</v>
      </c>
      <c r="Y35" s="293">
        <f t="shared" si="2"/>
        <v>22080.6</v>
      </c>
      <c r="Z35" s="293">
        <f t="shared" si="2"/>
        <v>25995.599999999999</v>
      </c>
      <c r="AA35" s="293">
        <f t="shared" si="2"/>
        <v>22080.6</v>
      </c>
      <c r="AB35" s="293">
        <f t="shared" si="2"/>
        <v>25995.599999999999</v>
      </c>
      <c r="AC35" s="293">
        <f t="shared" si="2"/>
        <v>22080.6</v>
      </c>
      <c r="AD35" s="293">
        <f t="shared" si="2"/>
        <v>28344.6</v>
      </c>
      <c r="AE35" s="293">
        <f t="shared" si="2"/>
        <v>18400.5</v>
      </c>
      <c r="AF35" s="293">
        <f t="shared" si="2"/>
        <v>23646.6</v>
      </c>
      <c r="AG35" s="293">
        <f t="shared" si="2"/>
        <v>16051.5</v>
      </c>
      <c r="AH35" s="293">
        <f t="shared" si="2"/>
        <v>17226</v>
      </c>
      <c r="AI35" s="293">
        <f t="shared" si="2"/>
        <v>16051.5</v>
      </c>
      <c r="AJ35" s="293">
        <f t="shared" si="2"/>
        <v>17226</v>
      </c>
      <c r="AK35" s="293">
        <f t="shared" si="2"/>
        <v>16051.5</v>
      </c>
      <c r="AL35" s="293">
        <f t="shared" si="2"/>
        <v>17226</v>
      </c>
      <c r="AM35" s="293">
        <f t="shared" si="2"/>
        <v>16051.5</v>
      </c>
      <c r="AN35" s="293">
        <f t="shared" si="2"/>
        <v>17226</v>
      </c>
      <c r="AO35" s="293">
        <f t="shared" si="2"/>
        <v>16051.5</v>
      </c>
    </row>
    <row r="36" spans="1:41" s="85" customFormat="1" x14ac:dyDescent="0.2">
      <c r="A36" s="260">
        <v>2</v>
      </c>
      <c r="B36" s="217">
        <f t="shared" ref="B36:AO36" si="3">B9*0.87</f>
        <v>16051.5</v>
      </c>
      <c r="C36" s="217">
        <f t="shared" si="3"/>
        <v>16051.5</v>
      </c>
      <c r="D36" s="217">
        <f t="shared" si="3"/>
        <v>16051.5</v>
      </c>
      <c r="E36" s="217">
        <f t="shared" si="3"/>
        <v>14877</v>
      </c>
      <c r="F36" s="217">
        <f t="shared" si="3"/>
        <v>18400.5</v>
      </c>
      <c r="G36" s="217">
        <f t="shared" si="3"/>
        <v>14877</v>
      </c>
      <c r="H36" s="217">
        <f t="shared" si="3"/>
        <v>20749.5</v>
      </c>
      <c r="I36" s="217">
        <f t="shared" si="3"/>
        <v>18400.5</v>
      </c>
      <c r="J36" s="217">
        <f t="shared" si="3"/>
        <v>14877</v>
      </c>
      <c r="K36" s="217">
        <f t="shared" si="3"/>
        <v>18400.5</v>
      </c>
      <c r="L36" s="217">
        <f t="shared" si="3"/>
        <v>16051.5</v>
      </c>
      <c r="M36" s="217">
        <f t="shared" si="3"/>
        <v>21297.599999999999</v>
      </c>
      <c r="N36" s="217">
        <f t="shared" si="3"/>
        <v>23646.6</v>
      </c>
      <c r="O36" s="217">
        <f t="shared" si="3"/>
        <v>21297.599999999999</v>
      </c>
      <c r="P36" s="217">
        <f t="shared" si="3"/>
        <v>19966.5</v>
      </c>
      <c r="Q36" s="217">
        <f t="shared" si="3"/>
        <v>19966.5</v>
      </c>
      <c r="R36" s="217">
        <f t="shared" si="3"/>
        <v>21297.599999999999</v>
      </c>
      <c r="S36" s="217">
        <f t="shared" si="3"/>
        <v>19966.5</v>
      </c>
      <c r="T36" s="217">
        <f t="shared" si="3"/>
        <v>23646.6</v>
      </c>
      <c r="U36" s="217">
        <f t="shared" si="3"/>
        <v>21297.599999999999</v>
      </c>
      <c r="V36" s="217">
        <f t="shared" si="3"/>
        <v>23646.6</v>
      </c>
      <c r="W36" s="217">
        <f t="shared" si="3"/>
        <v>23646.6</v>
      </c>
      <c r="X36" s="217">
        <f t="shared" si="3"/>
        <v>29910.6</v>
      </c>
      <c r="Y36" s="217">
        <f t="shared" si="3"/>
        <v>23646.6</v>
      </c>
      <c r="Z36" s="217">
        <f t="shared" si="3"/>
        <v>27561.599999999999</v>
      </c>
      <c r="AA36" s="217">
        <f t="shared" si="3"/>
        <v>23646.6</v>
      </c>
      <c r="AB36" s="217">
        <f t="shared" si="3"/>
        <v>27561.599999999999</v>
      </c>
      <c r="AC36" s="217">
        <f t="shared" si="3"/>
        <v>23646.6</v>
      </c>
      <c r="AD36" s="217">
        <f t="shared" si="3"/>
        <v>29910.6</v>
      </c>
      <c r="AE36" s="217">
        <f t="shared" si="3"/>
        <v>19966.5</v>
      </c>
      <c r="AF36" s="217">
        <f t="shared" si="3"/>
        <v>25212.6</v>
      </c>
      <c r="AG36" s="217">
        <f t="shared" si="3"/>
        <v>17617.5</v>
      </c>
      <c r="AH36" s="217">
        <f t="shared" si="3"/>
        <v>18792</v>
      </c>
      <c r="AI36" s="217">
        <f t="shared" si="3"/>
        <v>17617.5</v>
      </c>
      <c r="AJ36" s="217">
        <f t="shared" si="3"/>
        <v>18792</v>
      </c>
      <c r="AK36" s="217">
        <f t="shared" si="3"/>
        <v>17617.5</v>
      </c>
      <c r="AL36" s="217">
        <f t="shared" si="3"/>
        <v>18792</v>
      </c>
      <c r="AM36" s="217">
        <f t="shared" si="3"/>
        <v>17617.5</v>
      </c>
      <c r="AN36" s="217">
        <f t="shared" si="3"/>
        <v>18792</v>
      </c>
      <c r="AO36" s="217">
        <f t="shared" si="3"/>
        <v>17617.5</v>
      </c>
    </row>
    <row r="37" spans="1:41" s="85" customFormat="1" x14ac:dyDescent="0.2">
      <c r="A37" s="259" t="s">
        <v>155</v>
      </c>
      <c r="B37" s="217"/>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row>
    <row r="38" spans="1:41" s="85" customFormat="1" x14ac:dyDescent="0.2">
      <c r="A38" s="260">
        <v>1</v>
      </c>
      <c r="B38" s="217">
        <f t="shared" ref="B38:AO38" si="4">B11*0.87</f>
        <v>16443</v>
      </c>
      <c r="C38" s="217">
        <f t="shared" si="4"/>
        <v>16443</v>
      </c>
      <c r="D38" s="217">
        <f t="shared" si="4"/>
        <v>16443</v>
      </c>
      <c r="E38" s="217">
        <f t="shared" si="4"/>
        <v>15268.5</v>
      </c>
      <c r="F38" s="217">
        <f t="shared" si="4"/>
        <v>18792</v>
      </c>
      <c r="G38" s="217">
        <f t="shared" si="4"/>
        <v>15268.5</v>
      </c>
      <c r="H38" s="217">
        <f t="shared" si="4"/>
        <v>21141</v>
      </c>
      <c r="I38" s="217">
        <f t="shared" si="4"/>
        <v>18792</v>
      </c>
      <c r="J38" s="217">
        <f t="shared" si="4"/>
        <v>15268.5</v>
      </c>
      <c r="K38" s="217">
        <f t="shared" si="4"/>
        <v>18792</v>
      </c>
      <c r="L38" s="217">
        <f t="shared" si="4"/>
        <v>16443</v>
      </c>
      <c r="M38" s="217">
        <f t="shared" si="4"/>
        <v>21689.1</v>
      </c>
      <c r="N38" s="217">
        <f t="shared" si="4"/>
        <v>24038.1</v>
      </c>
      <c r="O38" s="217">
        <f t="shared" si="4"/>
        <v>21689.1</v>
      </c>
      <c r="P38" s="217">
        <f t="shared" si="4"/>
        <v>20358</v>
      </c>
      <c r="Q38" s="217">
        <f t="shared" si="4"/>
        <v>20358</v>
      </c>
      <c r="R38" s="217">
        <f t="shared" si="4"/>
        <v>21689.1</v>
      </c>
      <c r="S38" s="217">
        <f t="shared" si="4"/>
        <v>20358</v>
      </c>
      <c r="T38" s="217">
        <f t="shared" si="4"/>
        <v>24038.1</v>
      </c>
      <c r="U38" s="217">
        <f t="shared" si="4"/>
        <v>21689.1</v>
      </c>
      <c r="V38" s="217">
        <f t="shared" si="4"/>
        <v>24038.1</v>
      </c>
      <c r="W38" s="217">
        <f t="shared" si="4"/>
        <v>24038.1</v>
      </c>
      <c r="X38" s="217">
        <f t="shared" si="4"/>
        <v>30302.1</v>
      </c>
      <c r="Y38" s="217">
        <f t="shared" si="4"/>
        <v>24038.1</v>
      </c>
      <c r="Z38" s="217">
        <f t="shared" si="4"/>
        <v>27953.1</v>
      </c>
      <c r="AA38" s="217">
        <f t="shared" si="4"/>
        <v>24038.1</v>
      </c>
      <c r="AB38" s="217">
        <f t="shared" si="4"/>
        <v>27953.1</v>
      </c>
      <c r="AC38" s="217">
        <f t="shared" si="4"/>
        <v>24038.1</v>
      </c>
      <c r="AD38" s="217">
        <f t="shared" si="4"/>
        <v>30302.1</v>
      </c>
      <c r="AE38" s="217">
        <f t="shared" si="4"/>
        <v>20358</v>
      </c>
      <c r="AF38" s="217">
        <f t="shared" si="4"/>
        <v>25604.1</v>
      </c>
      <c r="AG38" s="217">
        <f t="shared" si="4"/>
        <v>18009</v>
      </c>
      <c r="AH38" s="217">
        <f t="shared" si="4"/>
        <v>19183.5</v>
      </c>
      <c r="AI38" s="217">
        <f t="shared" si="4"/>
        <v>18009</v>
      </c>
      <c r="AJ38" s="217">
        <f t="shared" si="4"/>
        <v>19183.5</v>
      </c>
      <c r="AK38" s="217">
        <f t="shared" si="4"/>
        <v>18009</v>
      </c>
      <c r="AL38" s="217">
        <f t="shared" si="4"/>
        <v>19183.5</v>
      </c>
      <c r="AM38" s="217">
        <f t="shared" si="4"/>
        <v>18009</v>
      </c>
      <c r="AN38" s="217">
        <f t="shared" si="4"/>
        <v>19183.5</v>
      </c>
      <c r="AO38" s="217">
        <f t="shared" si="4"/>
        <v>18009</v>
      </c>
    </row>
    <row r="39" spans="1:41" s="85" customFormat="1" x14ac:dyDescent="0.2">
      <c r="A39" s="260">
        <v>2</v>
      </c>
      <c r="B39" s="217">
        <f t="shared" ref="B39:AO39" si="5">B12*0.87</f>
        <v>18009</v>
      </c>
      <c r="C39" s="217">
        <f t="shared" si="5"/>
        <v>18009</v>
      </c>
      <c r="D39" s="217">
        <f t="shared" si="5"/>
        <v>18009</v>
      </c>
      <c r="E39" s="217">
        <f t="shared" si="5"/>
        <v>16834.5</v>
      </c>
      <c r="F39" s="217">
        <f t="shared" si="5"/>
        <v>20358</v>
      </c>
      <c r="G39" s="217">
        <f t="shared" si="5"/>
        <v>16834.5</v>
      </c>
      <c r="H39" s="217">
        <f t="shared" si="5"/>
        <v>22707</v>
      </c>
      <c r="I39" s="217">
        <f t="shared" si="5"/>
        <v>20358</v>
      </c>
      <c r="J39" s="217">
        <f t="shared" si="5"/>
        <v>16834.5</v>
      </c>
      <c r="K39" s="217">
        <f t="shared" si="5"/>
        <v>20358</v>
      </c>
      <c r="L39" s="217">
        <f t="shared" si="5"/>
        <v>18009</v>
      </c>
      <c r="M39" s="217">
        <f t="shared" si="5"/>
        <v>23255.1</v>
      </c>
      <c r="N39" s="217">
        <f t="shared" si="5"/>
        <v>25604.1</v>
      </c>
      <c r="O39" s="217">
        <f t="shared" si="5"/>
        <v>23255.1</v>
      </c>
      <c r="P39" s="217">
        <f t="shared" si="5"/>
        <v>21924</v>
      </c>
      <c r="Q39" s="217">
        <f t="shared" si="5"/>
        <v>21924</v>
      </c>
      <c r="R39" s="217">
        <f t="shared" si="5"/>
        <v>23255.1</v>
      </c>
      <c r="S39" s="217">
        <f t="shared" si="5"/>
        <v>21924</v>
      </c>
      <c r="T39" s="217">
        <f t="shared" si="5"/>
        <v>25604.1</v>
      </c>
      <c r="U39" s="217">
        <f t="shared" si="5"/>
        <v>23255.1</v>
      </c>
      <c r="V39" s="217">
        <f t="shared" si="5"/>
        <v>25604.1</v>
      </c>
      <c r="W39" s="217">
        <f t="shared" si="5"/>
        <v>25604.1</v>
      </c>
      <c r="X39" s="217">
        <f t="shared" si="5"/>
        <v>31868.1</v>
      </c>
      <c r="Y39" s="217">
        <f t="shared" si="5"/>
        <v>25604.1</v>
      </c>
      <c r="Z39" s="217">
        <f t="shared" si="5"/>
        <v>29519.1</v>
      </c>
      <c r="AA39" s="217">
        <f t="shared" si="5"/>
        <v>25604.1</v>
      </c>
      <c r="AB39" s="217">
        <f t="shared" si="5"/>
        <v>29519.1</v>
      </c>
      <c r="AC39" s="217">
        <f t="shared" si="5"/>
        <v>25604.1</v>
      </c>
      <c r="AD39" s="217">
        <f t="shared" si="5"/>
        <v>31868.1</v>
      </c>
      <c r="AE39" s="217">
        <f t="shared" si="5"/>
        <v>21924</v>
      </c>
      <c r="AF39" s="217">
        <f t="shared" si="5"/>
        <v>27170.1</v>
      </c>
      <c r="AG39" s="217">
        <f t="shared" si="5"/>
        <v>19575</v>
      </c>
      <c r="AH39" s="217">
        <f t="shared" si="5"/>
        <v>20749.5</v>
      </c>
      <c r="AI39" s="217">
        <f t="shared" si="5"/>
        <v>19575</v>
      </c>
      <c r="AJ39" s="217">
        <f t="shared" si="5"/>
        <v>20749.5</v>
      </c>
      <c r="AK39" s="217">
        <f t="shared" si="5"/>
        <v>19575</v>
      </c>
      <c r="AL39" s="217">
        <f t="shared" si="5"/>
        <v>20749.5</v>
      </c>
      <c r="AM39" s="217">
        <f t="shared" si="5"/>
        <v>19575</v>
      </c>
      <c r="AN39" s="217">
        <f t="shared" si="5"/>
        <v>20749.5</v>
      </c>
      <c r="AO39" s="217">
        <f t="shared" si="5"/>
        <v>19575</v>
      </c>
    </row>
    <row r="40" spans="1:41" s="85" customFormat="1" x14ac:dyDescent="0.2">
      <c r="A40" s="259" t="s">
        <v>154</v>
      </c>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row>
    <row r="41" spans="1:41" s="85" customFormat="1" x14ac:dyDescent="0.2">
      <c r="A41" s="260">
        <v>1</v>
      </c>
      <c r="B41" s="217">
        <f t="shared" ref="B41:AO41" si="6">B14*0.87</f>
        <v>17226</v>
      </c>
      <c r="C41" s="217">
        <f t="shared" si="6"/>
        <v>17226</v>
      </c>
      <c r="D41" s="217">
        <f t="shared" si="6"/>
        <v>17226</v>
      </c>
      <c r="E41" s="217">
        <f t="shared" si="6"/>
        <v>16051.5</v>
      </c>
      <c r="F41" s="217">
        <f t="shared" si="6"/>
        <v>19575</v>
      </c>
      <c r="G41" s="217">
        <f t="shared" si="6"/>
        <v>16051.5</v>
      </c>
      <c r="H41" s="217">
        <f t="shared" si="6"/>
        <v>21924</v>
      </c>
      <c r="I41" s="217">
        <f t="shared" si="6"/>
        <v>19575</v>
      </c>
      <c r="J41" s="217">
        <f t="shared" si="6"/>
        <v>16051.5</v>
      </c>
      <c r="K41" s="217">
        <f t="shared" si="6"/>
        <v>19575</v>
      </c>
      <c r="L41" s="217">
        <f t="shared" si="6"/>
        <v>17226</v>
      </c>
      <c r="M41" s="217">
        <f t="shared" si="6"/>
        <v>22472.1</v>
      </c>
      <c r="N41" s="217">
        <f t="shared" si="6"/>
        <v>24821.1</v>
      </c>
      <c r="O41" s="217">
        <f t="shared" si="6"/>
        <v>22472.1</v>
      </c>
      <c r="P41" s="217">
        <f t="shared" si="6"/>
        <v>21141</v>
      </c>
      <c r="Q41" s="217">
        <f t="shared" si="6"/>
        <v>21141</v>
      </c>
      <c r="R41" s="217">
        <f t="shared" si="6"/>
        <v>22472.1</v>
      </c>
      <c r="S41" s="217">
        <f t="shared" si="6"/>
        <v>21141</v>
      </c>
      <c r="T41" s="217">
        <f t="shared" si="6"/>
        <v>24821.1</v>
      </c>
      <c r="U41" s="217">
        <f t="shared" si="6"/>
        <v>22472.1</v>
      </c>
      <c r="V41" s="217">
        <f t="shared" si="6"/>
        <v>24821.1</v>
      </c>
      <c r="W41" s="217">
        <f t="shared" si="6"/>
        <v>24821.1</v>
      </c>
      <c r="X41" s="217">
        <f t="shared" si="6"/>
        <v>31085.1</v>
      </c>
      <c r="Y41" s="217">
        <f t="shared" si="6"/>
        <v>24821.1</v>
      </c>
      <c r="Z41" s="217">
        <f t="shared" si="6"/>
        <v>28736.1</v>
      </c>
      <c r="AA41" s="217">
        <f t="shared" si="6"/>
        <v>24821.1</v>
      </c>
      <c r="AB41" s="217">
        <f t="shared" si="6"/>
        <v>28736.1</v>
      </c>
      <c r="AC41" s="217">
        <f t="shared" si="6"/>
        <v>24821.1</v>
      </c>
      <c r="AD41" s="217">
        <f t="shared" si="6"/>
        <v>31085.1</v>
      </c>
      <c r="AE41" s="217">
        <f t="shared" si="6"/>
        <v>21141</v>
      </c>
      <c r="AF41" s="217">
        <f t="shared" si="6"/>
        <v>26387.1</v>
      </c>
      <c r="AG41" s="217">
        <f t="shared" si="6"/>
        <v>18792</v>
      </c>
      <c r="AH41" s="217">
        <f t="shared" si="6"/>
        <v>19966.5</v>
      </c>
      <c r="AI41" s="217">
        <f t="shared" si="6"/>
        <v>18792</v>
      </c>
      <c r="AJ41" s="217">
        <f t="shared" si="6"/>
        <v>19966.5</v>
      </c>
      <c r="AK41" s="217">
        <f t="shared" si="6"/>
        <v>18792</v>
      </c>
      <c r="AL41" s="217">
        <f t="shared" si="6"/>
        <v>19966.5</v>
      </c>
      <c r="AM41" s="217">
        <f t="shared" si="6"/>
        <v>18792</v>
      </c>
      <c r="AN41" s="217">
        <f t="shared" si="6"/>
        <v>19966.5</v>
      </c>
      <c r="AO41" s="217">
        <f t="shared" si="6"/>
        <v>18792</v>
      </c>
    </row>
    <row r="42" spans="1:41" s="85" customFormat="1" x14ac:dyDescent="0.2">
      <c r="A42" s="260">
        <v>2</v>
      </c>
      <c r="B42" s="217">
        <f t="shared" ref="B42:AO42" si="7">B15*0.87</f>
        <v>18792</v>
      </c>
      <c r="C42" s="217">
        <f t="shared" si="7"/>
        <v>18792</v>
      </c>
      <c r="D42" s="217">
        <f t="shared" si="7"/>
        <v>18792</v>
      </c>
      <c r="E42" s="217">
        <f t="shared" si="7"/>
        <v>17617.5</v>
      </c>
      <c r="F42" s="217">
        <f t="shared" si="7"/>
        <v>21141</v>
      </c>
      <c r="G42" s="217">
        <f t="shared" si="7"/>
        <v>17617.5</v>
      </c>
      <c r="H42" s="217">
        <f t="shared" si="7"/>
        <v>23490</v>
      </c>
      <c r="I42" s="217">
        <f t="shared" si="7"/>
        <v>21141</v>
      </c>
      <c r="J42" s="217">
        <f t="shared" si="7"/>
        <v>17617.5</v>
      </c>
      <c r="K42" s="217">
        <f t="shared" si="7"/>
        <v>21141</v>
      </c>
      <c r="L42" s="217">
        <f t="shared" si="7"/>
        <v>18792</v>
      </c>
      <c r="M42" s="217">
        <f t="shared" si="7"/>
        <v>24038.1</v>
      </c>
      <c r="N42" s="217">
        <f t="shared" si="7"/>
        <v>26387.1</v>
      </c>
      <c r="O42" s="217">
        <f t="shared" si="7"/>
        <v>24038.1</v>
      </c>
      <c r="P42" s="217">
        <f t="shared" si="7"/>
        <v>22707</v>
      </c>
      <c r="Q42" s="217">
        <f t="shared" si="7"/>
        <v>22707</v>
      </c>
      <c r="R42" s="217">
        <f t="shared" si="7"/>
        <v>24038.1</v>
      </c>
      <c r="S42" s="217">
        <f t="shared" si="7"/>
        <v>22707</v>
      </c>
      <c r="T42" s="217">
        <f t="shared" si="7"/>
        <v>26387.1</v>
      </c>
      <c r="U42" s="217">
        <f t="shared" si="7"/>
        <v>24038.1</v>
      </c>
      <c r="V42" s="217">
        <f t="shared" si="7"/>
        <v>26387.1</v>
      </c>
      <c r="W42" s="217">
        <f t="shared" si="7"/>
        <v>26387.1</v>
      </c>
      <c r="X42" s="217">
        <f t="shared" si="7"/>
        <v>32651.1</v>
      </c>
      <c r="Y42" s="217">
        <f t="shared" si="7"/>
        <v>26387.1</v>
      </c>
      <c r="Z42" s="217">
        <f t="shared" si="7"/>
        <v>30302.1</v>
      </c>
      <c r="AA42" s="217">
        <f t="shared" si="7"/>
        <v>26387.1</v>
      </c>
      <c r="AB42" s="217">
        <f t="shared" si="7"/>
        <v>30302.1</v>
      </c>
      <c r="AC42" s="217">
        <f t="shared" si="7"/>
        <v>26387.1</v>
      </c>
      <c r="AD42" s="217">
        <f t="shared" si="7"/>
        <v>32651.1</v>
      </c>
      <c r="AE42" s="217">
        <f t="shared" si="7"/>
        <v>22707</v>
      </c>
      <c r="AF42" s="217">
        <f t="shared" si="7"/>
        <v>27953.1</v>
      </c>
      <c r="AG42" s="217">
        <f t="shared" si="7"/>
        <v>20358</v>
      </c>
      <c r="AH42" s="217">
        <f t="shared" si="7"/>
        <v>21532.5</v>
      </c>
      <c r="AI42" s="217">
        <f t="shared" si="7"/>
        <v>20358</v>
      </c>
      <c r="AJ42" s="217">
        <f t="shared" si="7"/>
        <v>21532.5</v>
      </c>
      <c r="AK42" s="217">
        <f t="shared" si="7"/>
        <v>20358</v>
      </c>
      <c r="AL42" s="217">
        <f t="shared" si="7"/>
        <v>21532.5</v>
      </c>
      <c r="AM42" s="217">
        <f t="shared" si="7"/>
        <v>20358</v>
      </c>
      <c r="AN42" s="217">
        <f t="shared" si="7"/>
        <v>21532.5</v>
      </c>
      <c r="AO42" s="217">
        <f t="shared" si="7"/>
        <v>20358</v>
      </c>
    </row>
    <row r="43" spans="1:41" s="85" customFormat="1" x14ac:dyDescent="0.2">
      <c r="A43" s="259" t="s">
        <v>156</v>
      </c>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row>
    <row r="44" spans="1:41" s="85" customFormat="1" x14ac:dyDescent="0.2">
      <c r="A44" s="260">
        <v>1</v>
      </c>
      <c r="B44" s="217">
        <f t="shared" ref="B44:AO44" si="8">B17*0.87</f>
        <v>19575</v>
      </c>
      <c r="C44" s="217">
        <f t="shared" si="8"/>
        <v>19575</v>
      </c>
      <c r="D44" s="217">
        <f t="shared" si="8"/>
        <v>19575</v>
      </c>
      <c r="E44" s="217">
        <f t="shared" si="8"/>
        <v>18400.5</v>
      </c>
      <c r="F44" s="217">
        <f t="shared" si="8"/>
        <v>21924</v>
      </c>
      <c r="G44" s="217">
        <f t="shared" si="8"/>
        <v>18400.5</v>
      </c>
      <c r="H44" s="217">
        <f t="shared" si="8"/>
        <v>24273</v>
      </c>
      <c r="I44" s="217">
        <f t="shared" si="8"/>
        <v>21924</v>
      </c>
      <c r="J44" s="217">
        <f t="shared" si="8"/>
        <v>18400.5</v>
      </c>
      <c r="K44" s="217">
        <f t="shared" si="8"/>
        <v>21924</v>
      </c>
      <c r="L44" s="217">
        <f t="shared" si="8"/>
        <v>19575</v>
      </c>
      <c r="M44" s="217">
        <f t="shared" si="8"/>
        <v>24821.1</v>
      </c>
      <c r="N44" s="217">
        <f t="shared" si="8"/>
        <v>27170.1</v>
      </c>
      <c r="O44" s="217">
        <f t="shared" si="8"/>
        <v>24821.1</v>
      </c>
      <c r="P44" s="217">
        <f t="shared" si="8"/>
        <v>23490</v>
      </c>
      <c r="Q44" s="217">
        <f t="shared" si="8"/>
        <v>23490</v>
      </c>
      <c r="R44" s="217">
        <f t="shared" si="8"/>
        <v>24821.1</v>
      </c>
      <c r="S44" s="217">
        <f t="shared" si="8"/>
        <v>23490</v>
      </c>
      <c r="T44" s="217">
        <f t="shared" si="8"/>
        <v>27170.1</v>
      </c>
      <c r="U44" s="217">
        <f t="shared" si="8"/>
        <v>24821.1</v>
      </c>
      <c r="V44" s="217">
        <f t="shared" si="8"/>
        <v>27170.1</v>
      </c>
      <c r="W44" s="217">
        <f t="shared" si="8"/>
        <v>27170.1</v>
      </c>
      <c r="X44" s="217">
        <f t="shared" si="8"/>
        <v>33434.1</v>
      </c>
      <c r="Y44" s="217">
        <f t="shared" si="8"/>
        <v>27170.1</v>
      </c>
      <c r="Z44" s="217">
        <f t="shared" si="8"/>
        <v>31085.1</v>
      </c>
      <c r="AA44" s="217">
        <f t="shared" si="8"/>
        <v>27170.1</v>
      </c>
      <c r="AB44" s="217">
        <f t="shared" si="8"/>
        <v>31085.1</v>
      </c>
      <c r="AC44" s="217">
        <f t="shared" si="8"/>
        <v>27170.1</v>
      </c>
      <c r="AD44" s="217">
        <f t="shared" si="8"/>
        <v>33434.1</v>
      </c>
      <c r="AE44" s="217">
        <f t="shared" si="8"/>
        <v>23490</v>
      </c>
      <c r="AF44" s="217">
        <f t="shared" si="8"/>
        <v>28736.1</v>
      </c>
      <c r="AG44" s="217">
        <f t="shared" si="8"/>
        <v>21141</v>
      </c>
      <c r="AH44" s="217">
        <f t="shared" si="8"/>
        <v>22315.5</v>
      </c>
      <c r="AI44" s="217">
        <f t="shared" si="8"/>
        <v>21141</v>
      </c>
      <c r="AJ44" s="217">
        <f t="shared" si="8"/>
        <v>22315.5</v>
      </c>
      <c r="AK44" s="217">
        <f t="shared" si="8"/>
        <v>21141</v>
      </c>
      <c r="AL44" s="217">
        <f t="shared" si="8"/>
        <v>22315.5</v>
      </c>
      <c r="AM44" s="217">
        <f t="shared" si="8"/>
        <v>21141</v>
      </c>
      <c r="AN44" s="217">
        <f t="shared" si="8"/>
        <v>22315.5</v>
      </c>
      <c r="AO44" s="217">
        <f t="shared" si="8"/>
        <v>21141</v>
      </c>
    </row>
    <row r="45" spans="1:41" s="85" customFormat="1" x14ac:dyDescent="0.2">
      <c r="A45" s="260">
        <v>2</v>
      </c>
      <c r="B45" s="217">
        <f t="shared" ref="B45:AO45" si="9">B18*0.87</f>
        <v>21141</v>
      </c>
      <c r="C45" s="217">
        <f t="shared" si="9"/>
        <v>21141</v>
      </c>
      <c r="D45" s="217">
        <f t="shared" si="9"/>
        <v>21141</v>
      </c>
      <c r="E45" s="217">
        <f t="shared" si="9"/>
        <v>19966.5</v>
      </c>
      <c r="F45" s="217">
        <f t="shared" si="9"/>
        <v>23490</v>
      </c>
      <c r="G45" s="217">
        <f t="shared" si="9"/>
        <v>19966.5</v>
      </c>
      <c r="H45" s="217">
        <f t="shared" si="9"/>
        <v>25839</v>
      </c>
      <c r="I45" s="217">
        <f t="shared" si="9"/>
        <v>23490</v>
      </c>
      <c r="J45" s="217">
        <f t="shared" si="9"/>
        <v>19966.5</v>
      </c>
      <c r="K45" s="217">
        <f t="shared" si="9"/>
        <v>23490</v>
      </c>
      <c r="L45" s="217">
        <f t="shared" si="9"/>
        <v>21141</v>
      </c>
      <c r="M45" s="217">
        <f t="shared" si="9"/>
        <v>26387.1</v>
      </c>
      <c r="N45" s="217">
        <f t="shared" si="9"/>
        <v>28736.1</v>
      </c>
      <c r="O45" s="217">
        <f t="shared" si="9"/>
        <v>26387.1</v>
      </c>
      <c r="P45" s="217">
        <f t="shared" si="9"/>
        <v>25056</v>
      </c>
      <c r="Q45" s="217">
        <f t="shared" si="9"/>
        <v>25056</v>
      </c>
      <c r="R45" s="217">
        <f t="shared" si="9"/>
        <v>26387.1</v>
      </c>
      <c r="S45" s="217">
        <f t="shared" si="9"/>
        <v>25056</v>
      </c>
      <c r="T45" s="217">
        <f t="shared" si="9"/>
        <v>28736.1</v>
      </c>
      <c r="U45" s="217">
        <f t="shared" si="9"/>
        <v>26387.1</v>
      </c>
      <c r="V45" s="217">
        <f t="shared" si="9"/>
        <v>28736.1</v>
      </c>
      <c r="W45" s="217">
        <f t="shared" si="9"/>
        <v>28736.1</v>
      </c>
      <c r="X45" s="217">
        <f t="shared" si="9"/>
        <v>35000.1</v>
      </c>
      <c r="Y45" s="217">
        <f t="shared" si="9"/>
        <v>28736.1</v>
      </c>
      <c r="Z45" s="217">
        <f t="shared" si="9"/>
        <v>32651.1</v>
      </c>
      <c r="AA45" s="217">
        <f t="shared" si="9"/>
        <v>28736.1</v>
      </c>
      <c r="AB45" s="217">
        <f t="shared" si="9"/>
        <v>32651.1</v>
      </c>
      <c r="AC45" s="217">
        <f t="shared" si="9"/>
        <v>28736.1</v>
      </c>
      <c r="AD45" s="217">
        <f t="shared" si="9"/>
        <v>35000.1</v>
      </c>
      <c r="AE45" s="217">
        <f t="shared" si="9"/>
        <v>25056</v>
      </c>
      <c r="AF45" s="217">
        <f t="shared" si="9"/>
        <v>30302.1</v>
      </c>
      <c r="AG45" s="217">
        <f t="shared" si="9"/>
        <v>22707</v>
      </c>
      <c r="AH45" s="217">
        <f t="shared" si="9"/>
        <v>23881.5</v>
      </c>
      <c r="AI45" s="217">
        <f t="shared" si="9"/>
        <v>22707</v>
      </c>
      <c r="AJ45" s="217">
        <f t="shared" si="9"/>
        <v>23881.5</v>
      </c>
      <c r="AK45" s="217">
        <f t="shared" si="9"/>
        <v>22707</v>
      </c>
      <c r="AL45" s="217">
        <f t="shared" si="9"/>
        <v>23881.5</v>
      </c>
      <c r="AM45" s="217">
        <f t="shared" si="9"/>
        <v>22707</v>
      </c>
      <c r="AN45" s="217">
        <f t="shared" si="9"/>
        <v>23881.5</v>
      </c>
      <c r="AO45" s="217">
        <f t="shared" si="9"/>
        <v>22707</v>
      </c>
    </row>
    <row r="46" spans="1:41" s="85" customFormat="1" x14ac:dyDescent="0.2">
      <c r="A46" s="259" t="s">
        <v>136</v>
      </c>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row>
    <row r="47" spans="1:41" s="85" customFormat="1" x14ac:dyDescent="0.2">
      <c r="A47" s="260">
        <v>1</v>
      </c>
      <c r="B47" s="217">
        <f t="shared" ref="B47:AO47" si="10">B20*0.87</f>
        <v>21924</v>
      </c>
      <c r="C47" s="217">
        <f t="shared" si="10"/>
        <v>21924</v>
      </c>
      <c r="D47" s="217">
        <f t="shared" si="10"/>
        <v>21924</v>
      </c>
      <c r="E47" s="217">
        <f t="shared" si="10"/>
        <v>20749.5</v>
      </c>
      <c r="F47" s="217">
        <f t="shared" si="10"/>
        <v>24273</v>
      </c>
      <c r="G47" s="217">
        <f t="shared" si="10"/>
        <v>20749.5</v>
      </c>
      <c r="H47" s="217">
        <f t="shared" si="10"/>
        <v>26622</v>
      </c>
      <c r="I47" s="217">
        <f t="shared" si="10"/>
        <v>24273</v>
      </c>
      <c r="J47" s="217">
        <f t="shared" si="10"/>
        <v>20749.5</v>
      </c>
      <c r="K47" s="217">
        <f t="shared" si="10"/>
        <v>24273</v>
      </c>
      <c r="L47" s="217">
        <f t="shared" si="10"/>
        <v>21924</v>
      </c>
      <c r="M47" s="217">
        <f t="shared" si="10"/>
        <v>27170.1</v>
      </c>
      <c r="N47" s="217">
        <f t="shared" si="10"/>
        <v>29519.1</v>
      </c>
      <c r="O47" s="217">
        <f t="shared" si="10"/>
        <v>27170.1</v>
      </c>
      <c r="P47" s="217">
        <f t="shared" si="10"/>
        <v>25839</v>
      </c>
      <c r="Q47" s="217">
        <f t="shared" si="10"/>
        <v>25839</v>
      </c>
      <c r="R47" s="217">
        <f t="shared" si="10"/>
        <v>27170.1</v>
      </c>
      <c r="S47" s="217">
        <f t="shared" si="10"/>
        <v>25839</v>
      </c>
      <c r="T47" s="217">
        <f t="shared" si="10"/>
        <v>29519.1</v>
      </c>
      <c r="U47" s="217">
        <f t="shared" si="10"/>
        <v>27170.1</v>
      </c>
      <c r="V47" s="217">
        <f t="shared" si="10"/>
        <v>29519.1</v>
      </c>
      <c r="W47" s="217">
        <f t="shared" si="10"/>
        <v>29519.1</v>
      </c>
      <c r="X47" s="217">
        <f t="shared" si="10"/>
        <v>35783.1</v>
      </c>
      <c r="Y47" s="217">
        <f t="shared" si="10"/>
        <v>29519.1</v>
      </c>
      <c r="Z47" s="217">
        <f t="shared" si="10"/>
        <v>33434.1</v>
      </c>
      <c r="AA47" s="217">
        <f t="shared" si="10"/>
        <v>29519.1</v>
      </c>
      <c r="AB47" s="217">
        <f t="shared" si="10"/>
        <v>33434.1</v>
      </c>
      <c r="AC47" s="217">
        <f t="shared" si="10"/>
        <v>29519.1</v>
      </c>
      <c r="AD47" s="217">
        <f t="shared" si="10"/>
        <v>35783.1</v>
      </c>
      <c r="AE47" s="217">
        <f t="shared" si="10"/>
        <v>25839</v>
      </c>
      <c r="AF47" s="217">
        <f t="shared" si="10"/>
        <v>31085.1</v>
      </c>
      <c r="AG47" s="217">
        <f t="shared" si="10"/>
        <v>23490</v>
      </c>
      <c r="AH47" s="217">
        <f t="shared" si="10"/>
        <v>24664.5</v>
      </c>
      <c r="AI47" s="217">
        <f t="shared" si="10"/>
        <v>23490</v>
      </c>
      <c r="AJ47" s="217">
        <f t="shared" si="10"/>
        <v>24664.5</v>
      </c>
      <c r="AK47" s="217">
        <f t="shared" si="10"/>
        <v>23490</v>
      </c>
      <c r="AL47" s="217">
        <f t="shared" si="10"/>
        <v>24664.5</v>
      </c>
      <c r="AM47" s="217">
        <f t="shared" si="10"/>
        <v>23490</v>
      </c>
      <c r="AN47" s="217">
        <f t="shared" si="10"/>
        <v>24664.5</v>
      </c>
      <c r="AO47" s="217">
        <f t="shared" si="10"/>
        <v>23490</v>
      </c>
    </row>
    <row r="48" spans="1:41" s="85" customFormat="1" x14ac:dyDescent="0.2">
      <c r="A48" s="260">
        <v>2</v>
      </c>
      <c r="B48" s="217">
        <f t="shared" ref="B48:AO48" si="11">B21*0.87</f>
        <v>23490</v>
      </c>
      <c r="C48" s="217">
        <f t="shared" si="11"/>
        <v>23490</v>
      </c>
      <c r="D48" s="217">
        <f t="shared" si="11"/>
        <v>23490</v>
      </c>
      <c r="E48" s="217">
        <f t="shared" si="11"/>
        <v>22315.5</v>
      </c>
      <c r="F48" s="217">
        <f t="shared" si="11"/>
        <v>25839</v>
      </c>
      <c r="G48" s="217">
        <f t="shared" si="11"/>
        <v>22315.5</v>
      </c>
      <c r="H48" s="217">
        <f t="shared" si="11"/>
        <v>28188</v>
      </c>
      <c r="I48" s="217">
        <f t="shared" si="11"/>
        <v>25839</v>
      </c>
      <c r="J48" s="217">
        <f t="shared" si="11"/>
        <v>22315.5</v>
      </c>
      <c r="K48" s="217">
        <f t="shared" si="11"/>
        <v>25839</v>
      </c>
      <c r="L48" s="217">
        <f t="shared" si="11"/>
        <v>23490</v>
      </c>
      <c r="M48" s="217">
        <f t="shared" si="11"/>
        <v>28736.1</v>
      </c>
      <c r="N48" s="217">
        <f t="shared" si="11"/>
        <v>31085.1</v>
      </c>
      <c r="O48" s="217">
        <f t="shared" si="11"/>
        <v>28736.1</v>
      </c>
      <c r="P48" s="217">
        <f t="shared" si="11"/>
        <v>27405</v>
      </c>
      <c r="Q48" s="217">
        <f t="shared" si="11"/>
        <v>27405</v>
      </c>
      <c r="R48" s="217">
        <f t="shared" si="11"/>
        <v>28736.1</v>
      </c>
      <c r="S48" s="217">
        <f t="shared" si="11"/>
        <v>27405</v>
      </c>
      <c r="T48" s="217">
        <f t="shared" si="11"/>
        <v>31085.1</v>
      </c>
      <c r="U48" s="217">
        <f t="shared" si="11"/>
        <v>28736.1</v>
      </c>
      <c r="V48" s="217">
        <f t="shared" si="11"/>
        <v>31085.1</v>
      </c>
      <c r="W48" s="217">
        <f t="shared" si="11"/>
        <v>31085.1</v>
      </c>
      <c r="X48" s="217">
        <f t="shared" si="11"/>
        <v>37349.1</v>
      </c>
      <c r="Y48" s="217">
        <f t="shared" si="11"/>
        <v>31085.1</v>
      </c>
      <c r="Z48" s="217">
        <f t="shared" si="11"/>
        <v>35000.1</v>
      </c>
      <c r="AA48" s="217">
        <f t="shared" si="11"/>
        <v>31085.1</v>
      </c>
      <c r="AB48" s="217">
        <f t="shared" si="11"/>
        <v>35000.1</v>
      </c>
      <c r="AC48" s="217">
        <f t="shared" si="11"/>
        <v>31085.1</v>
      </c>
      <c r="AD48" s="217">
        <f t="shared" si="11"/>
        <v>37349.1</v>
      </c>
      <c r="AE48" s="217">
        <f t="shared" si="11"/>
        <v>27405</v>
      </c>
      <c r="AF48" s="217">
        <f t="shared" si="11"/>
        <v>32651.1</v>
      </c>
      <c r="AG48" s="217">
        <f t="shared" si="11"/>
        <v>25056</v>
      </c>
      <c r="AH48" s="217">
        <f t="shared" si="11"/>
        <v>26230.5</v>
      </c>
      <c r="AI48" s="217">
        <f t="shared" si="11"/>
        <v>25056</v>
      </c>
      <c r="AJ48" s="217">
        <f t="shared" si="11"/>
        <v>26230.5</v>
      </c>
      <c r="AK48" s="217">
        <f t="shared" si="11"/>
        <v>25056</v>
      </c>
      <c r="AL48" s="217">
        <f t="shared" si="11"/>
        <v>26230.5</v>
      </c>
      <c r="AM48" s="217">
        <f t="shared" si="11"/>
        <v>25056</v>
      </c>
      <c r="AN48" s="217">
        <f t="shared" si="11"/>
        <v>26230.5</v>
      </c>
      <c r="AO48" s="217">
        <f t="shared" si="11"/>
        <v>25056</v>
      </c>
    </row>
    <row r="49" spans="1:41" s="85" customFormat="1" x14ac:dyDescent="0.2">
      <c r="A49" s="259" t="s">
        <v>137</v>
      </c>
      <c r="B49" s="217"/>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row>
    <row r="50" spans="1:41" s="85" customFormat="1" x14ac:dyDescent="0.2">
      <c r="A50" s="260" t="s">
        <v>129</v>
      </c>
      <c r="B50" s="217">
        <f t="shared" ref="B50:AO50" si="12">B23*0.87</f>
        <v>29362.5</v>
      </c>
      <c r="C50" s="217">
        <f t="shared" si="12"/>
        <v>29362.5</v>
      </c>
      <c r="D50" s="217">
        <f t="shared" si="12"/>
        <v>29362.5</v>
      </c>
      <c r="E50" s="217">
        <f t="shared" si="12"/>
        <v>28188</v>
      </c>
      <c r="F50" s="217">
        <f t="shared" si="12"/>
        <v>31711.5</v>
      </c>
      <c r="G50" s="217">
        <f t="shared" si="12"/>
        <v>28188</v>
      </c>
      <c r="H50" s="217">
        <f t="shared" si="12"/>
        <v>34060.5</v>
      </c>
      <c r="I50" s="217">
        <f t="shared" si="12"/>
        <v>31711.5</v>
      </c>
      <c r="J50" s="217">
        <f t="shared" si="12"/>
        <v>28188</v>
      </c>
      <c r="K50" s="217">
        <f t="shared" si="12"/>
        <v>31711.5</v>
      </c>
      <c r="L50" s="217">
        <f t="shared" si="12"/>
        <v>29362.5</v>
      </c>
      <c r="M50" s="217">
        <f t="shared" si="12"/>
        <v>34608.6</v>
      </c>
      <c r="N50" s="217">
        <f t="shared" si="12"/>
        <v>36957.599999999999</v>
      </c>
      <c r="O50" s="217">
        <f t="shared" si="12"/>
        <v>34608.6</v>
      </c>
      <c r="P50" s="217">
        <f t="shared" si="12"/>
        <v>33277.5</v>
      </c>
      <c r="Q50" s="217">
        <f t="shared" si="12"/>
        <v>33277.5</v>
      </c>
      <c r="R50" s="217">
        <f t="shared" si="12"/>
        <v>34608.6</v>
      </c>
      <c r="S50" s="217">
        <f t="shared" si="12"/>
        <v>33277.5</v>
      </c>
      <c r="T50" s="217">
        <f t="shared" si="12"/>
        <v>36957.599999999999</v>
      </c>
      <c r="U50" s="217">
        <f t="shared" si="12"/>
        <v>34608.6</v>
      </c>
      <c r="V50" s="217">
        <f t="shared" si="12"/>
        <v>36957.599999999999</v>
      </c>
      <c r="W50" s="217">
        <f t="shared" si="12"/>
        <v>36957.599999999999</v>
      </c>
      <c r="X50" s="217">
        <f t="shared" si="12"/>
        <v>43221.599999999999</v>
      </c>
      <c r="Y50" s="217">
        <f t="shared" si="12"/>
        <v>36957.599999999999</v>
      </c>
      <c r="Z50" s="217">
        <f t="shared" si="12"/>
        <v>40872.6</v>
      </c>
      <c r="AA50" s="217">
        <f t="shared" si="12"/>
        <v>36957.599999999999</v>
      </c>
      <c r="AB50" s="217">
        <f t="shared" si="12"/>
        <v>40872.6</v>
      </c>
      <c r="AC50" s="217">
        <f t="shared" si="12"/>
        <v>36957.599999999999</v>
      </c>
      <c r="AD50" s="217">
        <f t="shared" si="12"/>
        <v>43221.599999999999</v>
      </c>
      <c r="AE50" s="217">
        <f t="shared" si="12"/>
        <v>33277.5</v>
      </c>
      <c r="AF50" s="217">
        <f t="shared" si="12"/>
        <v>38523.599999999999</v>
      </c>
      <c r="AG50" s="217">
        <f t="shared" si="12"/>
        <v>30928.5</v>
      </c>
      <c r="AH50" s="217">
        <f t="shared" si="12"/>
        <v>32103</v>
      </c>
      <c r="AI50" s="217">
        <f t="shared" si="12"/>
        <v>30928.5</v>
      </c>
      <c r="AJ50" s="217">
        <f t="shared" si="12"/>
        <v>32103</v>
      </c>
      <c r="AK50" s="217">
        <f t="shared" si="12"/>
        <v>30928.5</v>
      </c>
      <c r="AL50" s="217">
        <f t="shared" si="12"/>
        <v>32103</v>
      </c>
      <c r="AM50" s="217">
        <f t="shared" si="12"/>
        <v>30928.5</v>
      </c>
      <c r="AN50" s="217">
        <f t="shared" si="12"/>
        <v>32103</v>
      </c>
      <c r="AO50" s="217">
        <f t="shared" si="12"/>
        <v>30928.5</v>
      </c>
    </row>
    <row r="51" spans="1:41" s="85" customFormat="1" x14ac:dyDescent="0.2">
      <c r="A51" s="259" t="s">
        <v>138</v>
      </c>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row>
    <row r="52" spans="1:41" s="85" customFormat="1" x14ac:dyDescent="0.2">
      <c r="A52" s="260" t="s">
        <v>129</v>
      </c>
      <c r="B52" s="217">
        <f t="shared" ref="B52:AO52" si="13">B25*0.87</f>
        <v>35626.5</v>
      </c>
      <c r="C52" s="217">
        <f t="shared" si="13"/>
        <v>35626.5</v>
      </c>
      <c r="D52" s="217">
        <f t="shared" si="13"/>
        <v>35626.5</v>
      </c>
      <c r="E52" s="217">
        <f t="shared" si="13"/>
        <v>34452</v>
      </c>
      <c r="F52" s="217">
        <f t="shared" si="13"/>
        <v>37975.5</v>
      </c>
      <c r="G52" s="217">
        <f t="shared" si="13"/>
        <v>34452</v>
      </c>
      <c r="H52" s="217">
        <f t="shared" si="13"/>
        <v>40324.5</v>
      </c>
      <c r="I52" s="217">
        <f t="shared" si="13"/>
        <v>37975.5</v>
      </c>
      <c r="J52" s="217">
        <f t="shared" si="13"/>
        <v>34452</v>
      </c>
      <c r="K52" s="217">
        <f t="shared" si="13"/>
        <v>37975.5</v>
      </c>
      <c r="L52" s="217">
        <f t="shared" si="13"/>
        <v>35626.5</v>
      </c>
      <c r="M52" s="217">
        <f t="shared" si="13"/>
        <v>40872.6</v>
      </c>
      <c r="N52" s="217">
        <f t="shared" si="13"/>
        <v>43221.599999999999</v>
      </c>
      <c r="O52" s="217">
        <f t="shared" si="13"/>
        <v>40872.6</v>
      </c>
      <c r="P52" s="217">
        <f t="shared" si="13"/>
        <v>39541.5</v>
      </c>
      <c r="Q52" s="217">
        <f t="shared" si="13"/>
        <v>39541.5</v>
      </c>
      <c r="R52" s="217">
        <f t="shared" si="13"/>
        <v>40872.6</v>
      </c>
      <c r="S52" s="217">
        <f t="shared" si="13"/>
        <v>39541.5</v>
      </c>
      <c r="T52" s="217">
        <f t="shared" si="13"/>
        <v>43221.599999999999</v>
      </c>
      <c r="U52" s="217">
        <f t="shared" si="13"/>
        <v>40872.6</v>
      </c>
      <c r="V52" s="217">
        <f t="shared" si="13"/>
        <v>43221.599999999999</v>
      </c>
      <c r="W52" s="217">
        <f t="shared" si="13"/>
        <v>43221.599999999999</v>
      </c>
      <c r="X52" s="217">
        <f t="shared" si="13"/>
        <v>49485.599999999999</v>
      </c>
      <c r="Y52" s="217">
        <f t="shared" si="13"/>
        <v>43221.599999999999</v>
      </c>
      <c r="Z52" s="217">
        <f t="shared" si="13"/>
        <v>47136.6</v>
      </c>
      <c r="AA52" s="217">
        <f t="shared" si="13"/>
        <v>43221.599999999999</v>
      </c>
      <c r="AB52" s="217">
        <f t="shared" si="13"/>
        <v>47136.6</v>
      </c>
      <c r="AC52" s="217">
        <f t="shared" si="13"/>
        <v>43221.599999999999</v>
      </c>
      <c r="AD52" s="217">
        <f t="shared" si="13"/>
        <v>49485.599999999999</v>
      </c>
      <c r="AE52" s="217">
        <f t="shared" si="13"/>
        <v>39541.5</v>
      </c>
      <c r="AF52" s="217">
        <f t="shared" si="13"/>
        <v>44787.6</v>
      </c>
      <c r="AG52" s="217">
        <f t="shared" si="13"/>
        <v>37192.5</v>
      </c>
      <c r="AH52" s="217">
        <f t="shared" si="13"/>
        <v>38367</v>
      </c>
      <c r="AI52" s="217">
        <f t="shared" si="13"/>
        <v>37192.5</v>
      </c>
      <c r="AJ52" s="217">
        <f t="shared" si="13"/>
        <v>38367</v>
      </c>
      <c r="AK52" s="217">
        <f t="shared" si="13"/>
        <v>37192.5</v>
      </c>
      <c r="AL52" s="217">
        <f t="shared" si="13"/>
        <v>38367</v>
      </c>
      <c r="AM52" s="217">
        <f t="shared" si="13"/>
        <v>37192.5</v>
      </c>
      <c r="AN52" s="217">
        <f t="shared" si="13"/>
        <v>38367</v>
      </c>
      <c r="AO52" s="217">
        <f t="shared" si="13"/>
        <v>37192.5</v>
      </c>
    </row>
    <row r="53" spans="1:41" s="85" customFormat="1" x14ac:dyDescent="0.2">
      <c r="A53" s="261" t="s">
        <v>139</v>
      </c>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row>
    <row r="54" spans="1:41" s="85" customFormat="1" x14ac:dyDescent="0.2">
      <c r="A54" s="260" t="s">
        <v>129</v>
      </c>
      <c r="B54" s="217">
        <f t="shared" ref="B54:AO54" si="14">B27*0.87</f>
        <v>55201.5</v>
      </c>
      <c r="C54" s="217">
        <f t="shared" si="14"/>
        <v>55201.5</v>
      </c>
      <c r="D54" s="217">
        <f t="shared" si="14"/>
        <v>55201.5</v>
      </c>
      <c r="E54" s="217">
        <f t="shared" si="14"/>
        <v>54027</v>
      </c>
      <c r="F54" s="217">
        <f t="shared" si="14"/>
        <v>57550.5</v>
      </c>
      <c r="G54" s="217">
        <f t="shared" si="14"/>
        <v>54027</v>
      </c>
      <c r="H54" s="217">
        <f t="shared" si="14"/>
        <v>59899.5</v>
      </c>
      <c r="I54" s="217">
        <f t="shared" si="14"/>
        <v>57550.5</v>
      </c>
      <c r="J54" s="217">
        <f t="shared" si="14"/>
        <v>54027</v>
      </c>
      <c r="K54" s="217">
        <f t="shared" si="14"/>
        <v>57550.5</v>
      </c>
      <c r="L54" s="217">
        <f t="shared" si="14"/>
        <v>55201.5</v>
      </c>
      <c r="M54" s="217">
        <f t="shared" si="14"/>
        <v>60447.6</v>
      </c>
      <c r="N54" s="217">
        <f t="shared" si="14"/>
        <v>62796.6</v>
      </c>
      <c r="O54" s="217">
        <f t="shared" si="14"/>
        <v>60447.6</v>
      </c>
      <c r="P54" s="217">
        <f t="shared" si="14"/>
        <v>59116.5</v>
      </c>
      <c r="Q54" s="217">
        <f t="shared" si="14"/>
        <v>59116.5</v>
      </c>
      <c r="R54" s="217">
        <f t="shared" si="14"/>
        <v>60447.6</v>
      </c>
      <c r="S54" s="217">
        <f t="shared" si="14"/>
        <v>59116.5</v>
      </c>
      <c r="T54" s="217">
        <f t="shared" si="14"/>
        <v>62796.6</v>
      </c>
      <c r="U54" s="217">
        <f t="shared" si="14"/>
        <v>60447.6</v>
      </c>
      <c r="V54" s="217">
        <f t="shared" si="14"/>
        <v>62796.6</v>
      </c>
      <c r="W54" s="217">
        <f t="shared" si="14"/>
        <v>62796.6</v>
      </c>
      <c r="X54" s="217">
        <f t="shared" si="14"/>
        <v>69060.600000000006</v>
      </c>
      <c r="Y54" s="217">
        <f t="shared" si="14"/>
        <v>62796.6</v>
      </c>
      <c r="Z54" s="217">
        <f t="shared" si="14"/>
        <v>66711.600000000006</v>
      </c>
      <c r="AA54" s="217">
        <f t="shared" si="14"/>
        <v>62796.6</v>
      </c>
      <c r="AB54" s="217">
        <f t="shared" si="14"/>
        <v>66711.600000000006</v>
      </c>
      <c r="AC54" s="217">
        <f t="shared" si="14"/>
        <v>62796.6</v>
      </c>
      <c r="AD54" s="217">
        <f t="shared" si="14"/>
        <v>69060.600000000006</v>
      </c>
      <c r="AE54" s="217">
        <f t="shared" si="14"/>
        <v>59116.5</v>
      </c>
      <c r="AF54" s="217">
        <f t="shared" si="14"/>
        <v>64362.6</v>
      </c>
      <c r="AG54" s="217">
        <f t="shared" si="14"/>
        <v>56767.5</v>
      </c>
      <c r="AH54" s="217">
        <f t="shared" si="14"/>
        <v>57942</v>
      </c>
      <c r="AI54" s="217">
        <f t="shared" si="14"/>
        <v>56767.5</v>
      </c>
      <c r="AJ54" s="217">
        <f t="shared" si="14"/>
        <v>57942</v>
      </c>
      <c r="AK54" s="217">
        <f t="shared" si="14"/>
        <v>56767.5</v>
      </c>
      <c r="AL54" s="217">
        <f t="shared" si="14"/>
        <v>57942</v>
      </c>
      <c r="AM54" s="217">
        <f t="shared" si="14"/>
        <v>56767.5</v>
      </c>
      <c r="AN54" s="217">
        <f t="shared" si="14"/>
        <v>57942</v>
      </c>
      <c r="AO54" s="217">
        <f t="shared" si="14"/>
        <v>56767.5</v>
      </c>
    </row>
    <row r="55" spans="1:41" s="85" customFormat="1" x14ac:dyDescent="0.2">
      <c r="A55" s="259" t="s">
        <v>140</v>
      </c>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row>
    <row r="56" spans="1:41" s="85" customFormat="1" x14ac:dyDescent="0.2">
      <c r="A56" s="260" t="s">
        <v>129</v>
      </c>
      <c r="B56" s="217">
        <f t="shared" ref="B56:AO56" si="15">B29*0.87</f>
        <v>70861.5</v>
      </c>
      <c r="C56" s="217">
        <f t="shared" si="15"/>
        <v>70861.5</v>
      </c>
      <c r="D56" s="217">
        <f t="shared" si="15"/>
        <v>70861.5</v>
      </c>
      <c r="E56" s="217">
        <f t="shared" si="15"/>
        <v>69687</v>
      </c>
      <c r="F56" s="217">
        <f t="shared" si="15"/>
        <v>73210.5</v>
      </c>
      <c r="G56" s="217">
        <f t="shared" si="15"/>
        <v>69687</v>
      </c>
      <c r="H56" s="217">
        <f t="shared" si="15"/>
        <v>75559.5</v>
      </c>
      <c r="I56" s="217">
        <f t="shared" si="15"/>
        <v>73210.5</v>
      </c>
      <c r="J56" s="217">
        <f t="shared" si="15"/>
        <v>69687</v>
      </c>
      <c r="K56" s="217">
        <f t="shared" si="15"/>
        <v>73210.5</v>
      </c>
      <c r="L56" s="217">
        <f t="shared" si="15"/>
        <v>70861.5</v>
      </c>
      <c r="M56" s="217">
        <f t="shared" si="15"/>
        <v>76107.600000000006</v>
      </c>
      <c r="N56" s="217">
        <f t="shared" si="15"/>
        <v>78456.600000000006</v>
      </c>
      <c r="O56" s="217">
        <f t="shared" si="15"/>
        <v>76107.600000000006</v>
      </c>
      <c r="P56" s="217">
        <f t="shared" si="15"/>
        <v>74776.5</v>
      </c>
      <c r="Q56" s="217">
        <f t="shared" si="15"/>
        <v>74776.5</v>
      </c>
      <c r="R56" s="217">
        <f t="shared" si="15"/>
        <v>76107.600000000006</v>
      </c>
      <c r="S56" s="217">
        <f t="shared" si="15"/>
        <v>74776.5</v>
      </c>
      <c r="T56" s="217">
        <f t="shared" si="15"/>
        <v>78456.600000000006</v>
      </c>
      <c r="U56" s="217">
        <f t="shared" si="15"/>
        <v>76107.600000000006</v>
      </c>
      <c r="V56" s="217">
        <f t="shared" si="15"/>
        <v>78456.600000000006</v>
      </c>
      <c r="W56" s="217">
        <f t="shared" si="15"/>
        <v>78456.600000000006</v>
      </c>
      <c r="X56" s="217">
        <f t="shared" si="15"/>
        <v>84720.6</v>
      </c>
      <c r="Y56" s="217">
        <f t="shared" si="15"/>
        <v>78456.600000000006</v>
      </c>
      <c r="Z56" s="217">
        <f t="shared" si="15"/>
        <v>82371.600000000006</v>
      </c>
      <c r="AA56" s="217">
        <f t="shared" si="15"/>
        <v>78456.600000000006</v>
      </c>
      <c r="AB56" s="217">
        <f t="shared" si="15"/>
        <v>82371.600000000006</v>
      </c>
      <c r="AC56" s="217">
        <f t="shared" si="15"/>
        <v>78456.600000000006</v>
      </c>
      <c r="AD56" s="217">
        <f t="shared" si="15"/>
        <v>84720.6</v>
      </c>
      <c r="AE56" s="217">
        <f t="shared" si="15"/>
        <v>74776.5</v>
      </c>
      <c r="AF56" s="217">
        <f t="shared" si="15"/>
        <v>80022.600000000006</v>
      </c>
      <c r="AG56" s="217">
        <f t="shared" si="15"/>
        <v>72427.5</v>
      </c>
      <c r="AH56" s="217">
        <f t="shared" si="15"/>
        <v>73602</v>
      </c>
      <c r="AI56" s="217">
        <f t="shared" si="15"/>
        <v>72427.5</v>
      </c>
      <c r="AJ56" s="217">
        <f t="shared" si="15"/>
        <v>73602</v>
      </c>
      <c r="AK56" s="217">
        <f t="shared" si="15"/>
        <v>72427.5</v>
      </c>
      <c r="AL56" s="217">
        <f t="shared" si="15"/>
        <v>73602</v>
      </c>
      <c r="AM56" s="217">
        <f t="shared" si="15"/>
        <v>72427.5</v>
      </c>
      <c r="AN56" s="217">
        <f t="shared" si="15"/>
        <v>73602</v>
      </c>
      <c r="AO56" s="217">
        <f t="shared" si="15"/>
        <v>72427.5</v>
      </c>
    </row>
    <row r="57" spans="1:41" s="85" customFormat="1" ht="135" x14ac:dyDescent="0.2">
      <c r="A57" s="361" t="s">
        <v>408</v>
      </c>
    </row>
    <row r="58" spans="1:41" s="85" customFormat="1" x14ac:dyDescent="0.2">
      <c r="A58" s="363" t="s">
        <v>147</v>
      </c>
    </row>
    <row r="59" spans="1:41" s="85" customFormat="1" x14ac:dyDescent="0.2">
      <c r="A59" s="352" t="s">
        <v>406</v>
      </c>
    </row>
    <row r="60" spans="1:41" ht="11.1" customHeight="1" x14ac:dyDescent="0.2">
      <c r="A60" s="352" t="s">
        <v>407</v>
      </c>
    </row>
    <row r="61" spans="1:41" ht="21" customHeight="1" x14ac:dyDescent="0.2">
      <c r="A61" s="359" t="s">
        <v>144</v>
      </c>
    </row>
    <row r="62" spans="1:41" s="263" customFormat="1" ht="36" customHeight="1" x14ac:dyDescent="0.2">
      <c r="A62" s="422" t="s">
        <v>416</v>
      </c>
    </row>
    <row r="63" spans="1:41" ht="36" customHeight="1" x14ac:dyDescent="0.2">
      <c r="A63" s="423"/>
    </row>
    <row r="64" spans="1:41" ht="36" customHeight="1" x14ac:dyDescent="0.2">
      <c r="A64" s="423"/>
    </row>
    <row r="65" spans="1:16337" ht="12" customHeight="1" x14ac:dyDescent="0.2">
      <c r="A65" s="423"/>
    </row>
    <row r="66" spans="1:16337" x14ac:dyDescent="0.2">
      <c r="A66" s="350" t="s">
        <v>341</v>
      </c>
      <c r="B66" s="262"/>
      <c r="C66" s="262"/>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c r="AM66" s="262"/>
      <c r="AN66" s="262"/>
      <c r="AO66" s="262"/>
      <c r="AP66" s="262"/>
      <c r="AQ66" s="262"/>
      <c r="AR66" s="262"/>
      <c r="AS66" s="262"/>
      <c r="AT66" s="262"/>
      <c r="AU66" s="262"/>
      <c r="AV66" s="262"/>
      <c r="AW66" s="262"/>
      <c r="AX66" s="262"/>
      <c r="AY66" s="262"/>
      <c r="AZ66" s="262"/>
      <c r="BA66" s="262"/>
      <c r="BB66" s="262"/>
      <c r="BC66" s="262"/>
      <c r="BD66" s="262"/>
      <c r="BE66" s="262"/>
      <c r="BF66" s="262"/>
      <c r="BG66" s="262"/>
      <c r="BH66" s="262"/>
      <c r="BI66" s="262"/>
      <c r="BJ66" s="262"/>
      <c r="BK66" s="262"/>
      <c r="BL66" s="262"/>
      <c r="BM66" s="262"/>
      <c r="BN66" s="262"/>
      <c r="BO66" s="262"/>
      <c r="BP66" s="262"/>
      <c r="BQ66" s="262"/>
      <c r="BR66" s="262"/>
      <c r="BS66" s="262"/>
      <c r="BT66" s="262"/>
      <c r="BU66" s="262"/>
      <c r="BV66" s="262"/>
      <c r="BW66" s="262"/>
      <c r="BX66" s="262"/>
      <c r="BY66" s="262"/>
      <c r="BZ66" s="262"/>
      <c r="CA66" s="262"/>
      <c r="CB66" s="262"/>
      <c r="CC66" s="262"/>
      <c r="CD66" s="262"/>
      <c r="CE66" s="262"/>
      <c r="CF66" s="262"/>
      <c r="CG66" s="262"/>
      <c r="CH66" s="262"/>
      <c r="CI66" s="262"/>
      <c r="CJ66" s="262"/>
      <c r="CK66" s="262"/>
      <c r="CL66" s="262"/>
      <c r="CM66" s="262"/>
      <c r="CN66" s="262"/>
      <c r="CO66" s="262"/>
      <c r="CP66" s="262"/>
      <c r="CQ66" s="262"/>
      <c r="CR66" s="262"/>
      <c r="CS66" s="262"/>
      <c r="CT66" s="262"/>
      <c r="CU66" s="262"/>
      <c r="CV66" s="262"/>
      <c r="CW66" s="262"/>
      <c r="CX66" s="262"/>
      <c r="CY66" s="262"/>
      <c r="CZ66" s="262"/>
      <c r="DA66" s="262"/>
      <c r="DB66" s="262"/>
      <c r="DC66" s="262"/>
      <c r="DD66" s="262"/>
      <c r="DE66" s="262"/>
      <c r="DF66" s="262"/>
      <c r="DG66" s="262"/>
      <c r="DH66" s="262"/>
      <c r="DI66" s="262"/>
      <c r="DJ66" s="262"/>
      <c r="DK66" s="262"/>
      <c r="DL66" s="262"/>
      <c r="DM66" s="262"/>
      <c r="DN66" s="262"/>
      <c r="DO66" s="262"/>
      <c r="DP66" s="262"/>
      <c r="DQ66" s="262"/>
      <c r="DR66" s="262"/>
      <c r="DS66" s="262"/>
      <c r="DT66" s="262"/>
      <c r="DU66" s="262"/>
      <c r="DV66" s="262"/>
      <c r="DW66" s="262"/>
      <c r="DX66" s="262"/>
      <c r="DY66" s="262"/>
      <c r="DZ66" s="262"/>
      <c r="EA66" s="262"/>
      <c r="EB66" s="262"/>
      <c r="EC66" s="262"/>
      <c r="ED66" s="262"/>
      <c r="EE66" s="262"/>
      <c r="EF66" s="262"/>
      <c r="EG66" s="262"/>
      <c r="EH66" s="262"/>
      <c r="EI66" s="262"/>
      <c r="EJ66" s="262"/>
      <c r="EK66" s="262"/>
      <c r="EL66" s="262"/>
      <c r="EM66" s="262"/>
      <c r="EN66" s="262"/>
      <c r="EO66" s="262"/>
      <c r="EP66" s="262"/>
      <c r="EQ66" s="262"/>
      <c r="ER66" s="262"/>
      <c r="ES66" s="262"/>
      <c r="ET66" s="262"/>
      <c r="EU66" s="262"/>
      <c r="EV66" s="262"/>
      <c r="EW66" s="262"/>
      <c r="EX66" s="262"/>
      <c r="EY66" s="262"/>
      <c r="EZ66" s="262"/>
      <c r="FA66" s="262"/>
      <c r="FB66" s="262"/>
      <c r="FC66" s="262"/>
      <c r="FD66" s="262"/>
      <c r="FE66" s="262"/>
      <c r="FF66" s="262"/>
      <c r="FG66" s="262"/>
      <c r="FH66" s="262"/>
      <c r="FI66" s="262"/>
      <c r="FJ66" s="262"/>
      <c r="FK66" s="262"/>
      <c r="FL66" s="262"/>
      <c r="FM66" s="262"/>
      <c r="FN66" s="262"/>
      <c r="FO66" s="262"/>
      <c r="FP66" s="262"/>
      <c r="FQ66" s="262"/>
      <c r="FR66" s="262"/>
      <c r="FS66" s="262"/>
      <c r="FT66" s="262"/>
      <c r="FU66" s="262"/>
      <c r="FV66" s="262"/>
      <c r="FW66" s="262"/>
      <c r="FX66" s="262"/>
      <c r="FY66" s="262"/>
      <c r="FZ66" s="262"/>
      <c r="GA66" s="262"/>
      <c r="GB66" s="262"/>
      <c r="GC66" s="262"/>
      <c r="GD66" s="262"/>
      <c r="GE66" s="262"/>
      <c r="GF66" s="262"/>
      <c r="GG66" s="262"/>
      <c r="GH66" s="262"/>
      <c r="GI66" s="262"/>
      <c r="GJ66" s="262"/>
      <c r="GK66" s="262"/>
      <c r="GL66" s="262"/>
      <c r="GM66" s="262"/>
      <c r="GN66" s="262"/>
      <c r="GO66" s="262"/>
      <c r="GP66" s="262"/>
      <c r="GQ66" s="262"/>
      <c r="GR66" s="262"/>
      <c r="GS66" s="262"/>
      <c r="GT66" s="262"/>
      <c r="GU66" s="262"/>
      <c r="GV66" s="262"/>
      <c r="GW66" s="262"/>
      <c r="GX66" s="262"/>
      <c r="GY66" s="262"/>
      <c r="GZ66" s="262"/>
      <c r="HA66" s="262"/>
      <c r="HB66" s="262"/>
      <c r="HC66" s="262"/>
      <c r="HD66" s="262"/>
      <c r="HE66" s="262"/>
      <c r="HF66" s="262"/>
      <c r="HG66" s="262"/>
      <c r="HH66" s="262"/>
      <c r="HI66" s="262"/>
      <c r="HJ66" s="262"/>
      <c r="HK66" s="262"/>
      <c r="HL66" s="262"/>
      <c r="HM66" s="262"/>
      <c r="HN66" s="262"/>
      <c r="HO66" s="262"/>
      <c r="HP66" s="262"/>
      <c r="HQ66" s="262"/>
      <c r="HR66" s="262"/>
      <c r="HS66" s="262"/>
      <c r="HT66" s="262"/>
      <c r="HU66" s="262"/>
      <c r="HV66" s="262"/>
      <c r="HW66" s="262"/>
      <c r="HX66" s="262"/>
      <c r="HY66" s="262"/>
      <c r="HZ66" s="262"/>
      <c r="IA66" s="262"/>
      <c r="IB66" s="262"/>
      <c r="IC66" s="262"/>
      <c r="ID66" s="262"/>
      <c r="IE66" s="262"/>
      <c r="IF66" s="262"/>
      <c r="IG66" s="262"/>
      <c r="IH66" s="262"/>
      <c r="II66" s="262"/>
      <c r="IJ66" s="262"/>
      <c r="IK66" s="262"/>
      <c r="IL66" s="262"/>
      <c r="IM66" s="262"/>
      <c r="IN66" s="262"/>
      <c r="IO66" s="262"/>
      <c r="IP66" s="262"/>
      <c r="IQ66" s="262"/>
      <c r="IR66" s="262"/>
      <c r="IS66" s="262"/>
      <c r="IT66" s="262"/>
      <c r="IU66" s="262"/>
      <c r="IV66" s="262"/>
      <c r="IW66" s="262"/>
      <c r="IX66" s="262"/>
      <c r="IY66" s="262"/>
      <c r="IZ66" s="262"/>
      <c r="JA66" s="262"/>
      <c r="JB66" s="262"/>
      <c r="JC66" s="262"/>
      <c r="JD66" s="262"/>
      <c r="JE66" s="262"/>
      <c r="JF66" s="262"/>
      <c r="JG66" s="262"/>
      <c r="JH66" s="262"/>
      <c r="JI66" s="262"/>
      <c r="JJ66" s="262"/>
      <c r="JK66" s="262"/>
      <c r="JL66" s="262"/>
      <c r="JM66" s="262"/>
      <c r="JN66" s="262"/>
      <c r="JO66" s="262"/>
      <c r="JP66" s="262"/>
      <c r="JQ66" s="262"/>
      <c r="JR66" s="262"/>
      <c r="JS66" s="262"/>
      <c r="JT66" s="262"/>
      <c r="JU66" s="262"/>
      <c r="JV66" s="262"/>
      <c r="JW66" s="262"/>
      <c r="JX66" s="262"/>
      <c r="JY66" s="262"/>
      <c r="JZ66" s="262"/>
      <c r="KA66" s="262"/>
      <c r="KB66" s="262"/>
      <c r="KC66" s="262"/>
      <c r="KD66" s="262"/>
      <c r="KE66" s="262"/>
      <c r="KF66" s="262"/>
      <c r="KG66" s="262"/>
      <c r="KH66" s="262"/>
      <c r="KI66" s="262"/>
      <c r="KJ66" s="262"/>
      <c r="KK66" s="262"/>
      <c r="KL66" s="262"/>
      <c r="KM66" s="262"/>
      <c r="KN66" s="262"/>
      <c r="KO66" s="262"/>
      <c r="KP66" s="262"/>
      <c r="KQ66" s="262"/>
      <c r="KR66" s="262"/>
      <c r="KS66" s="262"/>
      <c r="KT66" s="262"/>
      <c r="KU66" s="262"/>
      <c r="KV66" s="262"/>
      <c r="KW66" s="262"/>
      <c r="KX66" s="262"/>
      <c r="KY66" s="262"/>
      <c r="KZ66" s="262"/>
      <c r="LA66" s="262"/>
      <c r="LB66" s="262"/>
      <c r="LC66" s="262"/>
      <c r="LD66" s="262"/>
      <c r="LE66" s="262"/>
      <c r="LF66" s="262"/>
      <c r="LG66" s="262"/>
      <c r="LH66" s="262"/>
      <c r="LI66" s="262"/>
      <c r="LJ66" s="262"/>
      <c r="LK66" s="262"/>
      <c r="LL66" s="262"/>
      <c r="LM66" s="262"/>
      <c r="LN66" s="262"/>
      <c r="LO66" s="262"/>
      <c r="LP66" s="262"/>
      <c r="LQ66" s="262"/>
      <c r="LR66" s="262"/>
      <c r="LS66" s="262"/>
      <c r="LT66" s="262"/>
      <c r="LU66" s="262"/>
      <c r="LV66" s="262"/>
      <c r="LW66" s="262"/>
      <c r="LX66" s="262"/>
      <c r="LY66" s="262"/>
      <c r="LZ66" s="262"/>
      <c r="MA66" s="262"/>
      <c r="MB66" s="262"/>
      <c r="MC66" s="262"/>
      <c r="MD66" s="262"/>
      <c r="ME66" s="262"/>
      <c r="MF66" s="262"/>
      <c r="MG66" s="262"/>
      <c r="MH66" s="262"/>
      <c r="MI66" s="262"/>
      <c r="MJ66" s="262"/>
      <c r="MK66" s="262"/>
      <c r="ML66" s="262"/>
      <c r="MM66" s="262"/>
      <c r="MN66" s="262"/>
      <c r="MO66" s="262"/>
      <c r="MP66" s="262"/>
      <c r="MQ66" s="262"/>
      <c r="MR66" s="262"/>
      <c r="MS66" s="262"/>
      <c r="MT66" s="262"/>
      <c r="MU66" s="262"/>
      <c r="MV66" s="262"/>
      <c r="MW66" s="262"/>
      <c r="MX66" s="262"/>
      <c r="MY66" s="262"/>
      <c r="MZ66" s="262"/>
      <c r="NA66" s="262"/>
      <c r="NB66" s="262"/>
      <c r="NC66" s="262"/>
      <c r="ND66" s="262"/>
      <c r="NE66" s="262"/>
      <c r="NF66" s="262"/>
      <c r="NG66" s="262"/>
      <c r="NH66" s="262"/>
      <c r="NI66" s="262"/>
      <c r="NJ66" s="262"/>
      <c r="NK66" s="262"/>
      <c r="NL66" s="262"/>
      <c r="NM66" s="262"/>
      <c r="NN66" s="262"/>
      <c r="NO66" s="262"/>
      <c r="NP66" s="262"/>
      <c r="NQ66" s="262"/>
      <c r="NR66" s="262"/>
      <c r="NS66" s="262"/>
      <c r="NT66" s="262"/>
      <c r="NU66" s="262"/>
      <c r="NV66" s="262"/>
      <c r="NW66" s="262"/>
      <c r="NX66" s="262"/>
      <c r="NY66" s="262"/>
      <c r="NZ66" s="262"/>
      <c r="OA66" s="262"/>
      <c r="OB66" s="262"/>
      <c r="OC66" s="262"/>
      <c r="OD66" s="262"/>
      <c r="OE66" s="262"/>
      <c r="OF66" s="262"/>
      <c r="OG66" s="262"/>
      <c r="OH66" s="262"/>
      <c r="OI66" s="262"/>
      <c r="OJ66" s="262"/>
      <c r="OK66" s="262"/>
      <c r="OL66" s="262"/>
      <c r="OM66" s="262"/>
      <c r="ON66" s="262"/>
      <c r="OO66" s="262"/>
      <c r="OP66" s="262"/>
      <c r="OQ66" s="262"/>
      <c r="OR66" s="262"/>
      <c r="OS66" s="262"/>
      <c r="OT66" s="262"/>
      <c r="OU66" s="262"/>
      <c r="OV66" s="262"/>
      <c r="OW66" s="262"/>
      <c r="OX66" s="262"/>
      <c r="OY66" s="262"/>
      <c r="OZ66" s="262"/>
      <c r="PA66" s="262"/>
      <c r="PB66" s="262"/>
      <c r="PC66" s="262"/>
      <c r="PD66" s="262"/>
      <c r="PE66" s="262"/>
      <c r="PF66" s="262"/>
      <c r="PG66" s="262"/>
      <c r="PH66" s="262"/>
      <c r="PI66" s="262"/>
      <c r="PJ66" s="262"/>
      <c r="PK66" s="262"/>
      <c r="PL66" s="262"/>
      <c r="PM66" s="262"/>
      <c r="PN66" s="262"/>
      <c r="PO66" s="262"/>
      <c r="PP66" s="262"/>
      <c r="PQ66" s="262"/>
      <c r="PR66" s="262"/>
      <c r="PS66" s="262"/>
      <c r="PT66" s="262"/>
      <c r="PU66" s="262"/>
      <c r="PV66" s="262"/>
      <c r="PW66" s="262"/>
      <c r="PX66" s="262"/>
      <c r="PY66" s="262"/>
      <c r="PZ66" s="262"/>
      <c r="QA66" s="262"/>
      <c r="QB66" s="262"/>
      <c r="QC66" s="262"/>
      <c r="QD66" s="262"/>
      <c r="QE66" s="262"/>
      <c r="QF66" s="262"/>
      <c r="QG66" s="262"/>
      <c r="QH66" s="262"/>
      <c r="QI66" s="262"/>
      <c r="QJ66" s="262"/>
      <c r="QK66" s="262"/>
      <c r="QL66" s="262"/>
      <c r="QM66" s="262"/>
      <c r="QN66" s="262"/>
      <c r="QO66" s="262"/>
      <c r="QP66" s="262"/>
      <c r="QQ66" s="262"/>
      <c r="QR66" s="262"/>
      <c r="QS66" s="262"/>
      <c r="QT66" s="262"/>
      <c r="QU66" s="262"/>
      <c r="QV66" s="262"/>
      <c r="QW66" s="262"/>
      <c r="QX66" s="262"/>
      <c r="QY66" s="262"/>
      <c r="QZ66" s="262"/>
      <c r="RA66" s="262"/>
      <c r="RB66" s="262"/>
      <c r="RC66" s="262"/>
      <c r="RD66" s="262"/>
      <c r="RE66" s="262"/>
      <c r="RF66" s="262"/>
      <c r="RG66" s="262"/>
      <c r="RH66" s="262"/>
      <c r="RI66" s="262"/>
      <c r="RJ66" s="262"/>
      <c r="RK66" s="262"/>
      <c r="RL66" s="262"/>
      <c r="RM66" s="262"/>
      <c r="RN66" s="262"/>
      <c r="RO66" s="262"/>
      <c r="RP66" s="262"/>
      <c r="RQ66" s="262"/>
      <c r="RR66" s="262"/>
      <c r="RS66" s="262"/>
      <c r="RT66" s="262"/>
      <c r="RU66" s="262"/>
      <c r="RV66" s="262"/>
      <c r="RW66" s="262"/>
      <c r="RX66" s="262"/>
      <c r="RY66" s="262"/>
      <c r="RZ66" s="262"/>
      <c r="SA66" s="262"/>
      <c r="SB66" s="262"/>
      <c r="SC66" s="262"/>
      <c r="SD66" s="262"/>
      <c r="SE66" s="262"/>
      <c r="SF66" s="262"/>
      <c r="SG66" s="262"/>
      <c r="SH66" s="262"/>
      <c r="SI66" s="262"/>
      <c r="SJ66" s="262"/>
      <c r="SK66" s="262"/>
      <c r="SL66" s="262"/>
      <c r="SM66" s="262"/>
      <c r="SN66" s="262"/>
      <c r="SO66" s="262"/>
      <c r="SP66" s="262"/>
      <c r="SQ66" s="262"/>
      <c r="SR66" s="262"/>
      <c r="SS66" s="262"/>
      <c r="ST66" s="262"/>
      <c r="SU66" s="262"/>
      <c r="SV66" s="262"/>
      <c r="SW66" s="262"/>
      <c r="SX66" s="262"/>
      <c r="SY66" s="262"/>
      <c r="SZ66" s="262"/>
      <c r="TA66" s="262"/>
      <c r="TB66" s="262"/>
      <c r="TC66" s="262"/>
      <c r="TD66" s="262"/>
      <c r="TE66" s="262"/>
      <c r="TF66" s="262"/>
      <c r="TG66" s="262"/>
      <c r="TH66" s="262"/>
      <c r="TI66" s="262"/>
      <c r="TJ66" s="262"/>
      <c r="TK66" s="262"/>
      <c r="TL66" s="262"/>
      <c r="TM66" s="262"/>
      <c r="TN66" s="262"/>
      <c r="TO66" s="262"/>
      <c r="TP66" s="262"/>
      <c r="TQ66" s="262"/>
      <c r="TR66" s="262"/>
      <c r="TS66" s="262"/>
      <c r="TT66" s="262"/>
      <c r="TU66" s="262"/>
      <c r="TV66" s="262"/>
      <c r="TW66" s="262"/>
      <c r="TX66" s="262"/>
      <c r="TY66" s="262"/>
      <c r="TZ66" s="262"/>
      <c r="UA66" s="262"/>
      <c r="UB66" s="262"/>
      <c r="UC66" s="262"/>
      <c r="UD66" s="262"/>
      <c r="UE66" s="262"/>
      <c r="UF66" s="262"/>
      <c r="UG66" s="262"/>
      <c r="UH66" s="262"/>
      <c r="UI66" s="262"/>
      <c r="UJ66" s="262"/>
      <c r="UK66" s="262"/>
      <c r="UL66" s="262"/>
      <c r="UM66" s="262"/>
      <c r="UN66" s="262"/>
      <c r="UO66" s="262"/>
      <c r="UP66" s="262"/>
      <c r="UQ66" s="262"/>
      <c r="UR66" s="262"/>
      <c r="US66" s="262"/>
      <c r="UT66" s="262"/>
      <c r="UU66" s="262"/>
      <c r="UV66" s="262"/>
      <c r="UW66" s="262"/>
      <c r="UX66" s="262"/>
      <c r="UY66" s="262"/>
      <c r="UZ66" s="262"/>
      <c r="VA66" s="262"/>
      <c r="VB66" s="262"/>
      <c r="VC66" s="262"/>
      <c r="VD66" s="262"/>
      <c r="VE66" s="262"/>
      <c r="VF66" s="262"/>
      <c r="VG66" s="262"/>
      <c r="VH66" s="262"/>
      <c r="VI66" s="262"/>
      <c r="VJ66" s="262"/>
      <c r="VK66" s="262"/>
      <c r="VL66" s="262"/>
      <c r="VM66" s="262"/>
      <c r="VN66" s="262"/>
      <c r="VO66" s="262"/>
      <c r="VP66" s="262"/>
      <c r="VQ66" s="262"/>
      <c r="VR66" s="262"/>
      <c r="VS66" s="262"/>
      <c r="VT66" s="262"/>
      <c r="VU66" s="262"/>
      <c r="VV66" s="262"/>
      <c r="VW66" s="262"/>
      <c r="VX66" s="262"/>
      <c r="VY66" s="262"/>
      <c r="VZ66" s="262"/>
      <c r="WA66" s="262"/>
      <c r="WB66" s="262"/>
      <c r="WC66" s="262"/>
      <c r="WD66" s="262"/>
      <c r="WE66" s="262"/>
      <c r="WF66" s="262"/>
      <c r="WG66" s="262"/>
      <c r="WH66" s="262"/>
      <c r="WI66" s="262"/>
      <c r="WJ66" s="262"/>
      <c r="WK66" s="262"/>
      <c r="WL66" s="262"/>
      <c r="WM66" s="262"/>
      <c r="WN66" s="262"/>
      <c r="WO66" s="262"/>
      <c r="WP66" s="262"/>
      <c r="WQ66" s="262"/>
      <c r="WR66" s="262"/>
      <c r="WS66" s="262"/>
      <c r="WT66" s="262"/>
      <c r="WU66" s="262"/>
      <c r="WV66" s="262"/>
      <c r="WW66" s="262"/>
      <c r="WX66" s="262"/>
      <c r="WY66" s="262"/>
      <c r="WZ66" s="262"/>
      <c r="XA66" s="262"/>
      <c r="XB66" s="262"/>
      <c r="XC66" s="262"/>
      <c r="XD66" s="262"/>
      <c r="XE66" s="262"/>
      <c r="XF66" s="262"/>
      <c r="XG66" s="262"/>
      <c r="XH66" s="262"/>
      <c r="XI66" s="262"/>
      <c r="XJ66" s="262"/>
      <c r="XK66" s="262"/>
      <c r="XL66" s="262"/>
      <c r="XM66" s="262"/>
      <c r="XN66" s="262"/>
      <c r="XO66" s="262"/>
      <c r="XP66" s="262"/>
      <c r="XQ66" s="262"/>
      <c r="XR66" s="262"/>
      <c r="XS66" s="262"/>
      <c r="XT66" s="262"/>
      <c r="XU66" s="262"/>
      <c r="XV66" s="262"/>
      <c r="XW66" s="262"/>
      <c r="XX66" s="262"/>
      <c r="XY66" s="262"/>
      <c r="XZ66" s="262"/>
      <c r="YA66" s="262"/>
      <c r="YB66" s="262"/>
      <c r="YC66" s="262"/>
      <c r="YD66" s="262"/>
      <c r="YE66" s="262"/>
      <c r="YF66" s="262"/>
      <c r="YG66" s="262"/>
      <c r="YH66" s="262"/>
      <c r="YI66" s="262"/>
      <c r="YJ66" s="262"/>
      <c r="YK66" s="262"/>
      <c r="YL66" s="262"/>
      <c r="YM66" s="262"/>
      <c r="YN66" s="262"/>
      <c r="YO66" s="262"/>
      <c r="YP66" s="262"/>
      <c r="YQ66" s="262"/>
      <c r="YR66" s="262"/>
      <c r="YS66" s="262"/>
      <c r="YT66" s="262"/>
      <c r="YU66" s="262"/>
      <c r="YV66" s="262"/>
      <c r="YW66" s="262"/>
      <c r="YX66" s="262"/>
      <c r="YY66" s="262"/>
      <c r="YZ66" s="262"/>
      <c r="ZA66" s="262"/>
      <c r="ZB66" s="262"/>
      <c r="ZC66" s="262"/>
      <c r="ZD66" s="262"/>
      <c r="ZE66" s="262"/>
      <c r="ZF66" s="262"/>
      <c r="ZG66" s="262"/>
      <c r="ZH66" s="262"/>
      <c r="ZI66" s="262"/>
      <c r="ZJ66" s="262"/>
      <c r="ZK66" s="262"/>
      <c r="ZL66" s="262"/>
      <c r="ZM66" s="262"/>
      <c r="ZN66" s="262"/>
      <c r="ZO66" s="262"/>
      <c r="ZP66" s="262"/>
      <c r="ZQ66" s="262"/>
      <c r="ZR66" s="262"/>
      <c r="ZS66" s="262"/>
      <c r="ZT66" s="262"/>
      <c r="ZU66" s="262"/>
      <c r="ZV66" s="262"/>
      <c r="ZW66" s="262"/>
      <c r="ZX66" s="262"/>
      <c r="ZY66" s="262"/>
      <c r="ZZ66" s="262"/>
      <c r="AAA66" s="262"/>
      <c r="AAB66" s="262"/>
      <c r="AAC66" s="262"/>
      <c r="AAD66" s="262"/>
      <c r="AAE66" s="262"/>
      <c r="AAF66" s="262"/>
      <c r="AAG66" s="262"/>
      <c r="AAH66" s="262"/>
      <c r="AAI66" s="262"/>
      <c r="AAJ66" s="262"/>
      <c r="AAK66" s="262"/>
      <c r="AAL66" s="262"/>
      <c r="AAM66" s="262"/>
      <c r="AAN66" s="262"/>
      <c r="AAO66" s="262"/>
      <c r="AAP66" s="262"/>
      <c r="AAQ66" s="262"/>
      <c r="AAR66" s="262"/>
      <c r="AAS66" s="262"/>
      <c r="AAT66" s="262"/>
      <c r="AAU66" s="262"/>
      <c r="AAV66" s="262"/>
      <c r="AAW66" s="262"/>
      <c r="AAX66" s="262"/>
      <c r="AAY66" s="262"/>
      <c r="AAZ66" s="262"/>
      <c r="ABA66" s="262"/>
      <c r="ABB66" s="262"/>
      <c r="ABC66" s="262"/>
      <c r="ABD66" s="262"/>
      <c r="ABE66" s="262"/>
      <c r="ABF66" s="262"/>
      <c r="ABG66" s="262"/>
      <c r="ABH66" s="262"/>
      <c r="ABI66" s="262"/>
      <c r="ABJ66" s="262"/>
      <c r="ABK66" s="262"/>
      <c r="ABL66" s="262"/>
      <c r="ABM66" s="262"/>
      <c r="ABN66" s="262"/>
      <c r="ABO66" s="262"/>
      <c r="ABP66" s="262"/>
      <c r="ABQ66" s="262"/>
      <c r="ABR66" s="262"/>
      <c r="ABS66" s="262"/>
      <c r="ABT66" s="262"/>
      <c r="ABU66" s="262"/>
      <c r="ABV66" s="262"/>
      <c r="ABW66" s="262"/>
      <c r="ABX66" s="262"/>
      <c r="ABY66" s="262"/>
      <c r="ABZ66" s="262"/>
      <c r="ACA66" s="262"/>
      <c r="ACB66" s="262"/>
      <c r="ACC66" s="262"/>
      <c r="ACD66" s="262"/>
      <c r="ACE66" s="262"/>
      <c r="ACF66" s="262"/>
      <c r="ACG66" s="262"/>
      <c r="ACH66" s="262"/>
      <c r="ACI66" s="262"/>
      <c r="ACJ66" s="262"/>
      <c r="ACK66" s="262"/>
      <c r="ACL66" s="262"/>
      <c r="ACM66" s="262"/>
      <c r="ACN66" s="262"/>
      <c r="ACO66" s="262"/>
      <c r="ACP66" s="262"/>
      <c r="ACQ66" s="262"/>
      <c r="ACR66" s="262"/>
      <c r="ACS66" s="262"/>
      <c r="ACT66" s="262"/>
      <c r="ACU66" s="262"/>
      <c r="ACV66" s="262"/>
      <c r="ACW66" s="262"/>
      <c r="ACX66" s="262"/>
      <c r="ACY66" s="262"/>
      <c r="ACZ66" s="262"/>
      <c r="ADA66" s="262"/>
      <c r="ADB66" s="262"/>
      <c r="ADC66" s="262"/>
      <c r="ADD66" s="262"/>
      <c r="ADE66" s="262"/>
      <c r="ADF66" s="262"/>
      <c r="ADG66" s="262"/>
      <c r="ADH66" s="262"/>
      <c r="ADI66" s="262"/>
      <c r="ADJ66" s="262"/>
      <c r="ADK66" s="262"/>
      <c r="ADL66" s="262"/>
      <c r="ADM66" s="262"/>
      <c r="ADN66" s="262"/>
      <c r="ADO66" s="262"/>
      <c r="ADP66" s="262"/>
      <c r="ADQ66" s="262"/>
      <c r="ADR66" s="262"/>
      <c r="ADS66" s="262"/>
      <c r="ADT66" s="262"/>
      <c r="ADU66" s="262"/>
      <c r="ADV66" s="262"/>
      <c r="ADW66" s="262"/>
      <c r="ADX66" s="262"/>
      <c r="ADY66" s="262"/>
      <c r="ADZ66" s="262"/>
      <c r="AEA66" s="262"/>
      <c r="AEB66" s="262"/>
      <c r="AEC66" s="262"/>
      <c r="AED66" s="262"/>
      <c r="AEE66" s="262"/>
      <c r="AEF66" s="262"/>
      <c r="AEG66" s="262"/>
      <c r="AEH66" s="262"/>
      <c r="AEI66" s="262"/>
      <c r="AEJ66" s="262"/>
      <c r="AEK66" s="262"/>
      <c r="AEL66" s="262"/>
      <c r="AEM66" s="262"/>
      <c r="AEN66" s="262"/>
      <c r="AEO66" s="262"/>
      <c r="AEP66" s="262"/>
      <c r="AEQ66" s="262"/>
      <c r="AER66" s="262"/>
      <c r="AES66" s="262"/>
      <c r="AET66" s="262"/>
      <c r="AEU66" s="262"/>
      <c r="AEV66" s="262"/>
      <c r="AEW66" s="262"/>
      <c r="AEX66" s="262"/>
      <c r="AEY66" s="262"/>
      <c r="AEZ66" s="262"/>
      <c r="AFA66" s="262"/>
      <c r="AFB66" s="262"/>
      <c r="AFC66" s="262"/>
      <c r="AFD66" s="262"/>
      <c r="AFE66" s="262"/>
      <c r="AFF66" s="262"/>
      <c r="AFG66" s="262"/>
      <c r="AFH66" s="262"/>
      <c r="AFI66" s="262"/>
      <c r="AFJ66" s="262"/>
      <c r="AFK66" s="262"/>
      <c r="AFL66" s="262"/>
      <c r="AFM66" s="262"/>
      <c r="AFN66" s="262"/>
      <c r="AFO66" s="262"/>
      <c r="AFP66" s="262"/>
      <c r="AFQ66" s="262"/>
      <c r="AFR66" s="262"/>
      <c r="AFS66" s="262"/>
      <c r="AFT66" s="262"/>
      <c r="AFU66" s="262"/>
      <c r="AFV66" s="262"/>
      <c r="AFW66" s="262"/>
      <c r="AFX66" s="262"/>
      <c r="AFY66" s="262"/>
      <c r="AFZ66" s="262"/>
      <c r="AGA66" s="262"/>
      <c r="AGB66" s="262"/>
      <c r="AGC66" s="262"/>
      <c r="AGD66" s="262"/>
      <c r="AGE66" s="262"/>
      <c r="AGF66" s="262"/>
      <c r="AGG66" s="262"/>
      <c r="AGH66" s="262"/>
      <c r="AGI66" s="262"/>
      <c r="AGJ66" s="262"/>
      <c r="AGK66" s="262"/>
      <c r="AGL66" s="262"/>
      <c r="AGM66" s="262"/>
      <c r="AGN66" s="262"/>
      <c r="AGO66" s="262"/>
      <c r="AGP66" s="262"/>
      <c r="AGQ66" s="262"/>
      <c r="AGR66" s="262"/>
      <c r="AGS66" s="262"/>
      <c r="AGT66" s="262"/>
      <c r="AGU66" s="262"/>
      <c r="AGV66" s="262"/>
      <c r="AGW66" s="262"/>
      <c r="AGX66" s="262"/>
      <c r="AGY66" s="262"/>
      <c r="AGZ66" s="262"/>
      <c r="AHA66" s="262"/>
      <c r="AHB66" s="262"/>
      <c r="AHC66" s="262"/>
      <c r="AHD66" s="262"/>
      <c r="AHE66" s="262"/>
      <c r="AHF66" s="262"/>
      <c r="AHG66" s="262"/>
      <c r="AHH66" s="262"/>
      <c r="AHI66" s="262"/>
      <c r="AHJ66" s="262"/>
      <c r="AHK66" s="262"/>
      <c r="AHL66" s="262"/>
      <c r="AHM66" s="262"/>
      <c r="AHN66" s="262"/>
      <c r="AHO66" s="262"/>
      <c r="AHP66" s="262"/>
      <c r="AHQ66" s="262"/>
      <c r="AHR66" s="262"/>
      <c r="AHS66" s="262"/>
      <c r="AHT66" s="262"/>
      <c r="AHU66" s="262"/>
      <c r="AHV66" s="262"/>
      <c r="AHW66" s="262"/>
      <c r="AHX66" s="262"/>
      <c r="AHY66" s="262"/>
      <c r="AHZ66" s="262"/>
      <c r="AIA66" s="262"/>
      <c r="AIB66" s="262"/>
      <c r="AIC66" s="262"/>
      <c r="AID66" s="262"/>
      <c r="AIE66" s="262"/>
      <c r="AIF66" s="262"/>
      <c r="AIG66" s="262"/>
      <c r="AIH66" s="262"/>
      <c r="AII66" s="262"/>
      <c r="AIJ66" s="262"/>
      <c r="AIK66" s="262"/>
      <c r="AIL66" s="262"/>
      <c r="AIM66" s="262"/>
      <c r="AIN66" s="262"/>
      <c r="AIO66" s="262"/>
      <c r="AIP66" s="262"/>
      <c r="AIQ66" s="262"/>
      <c r="AIR66" s="262"/>
      <c r="AIS66" s="262"/>
      <c r="AIT66" s="262"/>
      <c r="AIU66" s="262"/>
      <c r="AIV66" s="262"/>
      <c r="AIW66" s="262"/>
      <c r="AIX66" s="262"/>
      <c r="AIY66" s="262"/>
      <c r="AIZ66" s="262"/>
      <c r="AJA66" s="262"/>
      <c r="AJB66" s="262"/>
      <c r="AJC66" s="262"/>
      <c r="AJD66" s="262"/>
      <c r="AJE66" s="262"/>
      <c r="AJF66" s="262"/>
      <c r="AJG66" s="262"/>
      <c r="AJH66" s="262"/>
      <c r="AJI66" s="262"/>
      <c r="AJJ66" s="262"/>
      <c r="AJK66" s="262"/>
      <c r="AJL66" s="262"/>
      <c r="AJM66" s="262"/>
      <c r="AJN66" s="262"/>
      <c r="AJO66" s="262"/>
      <c r="AJP66" s="262"/>
      <c r="AJQ66" s="262"/>
      <c r="AJR66" s="262"/>
      <c r="AJS66" s="262"/>
      <c r="AJT66" s="262"/>
      <c r="AJU66" s="262"/>
      <c r="AJV66" s="262"/>
      <c r="AJW66" s="262"/>
      <c r="AJX66" s="262"/>
      <c r="AJY66" s="262"/>
      <c r="AJZ66" s="262"/>
      <c r="AKA66" s="262"/>
      <c r="AKB66" s="262"/>
      <c r="AKC66" s="262"/>
      <c r="AKD66" s="262"/>
      <c r="AKE66" s="262"/>
      <c r="AKF66" s="262"/>
      <c r="AKG66" s="262"/>
      <c r="AKH66" s="262"/>
      <c r="AKI66" s="262"/>
      <c r="AKJ66" s="262"/>
      <c r="AKK66" s="262"/>
      <c r="AKL66" s="262"/>
      <c r="AKM66" s="262"/>
      <c r="AKN66" s="262"/>
      <c r="AKO66" s="262"/>
      <c r="AKP66" s="262"/>
      <c r="AKQ66" s="262"/>
      <c r="AKR66" s="262"/>
      <c r="AKS66" s="262"/>
      <c r="AKT66" s="262"/>
      <c r="AKU66" s="262"/>
      <c r="AKV66" s="262"/>
      <c r="AKW66" s="262"/>
      <c r="AKX66" s="262"/>
      <c r="AKY66" s="262"/>
      <c r="AKZ66" s="262"/>
      <c r="ALA66" s="262"/>
      <c r="ALB66" s="262"/>
      <c r="ALC66" s="262"/>
      <c r="ALD66" s="262"/>
      <c r="ALE66" s="262"/>
      <c r="ALF66" s="262"/>
      <c r="ALG66" s="262"/>
      <c r="ALH66" s="262"/>
      <c r="ALI66" s="262"/>
      <c r="ALJ66" s="262"/>
      <c r="ALK66" s="262"/>
      <c r="ALL66" s="262"/>
      <c r="ALM66" s="262"/>
      <c r="ALN66" s="262"/>
      <c r="ALO66" s="262"/>
      <c r="ALP66" s="262"/>
      <c r="ALQ66" s="262"/>
      <c r="ALR66" s="262"/>
      <c r="ALS66" s="262"/>
      <c r="ALT66" s="262"/>
      <c r="ALU66" s="262"/>
      <c r="ALV66" s="262"/>
      <c r="ALW66" s="262"/>
      <c r="ALX66" s="262"/>
      <c r="ALY66" s="262"/>
      <c r="ALZ66" s="262"/>
      <c r="AMA66" s="262"/>
      <c r="AMB66" s="262"/>
      <c r="AMC66" s="262"/>
      <c r="AMD66" s="262"/>
      <c r="AME66" s="262"/>
      <c r="AMF66" s="262"/>
      <c r="AMG66" s="262"/>
      <c r="AMH66" s="262"/>
      <c r="AMI66" s="262"/>
      <c r="AMJ66" s="262"/>
      <c r="AMK66" s="262"/>
      <c r="AML66" s="262"/>
      <c r="AMM66" s="262"/>
      <c r="AMN66" s="262"/>
      <c r="AMO66" s="262"/>
      <c r="AMP66" s="262"/>
      <c r="AMQ66" s="262"/>
      <c r="AMR66" s="262"/>
      <c r="AMS66" s="262"/>
      <c r="AMT66" s="262"/>
      <c r="AMU66" s="262"/>
      <c r="AMV66" s="262"/>
      <c r="AMW66" s="262"/>
      <c r="AMX66" s="262"/>
      <c r="AMY66" s="262"/>
      <c r="AMZ66" s="262"/>
      <c r="ANA66" s="262"/>
      <c r="ANB66" s="262"/>
      <c r="ANC66" s="262"/>
      <c r="AND66" s="262"/>
      <c r="ANE66" s="262"/>
      <c r="ANF66" s="262"/>
      <c r="ANG66" s="262"/>
      <c r="ANH66" s="262"/>
      <c r="ANI66" s="262"/>
      <c r="ANJ66" s="262"/>
      <c r="ANK66" s="262"/>
      <c r="ANL66" s="262"/>
      <c r="ANM66" s="262"/>
      <c r="ANN66" s="262"/>
      <c r="ANO66" s="262"/>
      <c r="ANP66" s="262"/>
      <c r="ANQ66" s="262"/>
      <c r="ANR66" s="262"/>
      <c r="ANS66" s="262"/>
      <c r="ANT66" s="262"/>
      <c r="ANU66" s="262"/>
      <c r="ANV66" s="262"/>
      <c r="ANW66" s="262"/>
      <c r="ANX66" s="262"/>
      <c r="ANY66" s="262"/>
      <c r="ANZ66" s="262"/>
      <c r="AOA66" s="262"/>
      <c r="AOB66" s="262"/>
      <c r="AOC66" s="262"/>
      <c r="AOD66" s="262"/>
      <c r="AOE66" s="262"/>
      <c r="AOF66" s="262"/>
      <c r="AOG66" s="262"/>
      <c r="AOH66" s="262"/>
      <c r="AOI66" s="262"/>
      <c r="AOJ66" s="262"/>
      <c r="AOK66" s="262"/>
      <c r="AOL66" s="262"/>
      <c r="AOM66" s="262"/>
      <c r="AON66" s="262"/>
      <c r="AOO66" s="262"/>
      <c r="AOP66" s="262"/>
      <c r="AOQ66" s="262"/>
      <c r="AOR66" s="262"/>
      <c r="AOS66" s="262"/>
      <c r="AOT66" s="262"/>
      <c r="AOU66" s="262"/>
      <c r="AOV66" s="262"/>
      <c r="AOW66" s="262"/>
      <c r="AOX66" s="262"/>
      <c r="AOY66" s="262"/>
      <c r="AOZ66" s="262"/>
      <c r="APA66" s="262"/>
      <c r="APB66" s="262"/>
      <c r="APC66" s="262"/>
      <c r="APD66" s="262"/>
      <c r="APE66" s="262"/>
      <c r="APF66" s="262"/>
      <c r="APG66" s="262"/>
      <c r="APH66" s="262"/>
      <c r="API66" s="262"/>
      <c r="APJ66" s="262"/>
      <c r="APK66" s="262"/>
      <c r="APL66" s="262"/>
      <c r="APM66" s="262"/>
      <c r="APN66" s="262"/>
      <c r="APO66" s="262"/>
      <c r="APP66" s="262"/>
      <c r="APQ66" s="262"/>
      <c r="APR66" s="262"/>
      <c r="APS66" s="262"/>
      <c r="APT66" s="262"/>
      <c r="APU66" s="262"/>
      <c r="APV66" s="262"/>
      <c r="APW66" s="262"/>
      <c r="APX66" s="262"/>
      <c r="APY66" s="262"/>
      <c r="APZ66" s="262"/>
      <c r="AQA66" s="262"/>
      <c r="AQB66" s="262"/>
      <c r="AQC66" s="262"/>
      <c r="AQD66" s="262"/>
      <c r="AQE66" s="262"/>
      <c r="AQF66" s="262"/>
      <c r="AQG66" s="262"/>
      <c r="AQH66" s="262"/>
      <c r="AQI66" s="262"/>
      <c r="AQJ66" s="262"/>
      <c r="AQK66" s="262"/>
      <c r="AQL66" s="262"/>
      <c r="AQM66" s="262"/>
      <c r="AQN66" s="262"/>
      <c r="AQO66" s="262"/>
      <c r="AQP66" s="262"/>
      <c r="AQQ66" s="262"/>
      <c r="AQR66" s="262"/>
      <c r="AQS66" s="262"/>
      <c r="AQT66" s="262"/>
      <c r="AQU66" s="262"/>
      <c r="AQV66" s="262"/>
      <c r="AQW66" s="262"/>
      <c r="AQX66" s="262"/>
      <c r="AQY66" s="262"/>
      <c r="AQZ66" s="262"/>
      <c r="ARA66" s="262"/>
      <c r="ARB66" s="262"/>
      <c r="ARC66" s="262"/>
      <c r="ARD66" s="262"/>
      <c r="ARE66" s="262"/>
      <c r="ARF66" s="262"/>
      <c r="ARG66" s="262"/>
      <c r="ARH66" s="262"/>
      <c r="ARI66" s="262"/>
      <c r="ARJ66" s="262"/>
      <c r="ARK66" s="262"/>
      <c r="ARL66" s="262"/>
      <c r="ARM66" s="262"/>
      <c r="ARN66" s="262"/>
      <c r="ARO66" s="262"/>
      <c r="ARP66" s="262"/>
      <c r="ARQ66" s="262"/>
      <c r="ARR66" s="262"/>
      <c r="ARS66" s="262"/>
      <c r="ART66" s="262"/>
      <c r="ARU66" s="262"/>
      <c r="ARV66" s="262"/>
      <c r="ARW66" s="262"/>
      <c r="ARX66" s="262"/>
      <c r="ARY66" s="262"/>
      <c r="ARZ66" s="262"/>
      <c r="ASA66" s="262"/>
      <c r="ASB66" s="262"/>
      <c r="ASC66" s="262"/>
      <c r="ASD66" s="262"/>
      <c r="ASE66" s="262"/>
      <c r="ASF66" s="262"/>
      <c r="ASG66" s="262"/>
      <c r="ASH66" s="262"/>
      <c r="ASI66" s="262"/>
      <c r="ASJ66" s="262"/>
      <c r="ASK66" s="262"/>
      <c r="ASL66" s="262"/>
      <c r="ASM66" s="262"/>
      <c r="ASN66" s="262"/>
      <c r="ASO66" s="262"/>
      <c r="ASP66" s="262"/>
      <c r="ASQ66" s="262"/>
      <c r="ASR66" s="262"/>
      <c r="ASS66" s="262"/>
      <c r="AST66" s="262"/>
      <c r="ASU66" s="262"/>
      <c r="ASV66" s="262"/>
      <c r="ASW66" s="262"/>
      <c r="ASX66" s="262"/>
      <c r="ASY66" s="262"/>
      <c r="ASZ66" s="262"/>
      <c r="ATA66" s="262"/>
      <c r="ATB66" s="262"/>
      <c r="ATC66" s="262"/>
      <c r="ATD66" s="262"/>
      <c r="ATE66" s="262"/>
      <c r="ATF66" s="262"/>
      <c r="ATG66" s="262"/>
      <c r="ATH66" s="262"/>
      <c r="ATI66" s="262"/>
      <c r="ATJ66" s="262"/>
      <c r="ATK66" s="262"/>
      <c r="ATL66" s="262"/>
      <c r="ATM66" s="262"/>
      <c r="ATN66" s="262"/>
      <c r="ATO66" s="262"/>
      <c r="ATP66" s="262"/>
      <c r="ATQ66" s="262"/>
      <c r="ATR66" s="262"/>
      <c r="ATS66" s="262"/>
      <c r="ATT66" s="262"/>
      <c r="ATU66" s="262"/>
      <c r="ATV66" s="262"/>
      <c r="ATW66" s="262"/>
      <c r="ATX66" s="262"/>
      <c r="ATY66" s="262"/>
      <c r="ATZ66" s="262"/>
      <c r="AUA66" s="262"/>
      <c r="AUB66" s="262"/>
      <c r="AUC66" s="262"/>
      <c r="AUD66" s="262"/>
      <c r="AUE66" s="262"/>
      <c r="AUF66" s="262"/>
      <c r="AUG66" s="262"/>
      <c r="AUH66" s="262"/>
      <c r="AUI66" s="262"/>
      <c r="AUJ66" s="262"/>
      <c r="AUK66" s="262"/>
      <c r="AUL66" s="262"/>
      <c r="AUM66" s="262"/>
      <c r="AUN66" s="262"/>
      <c r="AUO66" s="262"/>
      <c r="AUP66" s="262"/>
      <c r="AUQ66" s="262"/>
      <c r="AUR66" s="262"/>
      <c r="AUS66" s="262"/>
      <c r="AUT66" s="262"/>
      <c r="AUU66" s="262"/>
      <c r="AUV66" s="262"/>
      <c r="AUW66" s="262"/>
      <c r="AUX66" s="262"/>
      <c r="AUY66" s="262"/>
      <c r="AUZ66" s="262"/>
      <c r="AVA66" s="262"/>
      <c r="AVB66" s="262"/>
      <c r="AVC66" s="262"/>
      <c r="AVD66" s="262"/>
      <c r="AVE66" s="262"/>
      <c r="AVF66" s="262"/>
      <c r="AVG66" s="262"/>
      <c r="AVH66" s="262"/>
      <c r="AVI66" s="262"/>
      <c r="AVJ66" s="262"/>
      <c r="AVK66" s="262"/>
      <c r="AVL66" s="262"/>
      <c r="AVM66" s="262"/>
      <c r="AVN66" s="262"/>
      <c r="AVO66" s="262"/>
      <c r="AVP66" s="262"/>
      <c r="AVQ66" s="262"/>
      <c r="AVR66" s="262"/>
      <c r="AVS66" s="262"/>
      <c r="AVT66" s="262"/>
      <c r="AVU66" s="262"/>
      <c r="AVV66" s="262"/>
      <c r="AVW66" s="262"/>
      <c r="AVX66" s="262"/>
      <c r="AVY66" s="262"/>
      <c r="AVZ66" s="262"/>
      <c r="AWA66" s="262"/>
      <c r="AWB66" s="262"/>
      <c r="AWC66" s="262"/>
      <c r="AWD66" s="262"/>
      <c r="AWE66" s="262"/>
      <c r="AWF66" s="262"/>
      <c r="AWG66" s="262"/>
      <c r="AWH66" s="262"/>
      <c r="AWI66" s="262"/>
      <c r="AWJ66" s="262"/>
      <c r="AWK66" s="262"/>
      <c r="AWL66" s="262"/>
      <c r="AWM66" s="262"/>
      <c r="AWN66" s="262"/>
      <c r="AWO66" s="262"/>
      <c r="AWP66" s="262"/>
      <c r="AWQ66" s="262"/>
      <c r="AWR66" s="262"/>
      <c r="AWS66" s="262"/>
      <c r="AWT66" s="262"/>
      <c r="AWU66" s="262"/>
      <c r="AWV66" s="262"/>
      <c r="AWW66" s="262"/>
      <c r="AWX66" s="262"/>
      <c r="AWY66" s="262"/>
      <c r="AWZ66" s="262"/>
      <c r="AXA66" s="262"/>
      <c r="AXB66" s="262"/>
      <c r="AXC66" s="262"/>
      <c r="AXD66" s="262"/>
      <c r="AXE66" s="262"/>
      <c r="AXF66" s="262"/>
      <c r="AXG66" s="262"/>
      <c r="AXH66" s="262"/>
      <c r="AXI66" s="262"/>
      <c r="AXJ66" s="262"/>
      <c r="AXK66" s="262"/>
      <c r="AXL66" s="262"/>
      <c r="AXM66" s="262"/>
      <c r="AXN66" s="262"/>
      <c r="AXO66" s="262"/>
      <c r="AXP66" s="262"/>
      <c r="AXQ66" s="262"/>
      <c r="AXR66" s="262"/>
      <c r="AXS66" s="262"/>
      <c r="AXT66" s="262"/>
      <c r="AXU66" s="262"/>
      <c r="AXV66" s="262"/>
      <c r="AXW66" s="262"/>
      <c r="AXX66" s="262"/>
      <c r="AXY66" s="262"/>
      <c r="AXZ66" s="262"/>
      <c r="AYA66" s="262"/>
      <c r="AYB66" s="262"/>
      <c r="AYC66" s="262"/>
      <c r="AYD66" s="262"/>
      <c r="AYE66" s="262"/>
      <c r="AYF66" s="262"/>
      <c r="AYG66" s="262"/>
      <c r="AYH66" s="262"/>
      <c r="AYI66" s="262"/>
      <c r="AYJ66" s="262"/>
      <c r="AYK66" s="262"/>
      <c r="AYL66" s="262"/>
      <c r="AYM66" s="262"/>
      <c r="AYN66" s="262"/>
      <c r="AYO66" s="262"/>
      <c r="AYP66" s="262"/>
      <c r="AYQ66" s="262"/>
      <c r="AYR66" s="262"/>
      <c r="AYS66" s="262"/>
      <c r="AYT66" s="262"/>
      <c r="AYU66" s="262"/>
      <c r="AYV66" s="262"/>
      <c r="AYW66" s="262"/>
      <c r="AYX66" s="262"/>
      <c r="AYY66" s="262"/>
      <c r="AYZ66" s="262"/>
      <c r="AZA66" s="262"/>
      <c r="AZB66" s="262"/>
      <c r="AZC66" s="262"/>
      <c r="AZD66" s="262"/>
      <c r="AZE66" s="262"/>
      <c r="AZF66" s="262"/>
      <c r="AZG66" s="262"/>
      <c r="AZH66" s="262"/>
      <c r="AZI66" s="262"/>
      <c r="AZJ66" s="262"/>
      <c r="AZK66" s="262"/>
      <c r="AZL66" s="262"/>
      <c r="AZM66" s="262"/>
      <c r="AZN66" s="262"/>
      <c r="AZO66" s="262"/>
      <c r="AZP66" s="262"/>
      <c r="AZQ66" s="262"/>
      <c r="AZR66" s="262"/>
      <c r="AZS66" s="262"/>
      <c r="AZT66" s="262"/>
      <c r="AZU66" s="262"/>
      <c r="AZV66" s="262"/>
      <c r="AZW66" s="262"/>
      <c r="AZX66" s="262"/>
      <c r="AZY66" s="262"/>
      <c r="AZZ66" s="262"/>
      <c r="BAA66" s="262"/>
      <c r="BAB66" s="262"/>
      <c r="BAC66" s="262"/>
      <c r="BAD66" s="262"/>
      <c r="BAE66" s="262"/>
      <c r="BAF66" s="262"/>
      <c r="BAG66" s="262"/>
      <c r="BAH66" s="262"/>
      <c r="BAI66" s="262"/>
      <c r="BAJ66" s="262"/>
      <c r="BAK66" s="262"/>
      <c r="BAL66" s="262"/>
      <c r="BAM66" s="262"/>
      <c r="BAN66" s="262"/>
      <c r="BAO66" s="262"/>
      <c r="BAP66" s="262"/>
      <c r="BAQ66" s="262"/>
      <c r="BAR66" s="262"/>
      <c r="BAS66" s="262"/>
      <c r="BAT66" s="262"/>
      <c r="BAU66" s="262"/>
      <c r="BAV66" s="262"/>
      <c r="BAW66" s="262"/>
      <c r="BAX66" s="262"/>
      <c r="BAY66" s="262"/>
      <c r="BAZ66" s="262"/>
      <c r="BBA66" s="262"/>
      <c r="BBB66" s="262"/>
      <c r="BBC66" s="262"/>
      <c r="BBD66" s="262"/>
      <c r="BBE66" s="262"/>
      <c r="BBF66" s="262"/>
      <c r="BBG66" s="262"/>
      <c r="BBH66" s="262"/>
      <c r="BBI66" s="262"/>
      <c r="BBJ66" s="262"/>
      <c r="BBK66" s="262"/>
      <c r="BBL66" s="262"/>
      <c r="BBM66" s="262"/>
      <c r="BBN66" s="262"/>
      <c r="BBO66" s="262"/>
      <c r="BBP66" s="262"/>
      <c r="BBQ66" s="262"/>
      <c r="BBR66" s="262"/>
      <c r="BBS66" s="262"/>
      <c r="BBT66" s="262"/>
      <c r="BBU66" s="262"/>
      <c r="BBV66" s="262"/>
      <c r="BBW66" s="262"/>
      <c r="BBX66" s="262"/>
      <c r="BBY66" s="262"/>
      <c r="BBZ66" s="262"/>
      <c r="BCA66" s="262"/>
      <c r="BCB66" s="262"/>
      <c r="BCC66" s="262"/>
      <c r="BCD66" s="262"/>
      <c r="BCE66" s="262"/>
      <c r="BCF66" s="262"/>
      <c r="BCG66" s="262"/>
      <c r="BCH66" s="262"/>
      <c r="BCI66" s="262"/>
      <c r="BCJ66" s="262"/>
      <c r="BCK66" s="262"/>
      <c r="BCL66" s="262"/>
      <c r="BCM66" s="262"/>
      <c r="BCN66" s="262"/>
      <c r="BCO66" s="262"/>
      <c r="BCP66" s="262"/>
      <c r="BCQ66" s="262"/>
      <c r="BCR66" s="262"/>
      <c r="BCS66" s="262"/>
      <c r="BCT66" s="262"/>
      <c r="BCU66" s="262"/>
      <c r="BCV66" s="262"/>
      <c r="BCW66" s="262"/>
      <c r="BCX66" s="262"/>
      <c r="BCY66" s="262"/>
      <c r="BCZ66" s="262"/>
      <c r="BDA66" s="262"/>
      <c r="BDB66" s="262"/>
      <c r="BDC66" s="262"/>
      <c r="BDD66" s="262"/>
      <c r="BDE66" s="262"/>
      <c r="BDF66" s="262"/>
      <c r="BDG66" s="262"/>
      <c r="BDH66" s="262"/>
      <c r="BDI66" s="262"/>
      <c r="BDJ66" s="262"/>
      <c r="BDK66" s="262"/>
      <c r="BDL66" s="262"/>
      <c r="BDM66" s="262"/>
      <c r="BDN66" s="262"/>
      <c r="BDO66" s="262"/>
      <c r="BDP66" s="262"/>
      <c r="BDQ66" s="262"/>
      <c r="BDR66" s="262"/>
      <c r="BDS66" s="262"/>
      <c r="BDT66" s="262"/>
      <c r="BDU66" s="262"/>
      <c r="BDV66" s="262"/>
      <c r="BDW66" s="262"/>
      <c r="BDX66" s="262"/>
      <c r="BDY66" s="262"/>
      <c r="BDZ66" s="262"/>
      <c r="BEA66" s="262"/>
      <c r="BEB66" s="262"/>
      <c r="BEC66" s="262"/>
      <c r="BED66" s="262"/>
      <c r="BEE66" s="262"/>
      <c r="BEF66" s="262"/>
      <c r="BEG66" s="262"/>
      <c r="BEH66" s="262"/>
      <c r="BEI66" s="262"/>
      <c r="BEJ66" s="262"/>
      <c r="BEK66" s="262"/>
      <c r="BEL66" s="262"/>
      <c r="BEM66" s="262"/>
      <c r="BEN66" s="262"/>
      <c r="BEO66" s="262"/>
      <c r="BEP66" s="262"/>
      <c r="BEQ66" s="262"/>
      <c r="BER66" s="262"/>
      <c r="BES66" s="262"/>
      <c r="BET66" s="262"/>
      <c r="BEU66" s="262"/>
      <c r="BEV66" s="262"/>
      <c r="BEW66" s="262"/>
      <c r="BEX66" s="262"/>
      <c r="BEY66" s="262"/>
      <c r="BEZ66" s="262"/>
      <c r="BFA66" s="262"/>
      <c r="BFB66" s="262"/>
      <c r="BFC66" s="262"/>
      <c r="BFD66" s="262"/>
      <c r="BFE66" s="262"/>
      <c r="BFF66" s="262"/>
      <c r="BFG66" s="262"/>
      <c r="BFH66" s="262"/>
      <c r="BFI66" s="262"/>
      <c r="BFJ66" s="262"/>
      <c r="BFK66" s="262"/>
      <c r="BFL66" s="262"/>
      <c r="BFM66" s="262"/>
      <c r="BFN66" s="262"/>
      <c r="BFO66" s="262"/>
      <c r="BFP66" s="262"/>
      <c r="BFQ66" s="262"/>
      <c r="BFR66" s="262"/>
      <c r="BFS66" s="262"/>
      <c r="BFT66" s="262"/>
      <c r="BFU66" s="262"/>
      <c r="BFV66" s="262"/>
      <c r="BFW66" s="262"/>
      <c r="BFX66" s="262"/>
      <c r="BFY66" s="262"/>
      <c r="BFZ66" s="262"/>
      <c r="BGA66" s="262"/>
      <c r="BGB66" s="262"/>
      <c r="BGC66" s="262"/>
      <c r="BGD66" s="262"/>
      <c r="BGE66" s="262"/>
      <c r="BGF66" s="262"/>
      <c r="BGG66" s="262"/>
      <c r="BGH66" s="262"/>
      <c r="BGI66" s="262"/>
      <c r="BGJ66" s="262"/>
      <c r="BGK66" s="262"/>
      <c r="BGL66" s="262"/>
      <c r="BGM66" s="262"/>
      <c r="BGN66" s="262"/>
      <c r="BGO66" s="262"/>
      <c r="BGP66" s="262"/>
      <c r="BGQ66" s="262"/>
      <c r="BGR66" s="262"/>
      <c r="BGS66" s="262"/>
      <c r="BGT66" s="262"/>
      <c r="BGU66" s="262"/>
      <c r="BGV66" s="262"/>
      <c r="BGW66" s="262"/>
      <c r="BGX66" s="262"/>
      <c r="BGY66" s="262"/>
      <c r="BGZ66" s="262"/>
      <c r="BHA66" s="262"/>
      <c r="BHB66" s="262"/>
      <c r="BHC66" s="262"/>
      <c r="BHD66" s="262"/>
      <c r="BHE66" s="262"/>
      <c r="BHF66" s="262"/>
      <c r="BHG66" s="262"/>
      <c r="BHH66" s="262"/>
      <c r="BHI66" s="262"/>
      <c r="BHJ66" s="262"/>
      <c r="BHK66" s="262"/>
      <c r="BHL66" s="262"/>
      <c r="BHM66" s="262"/>
      <c r="BHN66" s="262"/>
      <c r="BHO66" s="262"/>
      <c r="BHP66" s="262"/>
      <c r="BHQ66" s="262"/>
      <c r="BHR66" s="262"/>
      <c r="BHS66" s="262"/>
      <c r="BHT66" s="262"/>
      <c r="BHU66" s="262"/>
      <c r="BHV66" s="262"/>
      <c r="BHW66" s="262"/>
      <c r="BHX66" s="262"/>
      <c r="BHY66" s="262"/>
      <c r="BHZ66" s="262"/>
      <c r="BIA66" s="262"/>
      <c r="BIB66" s="262"/>
      <c r="BIC66" s="262"/>
      <c r="BID66" s="262"/>
      <c r="BIE66" s="262"/>
      <c r="BIF66" s="262"/>
      <c r="BIG66" s="262"/>
      <c r="BIH66" s="262"/>
      <c r="BII66" s="262"/>
      <c r="BIJ66" s="262"/>
      <c r="BIK66" s="262"/>
      <c r="BIL66" s="262"/>
      <c r="BIM66" s="262"/>
      <c r="BIN66" s="262"/>
      <c r="BIO66" s="262"/>
      <c r="BIP66" s="262"/>
      <c r="BIQ66" s="262"/>
      <c r="BIR66" s="262"/>
      <c r="BIS66" s="262"/>
      <c r="BIT66" s="262"/>
      <c r="BIU66" s="262"/>
      <c r="BIV66" s="262"/>
      <c r="BIW66" s="262"/>
      <c r="BIX66" s="262"/>
      <c r="BIY66" s="262"/>
      <c r="BIZ66" s="262"/>
      <c r="BJA66" s="262"/>
      <c r="BJB66" s="262"/>
      <c r="BJC66" s="262"/>
      <c r="BJD66" s="262"/>
      <c r="BJE66" s="262"/>
      <c r="BJF66" s="262"/>
      <c r="BJG66" s="262"/>
      <c r="BJH66" s="262"/>
      <c r="BJI66" s="262"/>
      <c r="BJJ66" s="262"/>
      <c r="BJK66" s="262"/>
      <c r="BJL66" s="262"/>
      <c r="BJM66" s="262"/>
      <c r="BJN66" s="262"/>
      <c r="BJO66" s="262"/>
      <c r="BJP66" s="262"/>
      <c r="BJQ66" s="262"/>
      <c r="BJR66" s="262"/>
      <c r="BJS66" s="262"/>
      <c r="BJT66" s="262"/>
      <c r="BJU66" s="262"/>
      <c r="BJV66" s="262"/>
      <c r="BJW66" s="262"/>
      <c r="BJX66" s="262"/>
      <c r="BJY66" s="262"/>
      <c r="BJZ66" s="262"/>
      <c r="BKA66" s="262"/>
      <c r="BKB66" s="262"/>
      <c r="BKC66" s="262"/>
      <c r="BKD66" s="262"/>
      <c r="BKE66" s="262"/>
      <c r="BKF66" s="262"/>
      <c r="BKG66" s="262"/>
      <c r="BKH66" s="262"/>
      <c r="BKI66" s="262"/>
      <c r="BKJ66" s="262"/>
      <c r="BKK66" s="262"/>
      <c r="BKL66" s="262"/>
      <c r="BKM66" s="262"/>
      <c r="BKN66" s="262"/>
      <c r="BKO66" s="262"/>
      <c r="BKP66" s="262"/>
      <c r="BKQ66" s="262"/>
      <c r="BKR66" s="262"/>
      <c r="BKS66" s="262"/>
      <c r="BKT66" s="262"/>
      <c r="BKU66" s="262"/>
      <c r="BKV66" s="262"/>
      <c r="BKW66" s="262"/>
      <c r="BKX66" s="262"/>
      <c r="BKY66" s="262"/>
      <c r="BKZ66" s="262"/>
      <c r="BLA66" s="262"/>
      <c r="BLB66" s="262"/>
      <c r="BLC66" s="262"/>
      <c r="BLD66" s="262"/>
      <c r="BLE66" s="262"/>
      <c r="BLF66" s="262"/>
      <c r="BLG66" s="262"/>
      <c r="BLH66" s="262"/>
      <c r="BLI66" s="262"/>
      <c r="BLJ66" s="262"/>
      <c r="BLK66" s="262"/>
      <c r="BLL66" s="262"/>
      <c r="BLM66" s="262"/>
      <c r="BLN66" s="262"/>
      <c r="BLO66" s="262"/>
      <c r="BLP66" s="262"/>
      <c r="BLQ66" s="262"/>
      <c r="BLR66" s="262"/>
      <c r="BLS66" s="262"/>
      <c r="BLT66" s="262"/>
      <c r="BLU66" s="262"/>
      <c r="BLV66" s="262"/>
      <c r="BLW66" s="262"/>
      <c r="BLX66" s="262"/>
      <c r="BLY66" s="262"/>
      <c r="BLZ66" s="262"/>
      <c r="BMA66" s="262"/>
      <c r="BMB66" s="262"/>
      <c r="BMC66" s="262"/>
      <c r="BMD66" s="262"/>
      <c r="BME66" s="262"/>
      <c r="BMF66" s="262"/>
      <c r="BMG66" s="262"/>
      <c r="BMH66" s="262"/>
      <c r="BMI66" s="262"/>
      <c r="BMJ66" s="262"/>
      <c r="BMK66" s="262"/>
      <c r="BML66" s="262"/>
      <c r="BMM66" s="262"/>
      <c r="BMN66" s="262"/>
      <c r="BMO66" s="262"/>
      <c r="BMP66" s="262"/>
      <c r="BMQ66" s="262"/>
      <c r="BMR66" s="262"/>
      <c r="BMS66" s="262"/>
      <c r="BMT66" s="262"/>
      <c r="BMU66" s="262"/>
      <c r="BMV66" s="262"/>
      <c r="BMW66" s="262"/>
      <c r="BMX66" s="262"/>
      <c r="BMY66" s="262"/>
      <c r="BMZ66" s="262"/>
      <c r="BNA66" s="262"/>
      <c r="BNB66" s="262"/>
      <c r="BNC66" s="262"/>
      <c r="BND66" s="262"/>
      <c r="BNE66" s="262"/>
      <c r="BNF66" s="262"/>
      <c r="BNG66" s="262"/>
      <c r="BNH66" s="262"/>
      <c r="BNI66" s="262"/>
      <c r="BNJ66" s="262"/>
      <c r="BNK66" s="262"/>
      <c r="BNL66" s="262"/>
      <c r="BNM66" s="262"/>
      <c r="BNN66" s="262"/>
      <c r="BNO66" s="262"/>
      <c r="BNP66" s="262"/>
      <c r="BNQ66" s="262"/>
      <c r="BNR66" s="262"/>
      <c r="BNS66" s="262"/>
      <c r="BNT66" s="262"/>
      <c r="BNU66" s="262"/>
      <c r="BNV66" s="262"/>
      <c r="BNW66" s="262"/>
      <c r="BNX66" s="262"/>
      <c r="BNY66" s="262"/>
      <c r="BNZ66" s="262"/>
      <c r="BOA66" s="262"/>
      <c r="BOB66" s="262"/>
      <c r="BOC66" s="262"/>
      <c r="BOD66" s="262"/>
      <c r="BOE66" s="262"/>
      <c r="BOF66" s="262"/>
      <c r="BOG66" s="262"/>
      <c r="BOH66" s="262"/>
      <c r="BOI66" s="262"/>
      <c r="BOJ66" s="262"/>
      <c r="BOK66" s="262"/>
      <c r="BOL66" s="262"/>
      <c r="BOM66" s="262"/>
      <c r="BON66" s="262"/>
      <c r="BOO66" s="262"/>
      <c r="BOP66" s="262"/>
      <c r="BOQ66" s="262"/>
      <c r="BOR66" s="262"/>
      <c r="BOS66" s="262"/>
      <c r="BOT66" s="262"/>
      <c r="BOU66" s="262"/>
      <c r="BOV66" s="262"/>
      <c r="BOW66" s="262"/>
      <c r="BOX66" s="262"/>
      <c r="BOY66" s="262"/>
      <c r="BOZ66" s="262"/>
      <c r="BPA66" s="262"/>
      <c r="BPB66" s="262"/>
      <c r="BPC66" s="262"/>
      <c r="BPD66" s="262"/>
      <c r="BPE66" s="262"/>
      <c r="BPF66" s="262"/>
      <c r="BPG66" s="262"/>
      <c r="BPH66" s="262"/>
      <c r="BPI66" s="262"/>
      <c r="BPJ66" s="262"/>
      <c r="BPK66" s="262"/>
      <c r="BPL66" s="262"/>
      <c r="BPM66" s="262"/>
      <c r="BPN66" s="262"/>
      <c r="BPO66" s="262"/>
      <c r="BPP66" s="262"/>
      <c r="BPQ66" s="262"/>
      <c r="BPR66" s="262"/>
      <c r="BPS66" s="262"/>
      <c r="BPT66" s="262"/>
      <c r="BPU66" s="262"/>
      <c r="BPV66" s="262"/>
      <c r="BPW66" s="262"/>
      <c r="BPX66" s="262"/>
      <c r="BPY66" s="262"/>
      <c r="BPZ66" s="262"/>
      <c r="BQA66" s="262"/>
      <c r="BQB66" s="262"/>
      <c r="BQC66" s="262"/>
      <c r="BQD66" s="262"/>
      <c r="BQE66" s="262"/>
      <c r="BQF66" s="262"/>
      <c r="BQG66" s="262"/>
      <c r="BQH66" s="262"/>
      <c r="BQI66" s="262"/>
      <c r="BQJ66" s="262"/>
      <c r="BQK66" s="262"/>
      <c r="BQL66" s="262"/>
      <c r="BQM66" s="262"/>
      <c r="BQN66" s="262"/>
      <c r="BQO66" s="262"/>
      <c r="BQP66" s="262"/>
      <c r="BQQ66" s="262"/>
      <c r="BQR66" s="262"/>
      <c r="BQS66" s="262"/>
      <c r="BQT66" s="262"/>
      <c r="BQU66" s="262"/>
      <c r="BQV66" s="262"/>
      <c r="BQW66" s="262"/>
      <c r="BQX66" s="262"/>
      <c r="BQY66" s="262"/>
      <c r="BQZ66" s="262"/>
      <c r="BRA66" s="262"/>
      <c r="BRB66" s="262"/>
      <c r="BRC66" s="262"/>
      <c r="BRD66" s="262"/>
      <c r="BRE66" s="262"/>
      <c r="BRF66" s="262"/>
      <c r="BRG66" s="262"/>
      <c r="BRH66" s="262"/>
      <c r="BRI66" s="262"/>
      <c r="BRJ66" s="262"/>
      <c r="BRK66" s="262"/>
      <c r="BRL66" s="262"/>
      <c r="BRM66" s="262"/>
      <c r="BRN66" s="262"/>
      <c r="BRO66" s="262"/>
      <c r="BRP66" s="262"/>
      <c r="BRQ66" s="262"/>
      <c r="BRR66" s="262"/>
      <c r="BRS66" s="262"/>
      <c r="BRT66" s="262"/>
      <c r="BRU66" s="262"/>
      <c r="BRV66" s="262"/>
      <c r="BRW66" s="262"/>
      <c r="BRX66" s="262"/>
      <c r="BRY66" s="262"/>
      <c r="BRZ66" s="262"/>
      <c r="BSA66" s="262"/>
      <c r="BSB66" s="262"/>
      <c r="BSC66" s="262"/>
      <c r="BSD66" s="262"/>
      <c r="BSE66" s="262"/>
      <c r="BSF66" s="262"/>
      <c r="BSG66" s="262"/>
      <c r="BSH66" s="262"/>
      <c r="BSI66" s="262"/>
      <c r="BSJ66" s="262"/>
      <c r="BSK66" s="262"/>
      <c r="BSL66" s="262"/>
      <c r="BSM66" s="262"/>
      <c r="BSN66" s="262"/>
      <c r="BSO66" s="262"/>
      <c r="BSP66" s="262"/>
      <c r="BSQ66" s="262"/>
      <c r="BSR66" s="262"/>
      <c r="BSS66" s="262"/>
      <c r="BST66" s="262"/>
      <c r="BSU66" s="262"/>
      <c r="BSV66" s="262"/>
      <c r="BSW66" s="262"/>
      <c r="BSX66" s="262"/>
      <c r="BSY66" s="262"/>
      <c r="BSZ66" s="262"/>
      <c r="BTA66" s="262"/>
      <c r="BTB66" s="262"/>
      <c r="BTC66" s="262"/>
      <c r="BTD66" s="262"/>
      <c r="BTE66" s="262"/>
      <c r="BTF66" s="262"/>
      <c r="BTG66" s="262"/>
      <c r="BTH66" s="262"/>
      <c r="BTI66" s="262"/>
      <c r="BTJ66" s="262"/>
      <c r="BTK66" s="262"/>
      <c r="BTL66" s="262"/>
      <c r="BTM66" s="262"/>
      <c r="BTN66" s="262"/>
      <c r="BTO66" s="262"/>
      <c r="BTP66" s="262"/>
      <c r="BTQ66" s="262"/>
      <c r="BTR66" s="262"/>
      <c r="BTS66" s="262"/>
      <c r="BTT66" s="262"/>
      <c r="BTU66" s="262"/>
      <c r="BTV66" s="262"/>
      <c r="BTW66" s="262"/>
      <c r="BTX66" s="262"/>
      <c r="BTY66" s="262"/>
      <c r="BTZ66" s="262"/>
      <c r="BUA66" s="262"/>
      <c r="BUB66" s="262"/>
      <c r="BUC66" s="262"/>
      <c r="BUD66" s="262"/>
      <c r="BUE66" s="262"/>
      <c r="BUF66" s="262"/>
      <c r="BUG66" s="262"/>
      <c r="BUH66" s="262"/>
      <c r="BUI66" s="262"/>
      <c r="BUJ66" s="262"/>
      <c r="BUK66" s="262"/>
      <c r="BUL66" s="262"/>
      <c r="BUM66" s="262"/>
      <c r="BUN66" s="262"/>
      <c r="BUO66" s="262"/>
      <c r="BUP66" s="262"/>
      <c r="BUQ66" s="262"/>
      <c r="BUR66" s="262"/>
      <c r="BUS66" s="262"/>
      <c r="BUT66" s="262"/>
      <c r="BUU66" s="262"/>
      <c r="BUV66" s="262"/>
      <c r="BUW66" s="262"/>
      <c r="BUX66" s="262"/>
      <c r="BUY66" s="262"/>
      <c r="BUZ66" s="262"/>
      <c r="BVA66" s="262"/>
      <c r="BVB66" s="262"/>
      <c r="BVC66" s="262"/>
      <c r="BVD66" s="262"/>
      <c r="BVE66" s="262"/>
      <c r="BVF66" s="262"/>
      <c r="BVG66" s="262"/>
      <c r="BVH66" s="262"/>
      <c r="BVI66" s="262"/>
      <c r="BVJ66" s="262"/>
      <c r="BVK66" s="262"/>
      <c r="BVL66" s="262"/>
      <c r="BVM66" s="262"/>
      <c r="BVN66" s="262"/>
      <c r="BVO66" s="262"/>
      <c r="BVP66" s="262"/>
      <c r="BVQ66" s="262"/>
      <c r="BVR66" s="262"/>
      <c r="BVS66" s="262"/>
      <c r="BVT66" s="262"/>
      <c r="BVU66" s="262"/>
      <c r="BVV66" s="262"/>
      <c r="BVW66" s="262"/>
      <c r="BVX66" s="262"/>
      <c r="BVY66" s="262"/>
      <c r="BVZ66" s="262"/>
      <c r="BWA66" s="262"/>
      <c r="BWB66" s="262"/>
      <c r="BWC66" s="262"/>
      <c r="BWD66" s="262"/>
      <c r="BWE66" s="262"/>
      <c r="BWF66" s="262"/>
      <c r="BWG66" s="262"/>
      <c r="BWH66" s="262"/>
      <c r="BWI66" s="262"/>
      <c r="BWJ66" s="262"/>
      <c r="BWK66" s="262"/>
      <c r="BWL66" s="262"/>
      <c r="BWM66" s="262"/>
      <c r="BWN66" s="262"/>
      <c r="BWO66" s="262"/>
      <c r="BWP66" s="262"/>
      <c r="BWQ66" s="262"/>
      <c r="BWR66" s="262"/>
      <c r="BWS66" s="262"/>
      <c r="BWT66" s="262"/>
      <c r="BWU66" s="262"/>
      <c r="BWV66" s="262"/>
      <c r="BWW66" s="262"/>
      <c r="BWX66" s="262"/>
      <c r="BWY66" s="262"/>
      <c r="BWZ66" s="262"/>
      <c r="BXA66" s="262"/>
      <c r="BXB66" s="262"/>
      <c r="BXC66" s="262"/>
      <c r="BXD66" s="262"/>
      <c r="BXE66" s="262"/>
      <c r="BXF66" s="262"/>
      <c r="BXG66" s="262"/>
      <c r="BXH66" s="262"/>
      <c r="BXI66" s="262"/>
      <c r="BXJ66" s="262"/>
      <c r="BXK66" s="262"/>
      <c r="BXL66" s="262"/>
      <c r="BXM66" s="262"/>
      <c r="BXN66" s="262"/>
      <c r="BXO66" s="262"/>
      <c r="BXP66" s="262"/>
      <c r="BXQ66" s="262"/>
      <c r="BXR66" s="262"/>
      <c r="BXS66" s="262"/>
      <c r="BXT66" s="262"/>
      <c r="BXU66" s="262"/>
      <c r="BXV66" s="262"/>
      <c r="BXW66" s="262"/>
      <c r="BXX66" s="262"/>
      <c r="BXY66" s="262"/>
      <c r="BXZ66" s="262"/>
      <c r="BYA66" s="262"/>
      <c r="BYB66" s="262"/>
      <c r="BYC66" s="262"/>
      <c r="BYD66" s="262"/>
      <c r="BYE66" s="262"/>
      <c r="BYF66" s="262"/>
      <c r="BYG66" s="262"/>
      <c r="BYH66" s="262"/>
      <c r="BYI66" s="262"/>
      <c r="BYJ66" s="262"/>
      <c r="BYK66" s="262"/>
      <c r="BYL66" s="262"/>
      <c r="BYM66" s="262"/>
      <c r="BYN66" s="262"/>
      <c r="BYO66" s="262"/>
      <c r="BYP66" s="262"/>
      <c r="BYQ66" s="262"/>
      <c r="BYR66" s="262"/>
      <c r="BYS66" s="262"/>
      <c r="BYT66" s="262"/>
      <c r="BYU66" s="262"/>
      <c r="BYV66" s="262"/>
      <c r="BYW66" s="262"/>
      <c r="BYX66" s="262"/>
      <c r="BYY66" s="262"/>
      <c r="BYZ66" s="262"/>
      <c r="BZA66" s="262"/>
      <c r="BZB66" s="262"/>
      <c r="BZC66" s="262"/>
      <c r="BZD66" s="262"/>
      <c r="BZE66" s="262"/>
      <c r="BZF66" s="262"/>
      <c r="BZG66" s="262"/>
      <c r="BZH66" s="262"/>
      <c r="BZI66" s="262"/>
      <c r="BZJ66" s="262"/>
      <c r="BZK66" s="262"/>
      <c r="BZL66" s="262"/>
      <c r="BZM66" s="262"/>
      <c r="BZN66" s="262"/>
      <c r="BZO66" s="262"/>
      <c r="BZP66" s="262"/>
      <c r="BZQ66" s="262"/>
      <c r="BZR66" s="262"/>
      <c r="BZS66" s="262"/>
      <c r="BZT66" s="262"/>
      <c r="BZU66" s="262"/>
      <c r="BZV66" s="262"/>
      <c r="BZW66" s="262"/>
      <c r="BZX66" s="262"/>
      <c r="BZY66" s="262"/>
      <c r="BZZ66" s="262"/>
      <c r="CAA66" s="262"/>
      <c r="CAB66" s="262"/>
      <c r="CAC66" s="262"/>
      <c r="CAD66" s="262"/>
      <c r="CAE66" s="262"/>
      <c r="CAF66" s="262"/>
      <c r="CAG66" s="262"/>
      <c r="CAH66" s="262"/>
      <c r="CAI66" s="262"/>
      <c r="CAJ66" s="262"/>
      <c r="CAK66" s="262"/>
      <c r="CAL66" s="262"/>
      <c r="CAM66" s="262"/>
      <c r="CAN66" s="262"/>
      <c r="CAO66" s="262"/>
      <c r="CAP66" s="262"/>
      <c r="CAQ66" s="262"/>
      <c r="CAR66" s="262"/>
      <c r="CAS66" s="262"/>
      <c r="CAT66" s="262"/>
      <c r="CAU66" s="262"/>
      <c r="CAV66" s="262"/>
      <c r="CAW66" s="262"/>
      <c r="CAX66" s="262"/>
      <c r="CAY66" s="262"/>
      <c r="CAZ66" s="262"/>
      <c r="CBA66" s="262"/>
      <c r="CBB66" s="262"/>
      <c r="CBC66" s="262"/>
      <c r="CBD66" s="262"/>
      <c r="CBE66" s="262"/>
      <c r="CBF66" s="262"/>
      <c r="CBG66" s="262"/>
      <c r="CBH66" s="262"/>
      <c r="CBI66" s="262"/>
      <c r="CBJ66" s="262"/>
      <c r="CBK66" s="262"/>
      <c r="CBL66" s="262"/>
      <c r="CBM66" s="262"/>
      <c r="CBN66" s="262"/>
      <c r="CBO66" s="262"/>
      <c r="CBP66" s="262"/>
      <c r="CBQ66" s="262"/>
      <c r="CBR66" s="262"/>
      <c r="CBS66" s="262"/>
      <c r="CBT66" s="262"/>
      <c r="CBU66" s="262"/>
      <c r="CBV66" s="262"/>
      <c r="CBW66" s="262"/>
      <c r="CBX66" s="262"/>
      <c r="CBY66" s="262"/>
      <c r="CBZ66" s="262"/>
      <c r="CCA66" s="262"/>
      <c r="CCB66" s="262"/>
      <c r="CCC66" s="262"/>
      <c r="CCD66" s="262"/>
      <c r="CCE66" s="262"/>
      <c r="CCF66" s="262"/>
      <c r="CCG66" s="262"/>
      <c r="CCH66" s="262"/>
      <c r="CCI66" s="262"/>
      <c r="CCJ66" s="262"/>
      <c r="CCK66" s="262"/>
      <c r="CCL66" s="262"/>
      <c r="CCM66" s="262"/>
      <c r="CCN66" s="262"/>
      <c r="CCO66" s="262"/>
      <c r="CCP66" s="262"/>
      <c r="CCQ66" s="262"/>
      <c r="CCR66" s="262"/>
      <c r="CCS66" s="262"/>
      <c r="CCT66" s="262"/>
      <c r="CCU66" s="262"/>
      <c r="CCV66" s="262"/>
      <c r="CCW66" s="262"/>
      <c r="CCX66" s="262"/>
      <c r="CCY66" s="262"/>
      <c r="CCZ66" s="262"/>
      <c r="CDA66" s="262"/>
      <c r="CDB66" s="262"/>
      <c r="CDC66" s="262"/>
      <c r="CDD66" s="262"/>
      <c r="CDE66" s="262"/>
      <c r="CDF66" s="262"/>
      <c r="CDG66" s="262"/>
      <c r="CDH66" s="262"/>
      <c r="CDI66" s="262"/>
      <c r="CDJ66" s="262"/>
      <c r="CDK66" s="262"/>
      <c r="CDL66" s="262"/>
      <c r="CDM66" s="262"/>
      <c r="CDN66" s="262"/>
      <c r="CDO66" s="262"/>
      <c r="CDP66" s="262"/>
      <c r="CDQ66" s="262"/>
      <c r="CDR66" s="262"/>
      <c r="CDS66" s="262"/>
      <c r="CDT66" s="262"/>
      <c r="CDU66" s="262"/>
      <c r="CDV66" s="262"/>
      <c r="CDW66" s="262"/>
      <c r="CDX66" s="262"/>
      <c r="CDY66" s="262"/>
      <c r="CDZ66" s="262"/>
      <c r="CEA66" s="262"/>
      <c r="CEB66" s="262"/>
      <c r="CEC66" s="262"/>
      <c r="CED66" s="262"/>
      <c r="CEE66" s="262"/>
      <c r="CEF66" s="262"/>
      <c r="CEG66" s="262"/>
      <c r="CEH66" s="262"/>
      <c r="CEI66" s="262"/>
      <c r="CEJ66" s="262"/>
      <c r="CEK66" s="262"/>
      <c r="CEL66" s="262"/>
      <c r="CEM66" s="262"/>
      <c r="CEN66" s="262"/>
      <c r="CEO66" s="262"/>
      <c r="CEP66" s="262"/>
      <c r="CEQ66" s="262"/>
      <c r="CER66" s="262"/>
      <c r="CES66" s="262"/>
      <c r="CET66" s="262"/>
      <c r="CEU66" s="262"/>
      <c r="CEV66" s="262"/>
      <c r="CEW66" s="262"/>
      <c r="CEX66" s="262"/>
      <c r="CEY66" s="262"/>
      <c r="CEZ66" s="262"/>
      <c r="CFA66" s="262"/>
      <c r="CFB66" s="262"/>
      <c r="CFC66" s="262"/>
      <c r="CFD66" s="262"/>
      <c r="CFE66" s="262"/>
      <c r="CFF66" s="262"/>
      <c r="CFG66" s="262"/>
      <c r="CFH66" s="262"/>
      <c r="CFI66" s="262"/>
      <c r="CFJ66" s="262"/>
      <c r="CFK66" s="262"/>
      <c r="CFL66" s="262"/>
      <c r="CFM66" s="262"/>
      <c r="CFN66" s="262"/>
      <c r="CFO66" s="262"/>
      <c r="CFP66" s="262"/>
      <c r="CFQ66" s="262"/>
      <c r="CFR66" s="262"/>
      <c r="CFS66" s="262"/>
      <c r="CFT66" s="262"/>
      <c r="CFU66" s="262"/>
      <c r="CFV66" s="262"/>
      <c r="CFW66" s="262"/>
      <c r="CFX66" s="262"/>
      <c r="CFY66" s="262"/>
      <c r="CFZ66" s="262"/>
      <c r="CGA66" s="262"/>
      <c r="CGB66" s="262"/>
      <c r="CGC66" s="262"/>
      <c r="CGD66" s="262"/>
      <c r="CGE66" s="262"/>
      <c r="CGF66" s="262"/>
      <c r="CGG66" s="262"/>
      <c r="CGH66" s="262"/>
      <c r="CGI66" s="262"/>
      <c r="CGJ66" s="262"/>
      <c r="CGK66" s="262"/>
      <c r="CGL66" s="262"/>
      <c r="CGM66" s="262"/>
      <c r="CGN66" s="262"/>
      <c r="CGO66" s="262"/>
      <c r="CGP66" s="262"/>
      <c r="CGQ66" s="262"/>
      <c r="CGR66" s="262"/>
      <c r="CGS66" s="262"/>
      <c r="CGT66" s="262"/>
      <c r="CGU66" s="262"/>
      <c r="CGV66" s="262"/>
      <c r="CGW66" s="262"/>
      <c r="CGX66" s="262"/>
      <c r="CGY66" s="262"/>
      <c r="CGZ66" s="262"/>
      <c r="CHA66" s="262"/>
      <c r="CHB66" s="262"/>
      <c r="CHC66" s="262"/>
      <c r="CHD66" s="262"/>
      <c r="CHE66" s="262"/>
      <c r="CHF66" s="262"/>
      <c r="CHG66" s="262"/>
      <c r="CHH66" s="262"/>
      <c r="CHI66" s="262"/>
      <c r="CHJ66" s="262"/>
      <c r="CHK66" s="262"/>
      <c r="CHL66" s="262"/>
      <c r="CHM66" s="262"/>
      <c r="CHN66" s="262"/>
      <c r="CHO66" s="262"/>
      <c r="CHP66" s="262"/>
      <c r="CHQ66" s="262"/>
      <c r="CHR66" s="262"/>
      <c r="CHS66" s="262"/>
      <c r="CHT66" s="262"/>
      <c r="CHU66" s="262"/>
      <c r="CHV66" s="262"/>
      <c r="CHW66" s="262"/>
      <c r="CHX66" s="262"/>
      <c r="CHY66" s="262"/>
      <c r="CHZ66" s="262"/>
      <c r="CIA66" s="262"/>
      <c r="CIB66" s="262"/>
      <c r="CIC66" s="262"/>
      <c r="CID66" s="262"/>
      <c r="CIE66" s="262"/>
      <c r="CIF66" s="262"/>
      <c r="CIG66" s="262"/>
      <c r="CIH66" s="262"/>
      <c r="CII66" s="262"/>
      <c r="CIJ66" s="262"/>
      <c r="CIK66" s="262"/>
      <c r="CIL66" s="262"/>
      <c r="CIM66" s="262"/>
      <c r="CIN66" s="262"/>
      <c r="CIO66" s="262"/>
      <c r="CIP66" s="262"/>
      <c r="CIQ66" s="262"/>
      <c r="CIR66" s="262"/>
      <c r="CIS66" s="262"/>
      <c r="CIT66" s="262"/>
      <c r="CIU66" s="262"/>
      <c r="CIV66" s="262"/>
      <c r="CIW66" s="262"/>
      <c r="CIX66" s="262"/>
      <c r="CIY66" s="262"/>
      <c r="CIZ66" s="262"/>
      <c r="CJA66" s="262"/>
      <c r="CJB66" s="262"/>
      <c r="CJC66" s="262"/>
      <c r="CJD66" s="262"/>
      <c r="CJE66" s="262"/>
      <c r="CJF66" s="262"/>
      <c r="CJG66" s="262"/>
      <c r="CJH66" s="262"/>
      <c r="CJI66" s="262"/>
      <c r="CJJ66" s="262"/>
      <c r="CJK66" s="262"/>
      <c r="CJL66" s="262"/>
      <c r="CJM66" s="262"/>
      <c r="CJN66" s="262"/>
      <c r="CJO66" s="262"/>
      <c r="CJP66" s="262"/>
      <c r="CJQ66" s="262"/>
      <c r="CJR66" s="262"/>
      <c r="CJS66" s="262"/>
      <c r="CJT66" s="262"/>
      <c r="CJU66" s="262"/>
      <c r="CJV66" s="262"/>
      <c r="CJW66" s="262"/>
      <c r="CJX66" s="262"/>
      <c r="CJY66" s="262"/>
      <c r="CJZ66" s="262"/>
      <c r="CKA66" s="262"/>
      <c r="CKB66" s="262"/>
      <c r="CKC66" s="262"/>
      <c r="CKD66" s="262"/>
      <c r="CKE66" s="262"/>
      <c r="CKF66" s="262"/>
      <c r="CKG66" s="262"/>
      <c r="CKH66" s="262"/>
      <c r="CKI66" s="262"/>
      <c r="CKJ66" s="262"/>
      <c r="CKK66" s="262"/>
      <c r="CKL66" s="262"/>
      <c r="CKM66" s="262"/>
      <c r="CKN66" s="262"/>
      <c r="CKO66" s="262"/>
      <c r="CKP66" s="262"/>
      <c r="CKQ66" s="262"/>
      <c r="CKR66" s="262"/>
      <c r="CKS66" s="262"/>
      <c r="CKT66" s="262"/>
      <c r="CKU66" s="262"/>
      <c r="CKV66" s="262"/>
      <c r="CKW66" s="262"/>
      <c r="CKX66" s="262"/>
      <c r="CKY66" s="262"/>
      <c r="CKZ66" s="262"/>
      <c r="CLA66" s="262"/>
      <c r="CLB66" s="262"/>
      <c r="CLC66" s="262"/>
      <c r="CLD66" s="262"/>
      <c r="CLE66" s="262"/>
      <c r="CLF66" s="262"/>
      <c r="CLG66" s="262"/>
      <c r="CLH66" s="262"/>
      <c r="CLI66" s="262"/>
      <c r="CLJ66" s="262"/>
      <c r="CLK66" s="262"/>
      <c r="CLL66" s="262"/>
      <c r="CLM66" s="262"/>
      <c r="CLN66" s="262"/>
      <c r="CLO66" s="262"/>
      <c r="CLP66" s="262"/>
      <c r="CLQ66" s="262"/>
      <c r="CLR66" s="262"/>
      <c r="CLS66" s="262"/>
      <c r="CLT66" s="262"/>
      <c r="CLU66" s="262"/>
      <c r="CLV66" s="262"/>
      <c r="CLW66" s="262"/>
      <c r="CLX66" s="262"/>
      <c r="CLY66" s="262"/>
      <c r="CLZ66" s="262"/>
      <c r="CMA66" s="262"/>
      <c r="CMB66" s="262"/>
      <c r="CMC66" s="262"/>
      <c r="CMD66" s="262"/>
      <c r="CME66" s="262"/>
      <c r="CMF66" s="262"/>
      <c r="CMG66" s="262"/>
      <c r="CMH66" s="262"/>
      <c r="CMI66" s="262"/>
      <c r="CMJ66" s="262"/>
      <c r="CMK66" s="262"/>
      <c r="CML66" s="262"/>
      <c r="CMM66" s="262"/>
      <c r="CMN66" s="262"/>
      <c r="CMO66" s="262"/>
      <c r="CMP66" s="262"/>
      <c r="CMQ66" s="262"/>
      <c r="CMR66" s="262"/>
      <c r="CMS66" s="262"/>
      <c r="CMT66" s="262"/>
      <c r="CMU66" s="262"/>
      <c r="CMV66" s="262"/>
      <c r="CMW66" s="262"/>
      <c r="CMX66" s="262"/>
      <c r="CMY66" s="262"/>
      <c r="CMZ66" s="262"/>
      <c r="CNA66" s="262"/>
      <c r="CNB66" s="262"/>
      <c r="CNC66" s="262"/>
      <c r="CND66" s="262"/>
      <c r="CNE66" s="262"/>
      <c r="CNF66" s="262"/>
      <c r="CNG66" s="262"/>
      <c r="CNH66" s="262"/>
      <c r="CNI66" s="262"/>
      <c r="CNJ66" s="262"/>
      <c r="CNK66" s="262"/>
      <c r="CNL66" s="262"/>
      <c r="CNM66" s="262"/>
      <c r="CNN66" s="262"/>
      <c r="CNO66" s="262"/>
      <c r="CNP66" s="262"/>
      <c r="CNQ66" s="262"/>
      <c r="CNR66" s="262"/>
      <c r="CNS66" s="262"/>
      <c r="CNT66" s="262"/>
      <c r="CNU66" s="262"/>
      <c r="CNV66" s="262"/>
      <c r="CNW66" s="262"/>
      <c r="CNX66" s="262"/>
      <c r="CNY66" s="262"/>
      <c r="CNZ66" s="262"/>
      <c r="COA66" s="262"/>
      <c r="COB66" s="262"/>
      <c r="COC66" s="262"/>
      <c r="COD66" s="262"/>
      <c r="COE66" s="262"/>
      <c r="COF66" s="262"/>
      <c r="COG66" s="262"/>
      <c r="COH66" s="262"/>
      <c r="COI66" s="262"/>
      <c r="COJ66" s="262"/>
      <c r="COK66" s="262"/>
      <c r="COL66" s="262"/>
      <c r="COM66" s="262"/>
      <c r="CON66" s="262"/>
      <c r="COO66" s="262"/>
      <c r="COP66" s="262"/>
      <c r="COQ66" s="262"/>
      <c r="COR66" s="262"/>
      <c r="COS66" s="262"/>
      <c r="COT66" s="262"/>
      <c r="COU66" s="262"/>
      <c r="COV66" s="262"/>
      <c r="COW66" s="262"/>
      <c r="COX66" s="262"/>
      <c r="COY66" s="262"/>
      <c r="COZ66" s="262"/>
      <c r="CPA66" s="262"/>
      <c r="CPB66" s="262"/>
      <c r="CPC66" s="262"/>
      <c r="CPD66" s="262"/>
      <c r="CPE66" s="262"/>
      <c r="CPF66" s="262"/>
      <c r="CPG66" s="262"/>
      <c r="CPH66" s="262"/>
      <c r="CPI66" s="262"/>
      <c r="CPJ66" s="262"/>
      <c r="CPK66" s="262"/>
      <c r="CPL66" s="262"/>
      <c r="CPM66" s="262"/>
      <c r="CPN66" s="262"/>
      <c r="CPO66" s="262"/>
      <c r="CPP66" s="262"/>
      <c r="CPQ66" s="262"/>
      <c r="CPR66" s="262"/>
      <c r="CPS66" s="262"/>
      <c r="CPT66" s="262"/>
      <c r="CPU66" s="262"/>
      <c r="CPV66" s="262"/>
      <c r="CPW66" s="262"/>
      <c r="CPX66" s="262"/>
      <c r="CPY66" s="262"/>
      <c r="CPZ66" s="262"/>
      <c r="CQA66" s="262"/>
      <c r="CQB66" s="262"/>
      <c r="CQC66" s="262"/>
      <c r="CQD66" s="262"/>
      <c r="CQE66" s="262"/>
      <c r="CQF66" s="262"/>
      <c r="CQG66" s="262"/>
      <c r="CQH66" s="262"/>
      <c r="CQI66" s="262"/>
      <c r="CQJ66" s="262"/>
      <c r="CQK66" s="262"/>
      <c r="CQL66" s="262"/>
      <c r="CQM66" s="262"/>
      <c r="CQN66" s="262"/>
      <c r="CQO66" s="262"/>
      <c r="CQP66" s="262"/>
      <c r="CQQ66" s="262"/>
      <c r="CQR66" s="262"/>
      <c r="CQS66" s="262"/>
      <c r="CQT66" s="262"/>
      <c r="CQU66" s="262"/>
      <c r="CQV66" s="262"/>
      <c r="CQW66" s="262"/>
      <c r="CQX66" s="262"/>
      <c r="CQY66" s="262"/>
      <c r="CQZ66" s="262"/>
      <c r="CRA66" s="262"/>
      <c r="CRB66" s="262"/>
      <c r="CRC66" s="262"/>
      <c r="CRD66" s="262"/>
      <c r="CRE66" s="262"/>
      <c r="CRF66" s="262"/>
      <c r="CRG66" s="262"/>
      <c r="CRH66" s="262"/>
      <c r="CRI66" s="262"/>
      <c r="CRJ66" s="262"/>
      <c r="CRK66" s="262"/>
      <c r="CRL66" s="262"/>
      <c r="CRM66" s="262"/>
      <c r="CRN66" s="262"/>
      <c r="CRO66" s="262"/>
      <c r="CRP66" s="262"/>
      <c r="CRQ66" s="262"/>
      <c r="CRR66" s="262"/>
      <c r="CRS66" s="262"/>
      <c r="CRT66" s="262"/>
      <c r="CRU66" s="262"/>
      <c r="CRV66" s="262"/>
      <c r="CRW66" s="262"/>
      <c r="CRX66" s="262"/>
      <c r="CRY66" s="262"/>
      <c r="CRZ66" s="262"/>
      <c r="CSA66" s="262"/>
      <c r="CSB66" s="262"/>
      <c r="CSC66" s="262"/>
      <c r="CSD66" s="262"/>
      <c r="CSE66" s="262"/>
      <c r="CSF66" s="262"/>
      <c r="CSG66" s="262"/>
      <c r="CSH66" s="262"/>
      <c r="CSI66" s="262"/>
      <c r="CSJ66" s="262"/>
      <c r="CSK66" s="262"/>
      <c r="CSL66" s="262"/>
      <c r="CSM66" s="262"/>
      <c r="CSN66" s="262"/>
      <c r="CSO66" s="262"/>
      <c r="CSP66" s="262"/>
      <c r="CSQ66" s="262"/>
      <c r="CSR66" s="262"/>
      <c r="CSS66" s="262"/>
      <c r="CST66" s="262"/>
      <c r="CSU66" s="262"/>
      <c r="CSV66" s="262"/>
      <c r="CSW66" s="262"/>
      <c r="CSX66" s="262"/>
      <c r="CSY66" s="262"/>
      <c r="CSZ66" s="262"/>
      <c r="CTA66" s="262"/>
      <c r="CTB66" s="262"/>
      <c r="CTC66" s="262"/>
      <c r="CTD66" s="262"/>
      <c r="CTE66" s="262"/>
      <c r="CTF66" s="262"/>
      <c r="CTG66" s="262"/>
      <c r="CTH66" s="262"/>
      <c r="CTI66" s="262"/>
      <c r="CTJ66" s="262"/>
      <c r="CTK66" s="262"/>
      <c r="CTL66" s="262"/>
      <c r="CTM66" s="262"/>
      <c r="CTN66" s="262"/>
      <c r="CTO66" s="262"/>
      <c r="CTP66" s="262"/>
      <c r="CTQ66" s="262"/>
      <c r="CTR66" s="262"/>
      <c r="CTS66" s="262"/>
      <c r="CTT66" s="262"/>
      <c r="CTU66" s="262"/>
      <c r="CTV66" s="262"/>
      <c r="CTW66" s="262"/>
      <c r="CTX66" s="262"/>
      <c r="CTY66" s="262"/>
      <c r="CTZ66" s="262"/>
      <c r="CUA66" s="262"/>
      <c r="CUB66" s="262"/>
      <c r="CUC66" s="262"/>
      <c r="CUD66" s="262"/>
      <c r="CUE66" s="262"/>
      <c r="CUF66" s="262"/>
      <c r="CUG66" s="262"/>
      <c r="CUH66" s="262"/>
      <c r="CUI66" s="262"/>
      <c r="CUJ66" s="262"/>
      <c r="CUK66" s="262"/>
      <c r="CUL66" s="262"/>
      <c r="CUM66" s="262"/>
      <c r="CUN66" s="262"/>
      <c r="CUO66" s="262"/>
      <c r="CUP66" s="262"/>
      <c r="CUQ66" s="262"/>
      <c r="CUR66" s="262"/>
      <c r="CUS66" s="262"/>
      <c r="CUT66" s="262"/>
      <c r="CUU66" s="262"/>
      <c r="CUV66" s="262"/>
      <c r="CUW66" s="262"/>
      <c r="CUX66" s="262"/>
      <c r="CUY66" s="262"/>
      <c r="CUZ66" s="262"/>
      <c r="CVA66" s="262"/>
      <c r="CVB66" s="262"/>
      <c r="CVC66" s="262"/>
      <c r="CVD66" s="262"/>
      <c r="CVE66" s="262"/>
      <c r="CVF66" s="262"/>
      <c r="CVG66" s="262"/>
      <c r="CVH66" s="262"/>
      <c r="CVI66" s="262"/>
      <c r="CVJ66" s="262"/>
      <c r="CVK66" s="262"/>
      <c r="CVL66" s="262"/>
      <c r="CVM66" s="262"/>
      <c r="CVN66" s="262"/>
      <c r="CVO66" s="262"/>
      <c r="CVP66" s="262"/>
      <c r="CVQ66" s="262"/>
      <c r="CVR66" s="262"/>
      <c r="CVS66" s="262"/>
      <c r="CVT66" s="262"/>
      <c r="CVU66" s="262"/>
      <c r="CVV66" s="262"/>
      <c r="CVW66" s="262"/>
      <c r="CVX66" s="262"/>
      <c r="CVY66" s="262"/>
      <c r="CVZ66" s="262"/>
      <c r="CWA66" s="262"/>
      <c r="CWB66" s="262"/>
      <c r="CWC66" s="262"/>
      <c r="CWD66" s="262"/>
      <c r="CWE66" s="262"/>
      <c r="CWF66" s="262"/>
      <c r="CWG66" s="262"/>
      <c r="CWH66" s="262"/>
      <c r="CWI66" s="262"/>
      <c r="CWJ66" s="262"/>
      <c r="CWK66" s="262"/>
      <c r="CWL66" s="262"/>
      <c r="CWM66" s="262"/>
      <c r="CWN66" s="262"/>
      <c r="CWO66" s="262"/>
      <c r="CWP66" s="262"/>
      <c r="CWQ66" s="262"/>
      <c r="CWR66" s="262"/>
      <c r="CWS66" s="262"/>
      <c r="CWT66" s="262"/>
      <c r="CWU66" s="262"/>
      <c r="CWV66" s="262"/>
      <c r="CWW66" s="262"/>
      <c r="CWX66" s="262"/>
      <c r="CWY66" s="262"/>
      <c r="CWZ66" s="262"/>
      <c r="CXA66" s="262"/>
      <c r="CXB66" s="262"/>
      <c r="CXC66" s="262"/>
      <c r="CXD66" s="262"/>
      <c r="CXE66" s="262"/>
      <c r="CXF66" s="262"/>
      <c r="CXG66" s="262"/>
      <c r="CXH66" s="262"/>
      <c r="CXI66" s="262"/>
      <c r="CXJ66" s="262"/>
      <c r="CXK66" s="262"/>
      <c r="CXL66" s="262"/>
      <c r="CXM66" s="262"/>
      <c r="CXN66" s="262"/>
      <c r="CXO66" s="262"/>
      <c r="CXP66" s="262"/>
      <c r="CXQ66" s="262"/>
      <c r="CXR66" s="262"/>
      <c r="CXS66" s="262"/>
      <c r="CXT66" s="262"/>
      <c r="CXU66" s="262"/>
      <c r="CXV66" s="262"/>
      <c r="CXW66" s="262"/>
      <c r="CXX66" s="262"/>
      <c r="CXY66" s="262"/>
      <c r="CXZ66" s="262"/>
      <c r="CYA66" s="262"/>
      <c r="CYB66" s="262"/>
      <c r="CYC66" s="262"/>
      <c r="CYD66" s="262"/>
      <c r="CYE66" s="262"/>
      <c r="CYF66" s="262"/>
      <c r="CYG66" s="262"/>
      <c r="CYH66" s="262"/>
      <c r="CYI66" s="262"/>
      <c r="CYJ66" s="262"/>
      <c r="CYK66" s="262"/>
      <c r="CYL66" s="262"/>
      <c r="CYM66" s="262"/>
      <c r="CYN66" s="262"/>
      <c r="CYO66" s="262"/>
      <c r="CYP66" s="262"/>
      <c r="CYQ66" s="262"/>
      <c r="CYR66" s="262"/>
      <c r="CYS66" s="262"/>
      <c r="CYT66" s="262"/>
      <c r="CYU66" s="262"/>
      <c r="CYV66" s="262"/>
      <c r="CYW66" s="262"/>
      <c r="CYX66" s="262"/>
      <c r="CYY66" s="262"/>
      <c r="CYZ66" s="262"/>
      <c r="CZA66" s="262"/>
      <c r="CZB66" s="262"/>
      <c r="CZC66" s="262"/>
      <c r="CZD66" s="262"/>
      <c r="CZE66" s="262"/>
      <c r="CZF66" s="262"/>
      <c r="CZG66" s="262"/>
      <c r="CZH66" s="262"/>
      <c r="CZI66" s="262"/>
      <c r="CZJ66" s="262"/>
      <c r="CZK66" s="262"/>
      <c r="CZL66" s="262"/>
      <c r="CZM66" s="262"/>
      <c r="CZN66" s="262"/>
      <c r="CZO66" s="262"/>
      <c r="CZP66" s="262"/>
      <c r="CZQ66" s="262"/>
      <c r="CZR66" s="262"/>
      <c r="CZS66" s="262"/>
      <c r="CZT66" s="262"/>
      <c r="CZU66" s="262"/>
      <c r="CZV66" s="262"/>
      <c r="CZW66" s="262"/>
      <c r="CZX66" s="262"/>
      <c r="CZY66" s="262"/>
      <c r="CZZ66" s="262"/>
      <c r="DAA66" s="262"/>
      <c r="DAB66" s="262"/>
      <c r="DAC66" s="262"/>
      <c r="DAD66" s="262"/>
      <c r="DAE66" s="262"/>
      <c r="DAF66" s="262"/>
      <c r="DAG66" s="262"/>
      <c r="DAH66" s="262"/>
      <c r="DAI66" s="262"/>
      <c r="DAJ66" s="262"/>
      <c r="DAK66" s="262"/>
      <c r="DAL66" s="262"/>
      <c r="DAM66" s="262"/>
      <c r="DAN66" s="262"/>
      <c r="DAO66" s="262"/>
      <c r="DAP66" s="262"/>
      <c r="DAQ66" s="262"/>
      <c r="DAR66" s="262"/>
      <c r="DAS66" s="262"/>
      <c r="DAT66" s="262"/>
      <c r="DAU66" s="262"/>
      <c r="DAV66" s="262"/>
      <c r="DAW66" s="262"/>
      <c r="DAX66" s="262"/>
      <c r="DAY66" s="262"/>
      <c r="DAZ66" s="262"/>
      <c r="DBA66" s="262"/>
      <c r="DBB66" s="262"/>
      <c r="DBC66" s="262"/>
      <c r="DBD66" s="262"/>
      <c r="DBE66" s="262"/>
      <c r="DBF66" s="262"/>
      <c r="DBG66" s="262"/>
      <c r="DBH66" s="262"/>
      <c r="DBI66" s="262"/>
      <c r="DBJ66" s="262"/>
      <c r="DBK66" s="262"/>
      <c r="DBL66" s="262"/>
      <c r="DBM66" s="262"/>
      <c r="DBN66" s="262"/>
      <c r="DBO66" s="262"/>
      <c r="DBP66" s="262"/>
      <c r="DBQ66" s="262"/>
      <c r="DBR66" s="262"/>
      <c r="DBS66" s="262"/>
      <c r="DBT66" s="262"/>
      <c r="DBU66" s="262"/>
      <c r="DBV66" s="262"/>
      <c r="DBW66" s="262"/>
      <c r="DBX66" s="262"/>
      <c r="DBY66" s="262"/>
      <c r="DBZ66" s="262"/>
      <c r="DCA66" s="262"/>
      <c r="DCB66" s="262"/>
      <c r="DCC66" s="262"/>
      <c r="DCD66" s="262"/>
      <c r="DCE66" s="262"/>
      <c r="DCF66" s="262"/>
      <c r="DCG66" s="262"/>
      <c r="DCH66" s="262"/>
      <c r="DCI66" s="262"/>
      <c r="DCJ66" s="262"/>
      <c r="DCK66" s="262"/>
      <c r="DCL66" s="262"/>
      <c r="DCM66" s="262"/>
      <c r="DCN66" s="262"/>
      <c r="DCO66" s="262"/>
      <c r="DCP66" s="262"/>
      <c r="DCQ66" s="262"/>
      <c r="DCR66" s="262"/>
      <c r="DCS66" s="262"/>
      <c r="DCT66" s="262"/>
      <c r="DCU66" s="262"/>
      <c r="DCV66" s="262"/>
      <c r="DCW66" s="262"/>
      <c r="DCX66" s="262"/>
      <c r="DCY66" s="262"/>
      <c r="DCZ66" s="262"/>
      <c r="DDA66" s="262"/>
      <c r="DDB66" s="262"/>
      <c r="DDC66" s="262"/>
      <c r="DDD66" s="262"/>
      <c r="DDE66" s="262"/>
      <c r="DDF66" s="262"/>
      <c r="DDG66" s="262"/>
      <c r="DDH66" s="262"/>
      <c r="DDI66" s="262"/>
      <c r="DDJ66" s="262"/>
      <c r="DDK66" s="262"/>
      <c r="DDL66" s="262"/>
      <c r="DDM66" s="262"/>
      <c r="DDN66" s="262"/>
      <c r="DDO66" s="262"/>
      <c r="DDP66" s="262"/>
      <c r="DDQ66" s="262"/>
      <c r="DDR66" s="262"/>
      <c r="DDS66" s="262"/>
      <c r="DDT66" s="262"/>
      <c r="DDU66" s="262"/>
      <c r="DDV66" s="262"/>
      <c r="DDW66" s="262"/>
      <c r="DDX66" s="262"/>
      <c r="DDY66" s="262"/>
      <c r="DDZ66" s="262"/>
      <c r="DEA66" s="262"/>
      <c r="DEB66" s="262"/>
      <c r="DEC66" s="262"/>
      <c r="DED66" s="262"/>
      <c r="DEE66" s="262"/>
      <c r="DEF66" s="262"/>
      <c r="DEG66" s="262"/>
      <c r="DEH66" s="262"/>
      <c r="DEI66" s="262"/>
      <c r="DEJ66" s="262"/>
      <c r="DEK66" s="262"/>
      <c r="DEL66" s="262"/>
      <c r="DEM66" s="262"/>
      <c r="DEN66" s="262"/>
      <c r="DEO66" s="262"/>
      <c r="DEP66" s="262"/>
      <c r="DEQ66" s="262"/>
      <c r="DER66" s="262"/>
      <c r="DES66" s="262"/>
      <c r="DET66" s="262"/>
      <c r="DEU66" s="262"/>
      <c r="DEV66" s="262"/>
      <c r="DEW66" s="262"/>
      <c r="DEX66" s="262"/>
      <c r="DEY66" s="262"/>
      <c r="DEZ66" s="262"/>
      <c r="DFA66" s="262"/>
      <c r="DFB66" s="262"/>
      <c r="DFC66" s="262"/>
      <c r="DFD66" s="262"/>
      <c r="DFE66" s="262"/>
      <c r="DFF66" s="262"/>
      <c r="DFG66" s="262"/>
      <c r="DFH66" s="262"/>
      <c r="DFI66" s="262"/>
      <c r="DFJ66" s="262"/>
      <c r="DFK66" s="262"/>
      <c r="DFL66" s="262"/>
      <c r="DFM66" s="262"/>
      <c r="DFN66" s="262"/>
      <c r="DFO66" s="262"/>
      <c r="DFP66" s="262"/>
      <c r="DFQ66" s="262"/>
      <c r="DFR66" s="262"/>
      <c r="DFS66" s="262"/>
      <c r="DFT66" s="262"/>
      <c r="DFU66" s="262"/>
      <c r="DFV66" s="262"/>
      <c r="DFW66" s="262"/>
      <c r="DFX66" s="262"/>
      <c r="DFY66" s="262"/>
      <c r="DFZ66" s="262"/>
      <c r="DGA66" s="262"/>
      <c r="DGB66" s="262"/>
      <c r="DGC66" s="262"/>
      <c r="DGD66" s="262"/>
      <c r="DGE66" s="262"/>
      <c r="DGF66" s="262"/>
      <c r="DGG66" s="262"/>
      <c r="DGH66" s="262"/>
      <c r="DGI66" s="262"/>
      <c r="DGJ66" s="262"/>
      <c r="DGK66" s="262"/>
      <c r="DGL66" s="262"/>
      <c r="DGM66" s="262"/>
      <c r="DGN66" s="262"/>
      <c r="DGO66" s="262"/>
      <c r="DGP66" s="262"/>
      <c r="DGQ66" s="262"/>
      <c r="DGR66" s="262"/>
      <c r="DGS66" s="262"/>
      <c r="DGT66" s="262"/>
      <c r="DGU66" s="262"/>
      <c r="DGV66" s="262"/>
      <c r="DGW66" s="262"/>
      <c r="DGX66" s="262"/>
      <c r="DGY66" s="262"/>
      <c r="DGZ66" s="262"/>
      <c r="DHA66" s="262"/>
      <c r="DHB66" s="262"/>
      <c r="DHC66" s="262"/>
      <c r="DHD66" s="262"/>
      <c r="DHE66" s="262"/>
      <c r="DHF66" s="262"/>
      <c r="DHG66" s="262"/>
      <c r="DHH66" s="262"/>
      <c r="DHI66" s="262"/>
      <c r="DHJ66" s="262"/>
      <c r="DHK66" s="262"/>
      <c r="DHL66" s="262"/>
      <c r="DHM66" s="262"/>
      <c r="DHN66" s="262"/>
      <c r="DHO66" s="262"/>
      <c r="DHP66" s="262"/>
      <c r="DHQ66" s="262"/>
      <c r="DHR66" s="262"/>
      <c r="DHS66" s="262"/>
      <c r="DHT66" s="262"/>
      <c r="DHU66" s="262"/>
      <c r="DHV66" s="262"/>
      <c r="DHW66" s="262"/>
      <c r="DHX66" s="262"/>
      <c r="DHY66" s="262"/>
      <c r="DHZ66" s="262"/>
      <c r="DIA66" s="262"/>
      <c r="DIB66" s="262"/>
      <c r="DIC66" s="262"/>
      <c r="DID66" s="262"/>
      <c r="DIE66" s="262"/>
      <c r="DIF66" s="262"/>
      <c r="DIG66" s="262"/>
      <c r="DIH66" s="262"/>
      <c r="DII66" s="262"/>
      <c r="DIJ66" s="262"/>
      <c r="DIK66" s="262"/>
      <c r="DIL66" s="262"/>
      <c r="DIM66" s="262"/>
      <c r="DIN66" s="262"/>
      <c r="DIO66" s="262"/>
      <c r="DIP66" s="262"/>
      <c r="DIQ66" s="262"/>
      <c r="DIR66" s="262"/>
      <c r="DIS66" s="262"/>
      <c r="DIT66" s="262"/>
      <c r="DIU66" s="262"/>
      <c r="DIV66" s="262"/>
      <c r="DIW66" s="262"/>
      <c r="DIX66" s="262"/>
      <c r="DIY66" s="262"/>
      <c r="DIZ66" s="262"/>
      <c r="DJA66" s="262"/>
      <c r="DJB66" s="262"/>
      <c r="DJC66" s="262"/>
      <c r="DJD66" s="262"/>
      <c r="DJE66" s="262"/>
      <c r="DJF66" s="262"/>
      <c r="DJG66" s="262"/>
      <c r="DJH66" s="262"/>
      <c r="DJI66" s="262"/>
      <c r="DJJ66" s="262"/>
      <c r="DJK66" s="262"/>
      <c r="DJL66" s="262"/>
      <c r="DJM66" s="262"/>
      <c r="DJN66" s="262"/>
      <c r="DJO66" s="262"/>
      <c r="DJP66" s="262"/>
      <c r="DJQ66" s="262"/>
      <c r="DJR66" s="262"/>
      <c r="DJS66" s="262"/>
      <c r="DJT66" s="262"/>
      <c r="DJU66" s="262"/>
      <c r="DJV66" s="262"/>
      <c r="DJW66" s="262"/>
      <c r="DJX66" s="262"/>
      <c r="DJY66" s="262"/>
      <c r="DJZ66" s="262"/>
      <c r="DKA66" s="262"/>
      <c r="DKB66" s="262"/>
      <c r="DKC66" s="262"/>
      <c r="DKD66" s="262"/>
      <c r="DKE66" s="262"/>
      <c r="DKF66" s="262"/>
      <c r="DKG66" s="262"/>
      <c r="DKH66" s="262"/>
      <c r="DKI66" s="262"/>
      <c r="DKJ66" s="262"/>
      <c r="DKK66" s="262"/>
      <c r="DKL66" s="262"/>
      <c r="DKM66" s="262"/>
      <c r="DKN66" s="262"/>
      <c r="DKO66" s="262"/>
      <c r="DKP66" s="262"/>
      <c r="DKQ66" s="262"/>
      <c r="DKR66" s="262"/>
      <c r="DKS66" s="262"/>
      <c r="DKT66" s="262"/>
      <c r="DKU66" s="262"/>
      <c r="DKV66" s="262"/>
      <c r="DKW66" s="262"/>
      <c r="DKX66" s="262"/>
      <c r="DKY66" s="262"/>
      <c r="DKZ66" s="262"/>
      <c r="DLA66" s="262"/>
      <c r="DLB66" s="262"/>
      <c r="DLC66" s="262"/>
      <c r="DLD66" s="262"/>
      <c r="DLE66" s="262"/>
      <c r="DLF66" s="262"/>
      <c r="DLG66" s="262"/>
      <c r="DLH66" s="262"/>
      <c r="DLI66" s="262"/>
      <c r="DLJ66" s="262"/>
      <c r="DLK66" s="262"/>
      <c r="DLL66" s="262"/>
      <c r="DLM66" s="262"/>
      <c r="DLN66" s="262"/>
      <c r="DLO66" s="262"/>
      <c r="DLP66" s="262"/>
      <c r="DLQ66" s="262"/>
      <c r="DLR66" s="262"/>
      <c r="DLS66" s="262"/>
      <c r="DLT66" s="262"/>
      <c r="DLU66" s="262"/>
      <c r="DLV66" s="262"/>
      <c r="DLW66" s="262"/>
      <c r="DLX66" s="262"/>
      <c r="DLY66" s="262"/>
      <c r="DLZ66" s="262"/>
      <c r="DMA66" s="262"/>
      <c r="DMB66" s="262"/>
      <c r="DMC66" s="262"/>
      <c r="DMD66" s="262"/>
      <c r="DME66" s="262"/>
      <c r="DMF66" s="262"/>
      <c r="DMG66" s="262"/>
      <c r="DMH66" s="262"/>
      <c r="DMI66" s="262"/>
      <c r="DMJ66" s="262"/>
      <c r="DMK66" s="262"/>
      <c r="DML66" s="262"/>
      <c r="DMM66" s="262"/>
      <c r="DMN66" s="262"/>
      <c r="DMO66" s="262"/>
      <c r="DMP66" s="262"/>
      <c r="DMQ66" s="262"/>
      <c r="DMR66" s="262"/>
      <c r="DMS66" s="262"/>
      <c r="DMT66" s="262"/>
      <c r="DMU66" s="262"/>
      <c r="DMV66" s="262"/>
      <c r="DMW66" s="262"/>
      <c r="DMX66" s="262"/>
      <c r="DMY66" s="262"/>
      <c r="DMZ66" s="262"/>
      <c r="DNA66" s="262"/>
      <c r="DNB66" s="262"/>
      <c r="DNC66" s="262"/>
      <c r="DND66" s="262"/>
      <c r="DNE66" s="262"/>
      <c r="DNF66" s="262"/>
      <c r="DNG66" s="262"/>
      <c r="DNH66" s="262"/>
      <c r="DNI66" s="262"/>
      <c r="DNJ66" s="262"/>
      <c r="DNK66" s="262"/>
      <c r="DNL66" s="262"/>
      <c r="DNM66" s="262"/>
      <c r="DNN66" s="262"/>
      <c r="DNO66" s="262"/>
      <c r="DNP66" s="262"/>
      <c r="DNQ66" s="262"/>
      <c r="DNR66" s="262"/>
      <c r="DNS66" s="262"/>
      <c r="DNT66" s="262"/>
      <c r="DNU66" s="262"/>
      <c r="DNV66" s="262"/>
      <c r="DNW66" s="262"/>
      <c r="DNX66" s="262"/>
      <c r="DNY66" s="262"/>
      <c r="DNZ66" s="262"/>
      <c r="DOA66" s="262"/>
      <c r="DOB66" s="262"/>
      <c r="DOC66" s="262"/>
      <c r="DOD66" s="262"/>
      <c r="DOE66" s="262"/>
      <c r="DOF66" s="262"/>
      <c r="DOG66" s="262"/>
      <c r="DOH66" s="262"/>
      <c r="DOI66" s="262"/>
      <c r="DOJ66" s="262"/>
      <c r="DOK66" s="262"/>
      <c r="DOL66" s="262"/>
      <c r="DOM66" s="262"/>
      <c r="DON66" s="262"/>
      <c r="DOO66" s="262"/>
      <c r="DOP66" s="262"/>
      <c r="DOQ66" s="262"/>
      <c r="DOR66" s="262"/>
      <c r="DOS66" s="262"/>
      <c r="DOT66" s="262"/>
      <c r="DOU66" s="262"/>
      <c r="DOV66" s="262"/>
      <c r="DOW66" s="262"/>
      <c r="DOX66" s="262"/>
      <c r="DOY66" s="262"/>
      <c r="DOZ66" s="262"/>
      <c r="DPA66" s="262"/>
      <c r="DPB66" s="262"/>
      <c r="DPC66" s="262"/>
      <c r="DPD66" s="262"/>
      <c r="DPE66" s="262"/>
      <c r="DPF66" s="262"/>
      <c r="DPG66" s="262"/>
      <c r="DPH66" s="262"/>
      <c r="DPI66" s="262"/>
      <c r="DPJ66" s="262"/>
      <c r="DPK66" s="262"/>
      <c r="DPL66" s="262"/>
      <c r="DPM66" s="262"/>
      <c r="DPN66" s="262"/>
      <c r="DPO66" s="262"/>
      <c r="DPP66" s="262"/>
      <c r="DPQ66" s="262"/>
      <c r="DPR66" s="262"/>
      <c r="DPS66" s="262"/>
      <c r="DPT66" s="262"/>
      <c r="DPU66" s="262"/>
      <c r="DPV66" s="262"/>
      <c r="DPW66" s="262"/>
      <c r="DPX66" s="262"/>
      <c r="DPY66" s="262"/>
      <c r="DPZ66" s="262"/>
      <c r="DQA66" s="262"/>
      <c r="DQB66" s="262"/>
      <c r="DQC66" s="262"/>
      <c r="DQD66" s="262"/>
      <c r="DQE66" s="262"/>
      <c r="DQF66" s="262"/>
      <c r="DQG66" s="262"/>
      <c r="DQH66" s="262"/>
      <c r="DQI66" s="262"/>
      <c r="DQJ66" s="262"/>
      <c r="DQK66" s="262"/>
      <c r="DQL66" s="262"/>
      <c r="DQM66" s="262"/>
      <c r="DQN66" s="262"/>
      <c r="DQO66" s="262"/>
      <c r="DQP66" s="262"/>
      <c r="DQQ66" s="262"/>
      <c r="DQR66" s="262"/>
      <c r="DQS66" s="262"/>
      <c r="DQT66" s="262"/>
      <c r="DQU66" s="262"/>
      <c r="DQV66" s="262"/>
      <c r="DQW66" s="262"/>
      <c r="DQX66" s="262"/>
      <c r="DQY66" s="262"/>
      <c r="DQZ66" s="262"/>
      <c r="DRA66" s="262"/>
      <c r="DRB66" s="262"/>
      <c r="DRC66" s="262"/>
      <c r="DRD66" s="262"/>
      <c r="DRE66" s="262"/>
      <c r="DRF66" s="262"/>
      <c r="DRG66" s="262"/>
      <c r="DRH66" s="262"/>
      <c r="DRI66" s="262"/>
      <c r="DRJ66" s="262"/>
      <c r="DRK66" s="262"/>
      <c r="DRL66" s="262"/>
      <c r="DRM66" s="262"/>
      <c r="DRN66" s="262"/>
      <c r="DRO66" s="262"/>
      <c r="DRP66" s="262"/>
      <c r="DRQ66" s="262"/>
      <c r="DRR66" s="262"/>
      <c r="DRS66" s="262"/>
      <c r="DRT66" s="262"/>
      <c r="DRU66" s="262"/>
      <c r="DRV66" s="262"/>
      <c r="DRW66" s="262"/>
      <c r="DRX66" s="262"/>
      <c r="DRY66" s="262"/>
      <c r="DRZ66" s="262"/>
      <c r="DSA66" s="262"/>
      <c r="DSB66" s="262"/>
      <c r="DSC66" s="262"/>
      <c r="DSD66" s="262"/>
      <c r="DSE66" s="262"/>
      <c r="DSF66" s="262"/>
      <c r="DSG66" s="262"/>
      <c r="DSH66" s="262"/>
      <c r="DSI66" s="262"/>
      <c r="DSJ66" s="262"/>
      <c r="DSK66" s="262"/>
      <c r="DSL66" s="262"/>
      <c r="DSM66" s="262"/>
      <c r="DSN66" s="262"/>
      <c r="DSO66" s="262"/>
      <c r="DSP66" s="262"/>
      <c r="DSQ66" s="262"/>
      <c r="DSR66" s="262"/>
      <c r="DSS66" s="262"/>
      <c r="DST66" s="262"/>
      <c r="DSU66" s="262"/>
      <c r="DSV66" s="262"/>
      <c r="DSW66" s="262"/>
      <c r="DSX66" s="262"/>
      <c r="DSY66" s="262"/>
      <c r="DSZ66" s="262"/>
      <c r="DTA66" s="262"/>
      <c r="DTB66" s="262"/>
      <c r="DTC66" s="262"/>
      <c r="DTD66" s="262"/>
      <c r="DTE66" s="262"/>
      <c r="DTF66" s="262"/>
      <c r="DTG66" s="262"/>
      <c r="DTH66" s="262"/>
      <c r="DTI66" s="262"/>
      <c r="DTJ66" s="262"/>
      <c r="DTK66" s="262"/>
      <c r="DTL66" s="262"/>
      <c r="DTM66" s="262"/>
      <c r="DTN66" s="262"/>
      <c r="DTO66" s="262"/>
      <c r="DTP66" s="262"/>
      <c r="DTQ66" s="262"/>
      <c r="DTR66" s="262"/>
      <c r="DTS66" s="262"/>
      <c r="DTT66" s="262"/>
      <c r="DTU66" s="262"/>
      <c r="DTV66" s="262"/>
      <c r="DTW66" s="262"/>
      <c r="DTX66" s="262"/>
      <c r="DTY66" s="262"/>
      <c r="DTZ66" s="262"/>
      <c r="DUA66" s="262"/>
      <c r="DUB66" s="262"/>
      <c r="DUC66" s="262"/>
      <c r="DUD66" s="262"/>
      <c r="DUE66" s="262"/>
      <c r="DUF66" s="262"/>
      <c r="DUG66" s="262"/>
      <c r="DUH66" s="262"/>
      <c r="DUI66" s="262"/>
      <c r="DUJ66" s="262"/>
      <c r="DUK66" s="262"/>
      <c r="DUL66" s="262"/>
      <c r="DUM66" s="262"/>
      <c r="DUN66" s="262"/>
      <c r="DUO66" s="262"/>
      <c r="DUP66" s="262"/>
      <c r="DUQ66" s="262"/>
      <c r="DUR66" s="262"/>
      <c r="DUS66" s="262"/>
      <c r="DUT66" s="262"/>
      <c r="DUU66" s="262"/>
      <c r="DUV66" s="262"/>
      <c r="DUW66" s="262"/>
      <c r="DUX66" s="262"/>
      <c r="DUY66" s="262"/>
      <c r="DUZ66" s="262"/>
      <c r="DVA66" s="262"/>
      <c r="DVB66" s="262"/>
      <c r="DVC66" s="262"/>
      <c r="DVD66" s="262"/>
      <c r="DVE66" s="262"/>
      <c r="DVF66" s="262"/>
      <c r="DVG66" s="262"/>
      <c r="DVH66" s="262"/>
      <c r="DVI66" s="262"/>
      <c r="DVJ66" s="262"/>
      <c r="DVK66" s="262"/>
      <c r="DVL66" s="262"/>
      <c r="DVM66" s="262"/>
      <c r="DVN66" s="262"/>
      <c r="DVO66" s="262"/>
      <c r="DVP66" s="262"/>
      <c r="DVQ66" s="262"/>
      <c r="DVR66" s="262"/>
      <c r="DVS66" s="262"/>
      <c r="DVT66" s="262"/>
      <c r="DVU66" s="262"/>
      <c r="DVV66" s="262"/>
      <c r="DVW66" s="262"/>
      <c r="DVX66" s="262"/>
      <c r="DVY66" s="262"/>
      <c r="DVZ66" s="262"/>
      <c r="DWA66" s="262"/>
      <c r="DWB66" s="262"/>
      <c r="DWC66" s="262"/>
      <c r="DWD66" s="262"/>
      <c r="DWE66" s="262"/>
      <c r="DWF66" s="262"/>
      <c r="DWG66" s="262"/>
      <c r="DWH66" s="262"/>
      <c r="DWI66" s="262"/>
      <c r="DWJ66" s="262"/>
      <c r="DWK66" s="262"/>
      <c r="DWL66" s="262"/>
      <c r="DWM66" s="262"/>
      <c r="DWN66" s="262"/>
      <c r="DWO66" s="262"/>
      <c r="DWP66" s="262"/>
      <c r="DWQ66" s="262"/>
      <c r="DWR66" s="262"/>
      <c r="DWS66" s="262"/>
      <c r="DWT66" s="262"/>
      <c r="DWU66" s="262"/>
      <c r="DWV66" s="262"/>
      <c r="DWW66" s="262"/>
      <c r="DWX66" s="262"/>
      <c r="DWY66" s="262"/>
      <c r="DWZ66" s="262"/>
      <c r="DXA66" s="262"/>
      <c r="DXB66" s="262"/>
      <c r="DXC66" s="262"/>
      <c r="DXD66" s="262"/>
      <c r="DXE66" s="262"/>
      <c r="DXF66" s="262"/>
      <c r="DXG66" s="262"/>
      <c r="DXH66" s="262"/>
      <c r="DXI66" s="262"/>
      <c r="DXJ66" s="262"/>
      <c r="DXK66" s="262"/>
      <c r="DXL66" s="262"/>
      <c r="DXM66" s="262"/>
      <c r="DXN66" s="262"/>
      <c r="DXO66" s="262"/>
      <c r="DXP66" s="262"/>
      <c r="DXQ66" s="262"/>
      <c r="DXR66" s="262"/>
      <c r="DXS66" s="262"/>
      <c r="DXT66" s="262"/>
      <c r="DXU66" s="262"/>
      <c r="DXV66" s="262"/>
      <c r="DXW66" s="262"/>
      <c r="DXX66" s="262"/>
      <c r="DXY66" s="262"/>
      <c r="DXZ66" s="262"/>
      <c r="DYA66" s="262"/>
      <c r="DYB66" s="262"/>
      <c r="DYC66" s="262"/>
      <c r="DYD66" s="262"/>
      <c r="DYE66" s="262"/>
      <c r="DYF66" s="262"/>
      <c r="DYG66" s="262"/>
      <c r="DYH66" s="262"/>
      <c r="DYI66" s="262"/>
      <c r="DYJ66" s="262"/>
      <c r="DYK66" s="262"/>
      <c r="DYL66" s="262"/>
      <c r="DYM66" s="262"/>
      <c r="DYN66" s="262"/>
      <c r="DYO66" s="262"/>
      <c r="DYP66" s="262"/>
      <c r="DYQ66" s="262"/>
      <c r="DYR66" s="262"/>
      <c r="DYS66" s="262"/>
      <c r="DYT66" s="262"/>
      <c r="DYU66" s="262"/>
      <c r="DYV66" s="262"/>
      <c r="DYW66" s="262"/>
      <c r="DYX66" s="262"/>
      <c r="DYY66" s="262"/>
      <c r="DYZ66" s="262"/>
      <c r="DZA66" s="262"/>
      <c r="DZB66" s="262"/>
      <c r="DZC66" s="262"/>
      <c r="DZD66" s="262"/>
      <c r="DZE66" s="262"/>
      <c r="DZF66" s="262"/>
      <c r="DZG66" s="262"/>
      <c r="DZH66" s="262"/>
      <c r="DZI66" s="262"/>
      <c r="DZJ66" s="262"/>
      <c r="DZK66" s="262"/>
      <c r="DZL66" s="262"/>
      <c r="DZM66" s="262"/>
      <c r="DZN66" s="262"/>
      <c r="DZO66" s="262"/>
      <c r="DZP66" s="262"/>
      <c r="DZQ66" s="262"/>
      <c r="DZR66" s="262"/>
      <c r="DZS66" s="262"/>
      <c r="DZT66" s="262"/>
      <c r="DZU66" s="262"/>
      <c r="DZV66" s="262"/>
      <c r="DZW66" s="262"/>
      <c r="DZX66" s="262"/>
      <c r="DZY66" s="262"/>
      <c r="DZZ66" s="262"/>
      <c r="EAA66" s="262"/>
      <c r="EAB66" s="262"/>
      <c r="EAC66" s="262"/>
      <c r="EAD66" s="262"/>
      <c r="EAE66" s="262"/>
      <c r="EAF66" s="262"/>
      <c r="EAG66" s="262"/>
      <c r="EAH66" s="262"/>
      <c r="EAI66" s="262"/>
      <c r="EAJ66" s="262"/>
      <c r="EAK66" s="262"/>
      <c r="EAL66" s="262"/>
      <c r="EAM66" s="262"/>
      <c r="EAN66" s="262"/>
      <c r="EAO66" s="262"/>
      <c r="EAP66" s="262"/>
      <c r="EAQ66" s="262"/>
      <c r="EAR66" s="262"/>
      <c r="EAS66" s="262"/>
      <c r="EAT66" s="262"/>
      <c r="EAU66" s="262"/>
      <c r="EAV66" s="262"/>
      <c r="EAW66" s="262"/>
      <c r="EAX66" s="262"/>
      <c r="EAY66" s="262"/>
      <c r="EAZ66" s="262"/>
      <c r="EBA66" s="262"/>
      <c r="EBB66" s="262"/>
      <c r="EBC66" s="262"/>
      <c r="EBD66" s="262"/>
      <c r="EBE66" s="262"/>
      <c r="EBF66" s="262"/>
      <c r="EBG66" s="262"/>
      <c r="EBH66" s="262"/>
      <c r="EBI66" s="262"/>
      <c r="EBJ66" s="262"/>
      <c r="EBK66" s="262"/>
      <c r="EBL66" s="262"/>
      <c r="EBM66" s="262"/>
      <c r="EBN66" s="262"/>
      <c r="EBO66" s="262"/>
      <c r="EBP66" s="262"/>
      <c r="EBQ66" s="262"/>
      <c r="EBR66" s="262"/>
      <c r="EBS66" s="262"/>
      <c r="EBT66" s="262"/>
      <c r="EBU66" s="262"/>
      <c r="EBV66" s="262"/>
      <c r="EBW66" s="262"/>
      <c r="EBX66" s="262"/>
      <c r="EBY66" s="262"/>
      <c r="EBZ66" s="262"/>
      <c r="ECA66" s="262"/>
      <c r="ECB66" s="262"/>
      <c r="ECC66" s="262"/>
      <c r="ECD66" s="262"/>
      <c r="ECE66" s="262"/>
      <c r="ECF66" s="262"/>
      <c r="ECG66" s="262"/>
      <c r="ECH66" s="262"/>
      <c r="ECI66" s="262"/>
      <c r="ECJ66" s="262"/>
      <c r="ECK66" s="262"/>
      <c r="ECL66" s="262"/>
      <c r="ECM66" s="262"/>
      <c r="ECN66" s="262"/>
      <c r="ECO66" s="262"/>
      <c r="ECP66" s="262"/>
      <c r="ECQ66" s="262"/>
      <c r="ECR66" s="262"/>
      <c r="ECS66" s="262"/>
      <c r="ECT66" s="262"/>
      <c r="ECU66" s="262"/>
      <c r="ECV66" s="262"/>
      <c r="ECW66" s="262"/>
      <c r="ECX66" s="262"/>
      <c r="ECY66" s="262"/>
      <c r="ECZ66" s="262"/>
      <c r="EDA66" s="262"/>
      <c r="EDB66" s="262"/>
      <c r="EDC66" s="262"/>
      <c r="EDD66" s="262"/>
      <c r="EDE66" s="262"/>
      <c r="EDF66" s="262"/>
      <c r="EDG66" s="262"/>
      <c r="EDH66" s="262"/>
      <c r="EDI66" s="262"/>
      <c r="EDJ66" s="262"/>
      <c r="EDK66" s="262"/>
      <c r="EDL66" s="262"/>
      <c r="EDM66" s="262"/>
      <c r="EDN66" s="262"/>
      <c r="EDO66" s="262"/>
      <c r="EDP66" s="262"/>
      <c r="EDQ66" s="262"/>
      <c r="EDR66" s="262"/>
      <c r="EDS66" s="262"/>
      <c r="EDT66" s="262"/>
      <c r="EDU66" s="262"/>
      <c r="EDV66" s="262"/>
      <c r="EDW66" s="262"/>
      <c r="EDX66" s="262"/>
      <c r="EDY66" s="262"/>
      <c r="EDZ66" s="262"/>
      <c r="EEA66" s="262"/>
      <c r="EEB66" s="262"/>
      <c r="EEC66" s="262"/>
      <c r="EED66" s="262"/>
      <c r="EEE66" s="262"/>
      <c r="EEF66" s="262"/>
      <c r="EEG66" s="262"/>
      <c r="EEH66" s="262"/>
      <c r="EEI66" s="262"/>
      <c r="EEJ66" s="262"/>
      <c r="EEK66" s="262"/>
      <c r="EEL66" s="262"/>
      <c r="EEM66" s="262"/>
      <c r="EEN66" s="262"/>
      <c r="EEO66" s="262"/>
      <c r="EEP66" s="262"/>
      <c r="EEQ66" s="262"/>
      <c r="EER66" s="262"/>
      <c r="EES66" s="262"/>
      <c r="EET66" s="262"/>
      <c r="EEU66" s="262"/>
      <c r="EEV66" s="262"/>
      <c r="EEW66" s="262"/>
      <c r="EEX66" s="262"/>
      <c r="EEY66" s="262"/>
      <c r="EEZ66" s="262"/>
      <c r="EFA66" s="262"/>
      <c r="EFB66" s="262"/>
      <c r="EFC66" s="262"/>
      <c r="EFD66" s="262"/>
      <c r="EFE66" s="262"/>
      <c r="EFF66" s="262"/>
      <c r="EFG66" s="262"/>
      <c r="EFH66" s="262"/>
      <c r="EFI66" s="262"/>
      <c r="EFJ66" s="262"/>
      <c r="EFK66" s="262"/>
      <c r="EFL66" s="262"/>
      <c r="EFM66" s="262"/>
      <c r="EFN66" s="262"/>
      <c r="EFO66" s="262"/>
      <c r="EFP66" s="262"/>
      <c r="EFQ66" s="262"/>
      <c r="EFR66" s="262"/>
      <c r="EFS66" s="262"/>
      <c r="EFT66" s="262"/>
      <c r="EFU66" s="262"/>
      <c r="EFV66" s="262"/>
      <c r="EFW66" s="262"/>
      <c r="EFX66" s="262"/>
      <c r="EFY66" s="262"/>
      <c r="EFZ66" s="262"/>
      <c r="EGA66" s="262"/>
      <c r="EGB66" s="262"/>
      <c r="EGC66" s="262"/>
      <c r="EGD66" s="262"/>
      <c r="EGE66" s="262"/>
      <c r="EGF66" s="262"/>
      <c r="EGG66" s="262"/>
      <c r="EGH66" s="262"/>
      <c r="EGI66" s="262"/>
      <c r="EGJ66" s="262"/>
      <c r="EGK66" s="262"/>
      <c r="EGL66" s="262"/>
      <c r="EGM66" s="262"/>
      <c r="EGN66" s="262"/>
      <c r="EGO66" s="262"/>
      <c r="EGP66" s="262"/>
      <c r="EGQ66" s="262"/>
      <c r="EGR66" s="262"/>
      <c r="EGS66" s="262"/>
      <c r="EGT66" s="262"/>
      <c r="EGU66" s="262"/>
      <c r="EGV66" s="262"/>
      <c r="EGW66" s="262"/>
      <c r="EGX66" s="262"/>
      <c r="EGY66" s="262"/>
      <c r="EGZ66" s="262"/>
      <c r="EHA66" s="262"/>
      <c r="EHB66" s="262"/>
      <c r="EHC66" s="262"/>
      <c r="EHD66" s="262"/>
      <c r="EHE66" s="262"/>
      <c r="EHF66" s="262"/>
      <c r="EHG66" s="262"/>
      <c r="EHH66" s="262"/>
      <c r="EHI66" s="262"/>
      <c r="EHJ66" s="262"/>
      <c r="EHK66" s="262"/>
      <c r="EHL66" s="262"/>
      <c r="EHM66" s="262"/>
      <c r="EHN66" s="262"/>
      <c r="EHO66" s="262"/>
      <c r="EHP66" s="262"/>
      <c r="EHQ66" s="262"/>
      <c r="EHR66" s="262"/>
      <c r="EHS66" s="262"/>
      <c r="EHT66" s="262"/>
      <c r="EHU66" s="262"/>
      <c r="EHV66" s="262"/>
      <c r="EHW66" s="262"/>
      <c r="EHX66" s="262"/>
      <c r="EHY66" s="262"/>
      <c r="EHZ66" s="262"/>
      <c r="EIA66" s="262"/>
      <c r="EIB66" s="262"/>
      <c r="EIC66" s="262"/>
      <c r="EID66" s="262"/>
      <c r="EIE66" s="262"/>
      <c r="EIF66" s="262"/>
      <c r="EIG66" s="262"/>
      <c r="EIH66" s="262"/>
      <c r="EII66" s="262"/>
      <c r="EIJ66" s="262"/>
      <c r="EIK66" s="262"/>
      <c r="EIL66" s="262"/>
      <c r="EIM66" s="262"/>
      <c r="EIN66" s="262"/>
      <c r="EIO66" s="262"/>
      <c r="EIP66" s="262"/>
      <c r="EIQ66" s="262"/>
      <c r="EIR66" s="262"/>
      <c r="EIS66" s="262"/>
      <c r="EIT66" s="262"/>
      <c r="EIU66" s="262"/>
      <c r="EIV66" s="262"/>
      <c r="EIW66" s="262"/>
      <c r="EIX66" s="262"/>
      <c r="EIY66" s="262"/>
      <c r="EIZ66" s="262"/>
      <c r="EJA66" s="262"/>
      <c r="EJB66" s="262"/>
      <c r="EJC66" s="262"/>
      <c r="EJD66" s="262"/>
      <c r="EJE66" s="262"/>
      <c r="EJF66" s="262"/>
      <c r="EJG66" s="262"/>
      <c r="EJH66" s="262"/>
      <c r="EJI66" s="262"/>
      <c r="EJJ66" s="262"/>
      <c r="EJK66" s="262"/>
      <c r="EJL66" s="262"/>
      <c r="EJM66" s="262"/>
      <c r="EJN66" s="262"/>
      <c r="EJO66" s="262"/>
      <c r="EJP66" s="262"/>
      <c r="EJQ66" s="262"/>
      <c r="EJR66" s="262"/>
      <c r="EJS66" s="262"/>
      <c r="EJT66" s="262"/>
      <c r="EJU66" s="262"/>
      <c r="EJV66" s="262"/>
      <c r="EJW66" s="262"/>
      <c r="EJX66" s="262"/>
      <c r="EJY66" s="262"/>
      <c r="EJZ66" s="262"/>
      <c r="EKA66" s="262"/>
      <c r="EKB66" s="262"/>
      <c r="EKC66" s="262"/>
      <c r="EKD66" s="262"/>
      <c r="EKE66" s="262"/>
      <c r="EKF66" s="262"/>
      <c r="EKG66" s="262"/>
      <c r="EKH66" s="262"/>
      <c r="EKI66" s="262"/>
      <c r="EKJ66" s="262"/>
      <c r="EKK66" s="262"/>
      <c r="EKL66" s="262"/>
      <c r="EKM66" s="262"/>
      <c r="EKN66" s="262"/>
      <c r="EKO66" s="262"/>
      <c r="EKP66" s="262"/>
      <c r="EKQ66" s="262"/>
      <c r="EKR66" s="262"/>
      <c r="EKS66" s="262"/>
      <c r="EKT66" s="262"/>
      <c r="EKU66" s="262"/>
      <c r="EKV66" s="262"/>
      <c r="EKW66" s="262"/>
      <c r="EKX66" s="262"/>
      <c r="EKY66" s="262"/>
      <c r="EKZ66" s="262"/>
      <c r="ELA66" s="262"/>
      <c r="ELB66" s="262"/>
      <c r="ELC66" s="262"/>
      <c r="ELD66" s="262"/>
      <c r="ELE66" s="262"/>
      <c r="ELF66" s="262"/>
      <c r="ELG66" s="262"/>
      <c r="ELH66" s="262"/>
      <c r="ELI66" s="262"/>
      <c r="ELJ66" s="262"/>
      <c r="ELK66" s="262"/>
      <c r="ELL66" s="262"/>
      <c r="ELM66" s="262"/>
      <c r="ELN66" s="262"/>
      <c r="ELO66" s="262"/>
      <c r="ELP66" s="262"/>
      <c r="ELQ66" s="262"/>
      <c r="ELR66" s="262"/>
      <c r="ELS66" s="262"/>
      <c r="ELT66" s="262"/>
      <c r="ELU66" s="262"/>
      <c r="ELV66" s="262"/>
      <c r="ELW66" s="262"/>
      <c r="ELX66" s="262"/>
      <c r="ELY66" s="262"/>
      <c r="ELZ66" s="262"/>
      <c r="EMA66" s="262"/>
      <c r="EMB66" s="262"/>
      <c r="EMC66" s="262"/>
      <c r="EMD66" s="262"/>
      <c r="EME66" s="262"/>
      <c r="EMF66" s="262"/>
      <c r="EMG66" s="262"/>
      <c r="EMH66" s="262"/>
      <c r="EMI66" s="262"/>
      <c r="EMJ66" s="262"/>
      <c r="EMK66" s="262"/>
      <c r="EML66" s="262"/>
      <c r="EMM66" s="262"/>
      <c r="EMN66" s="262"/>
      <c r="EMO66" s="262"/>
      <c r="EMP66" s="262"/>
      <c r="EMQ66" s="262"/>
      <c r="EMR66" s="262"/>
      <c r="EMS66" s="262"/>
      <c r="EMT66" s="262"/>
      <c r="EMU66" s="262"/>
      <c r="EMV66" s="262"/>
      <c r="EMW66" s="262"/>
      <c r="EMX66" s="262"/>
      <c r="EMY66" s="262"/>
      <c r="EMZ66" s="262"/>
      <c r="ENA66" s="262"/>
      <c r="ENB66" s="262"/>
      <c r="ENC66" s="262"/>
      <c r="END66" s="262"/>
      <c r="ENE66" s="262"/>
      <c r="ENF66" s="262"/>
      <c r="ENG66" s="262"/>
      <c r="ENH66" s="262"/>
      <c r="ENI66" s="262"/>
      <c r="ENJ66" s="262"/>
      <c r="ENK66" s="262"/>
      <c r="ENL66" s="262"/>
      <c r="ENM66" s="262"/>
      <c r="ENN66" s="262"/>
      <c r="ENO66" s="262"/>
      <c r="ENP66" s="262"/>
      <c r="ENQ66" s="262"/>
      <c r="ENR66" s="262"/>
      <c r="ENS66" s="262"/>
      <c r="ENT66" s="262"/>
      <c r="ENU66" s="262"/>
      <c r="ENV66" s="262"/>
      <c r="ENW66" s="262"/>
      <c r="ENX66" s="262"/>
      <c r="ENY66" s="262"/>
      <c r="ENZ66" s="262"/>
      <c r="EOA66" s="262"/>
      <c r="EOB66" s="262"/>
      <c r="EOC66" s="262"/>
      <c r="EOD66" s="262"/>
      <c r="EOE66" s="262"/>
      <c r="EOF66" s="262"/>
      <c r="EOG66" s="262"/>
      <c r="EOH66" s="262"/>
      <c r="EOI66" s="262"/>
      <c r="EOJ66" s="262"/>
      <c r="EOK66" s="262"/>
      <c r="EOL66" s="262"/>
      <c r="EOM66" s="262"/>
      <c r="EON66" s="262"/>
      <c r="EOO66" s="262"/>
      <c r="EOP66" s="262"/>
      <c r="EOQ66" s="262"/>
      <c r="EOR66" s="262"/>
      <c r="EOS66" s="262"/>
      <c r="EOT66" s="262"/>
      <c r="EOU66" s="262"/>
      <c r="EOV66" s="262"/>
      <c r="EOW66" s="262"/>
      <c r="EOX66" s="262"/>
      <c r="EOY66" s="262"/>
      <c r="EOZ66" s="262"/>
      <c r="EPA66" s="262"/>
      <c r="EPB66" s="262"/>
      <c r="EPC66" s="262"/>
      <c r="EPD66" s="262"/>
      <c r="EPE66" s="262"/>
      <c r="EPF66" s="262"/>
      <c r="EPG66" s="262"/>
      <c r="EPH66" s="262"/>
      <c r="EPI66" s="262"/>
      <c r="EPJ66" s="262"/>
      <c r="EPK66" s="262"/>
      <c r="EPL66" s="262"/>
      <c r="EPM66" s="262"/>
      <c r="EPN66" s="262"/>
      <c r="EPO66" s="262"/>
      <c r="EPP66" s="262"/>
      <c r="EPQ66" s="262"/>
      <c r="EPR66" s="262"/>
      <c r="EPS66" s="262"/>
      <c r="EPT66" s="262"/>
      <c r="EPU66" s="262"/>
      <c r="EPV66" s="262"/>
      <c r="EPW66" s="262"/>
      <c r="EPX66" s="262"/>
      <c r="EPY66" s="262"/>
      <c r="EPZ66" s="262"/>
      <c r="EQA66" s="262"/>
      <c r="EQB66" s="262"/>
      <c r="EQC66" s="262"/>
      <c r="EQD66" s="262"/>
      <c r="EQE66" s="262"/>
      <c r="EQF66" s="262"/>
      <c r="EQG66" s="262"/>
      <c r="EQH66" s="262"/>
      <c r="EQI66" s="262"/>
      <c r="EQJ66" s="262"/>
      <c r="EQK66" s="262"/>
      <c r="EQL66" s="262"/>
      <c r="EQM66" s="262"/>
      <c r="EQN66" s="262"/>
      <c r="EQO66" s="262"/>
      <c r="EQP66" s="262"/>
      <c r="EQQ66" s="262"/>
      <c r="EQR66" s="262"/>
      <c r="EQS66" s="262"/>
      <c r="EQT66" s="262"/>
      <c r="EQU66" s="262"/>
      <c r="EQV66" s="262"/>
      <c r="EQW66" s="262"/>
      <c r="EQX66" s="262"/>
      <c r="EQY66" s="262"/>
      <c r="EQZ66" s="262"/>
      <c r="ERA66" s="262"/>
      <c r="ERB66" s="262"/>
      <c r="ERC66" s="262"/>
      <c r="ERD66" s="262"/>
      <c r="ERE66" s="262"/>
      <c r="ERF66" s="262"/>
      <c r="ERG66" s="262"/>
      <c r="ERH66" s="262"/>
      <c r="ERI66" s="262"/>
      <c r="ERJ66" s="262"/>
      <c r="ERK66" s="262"/>
      <c r="ERL66" s="262"/>
      <c r="ERM66" s="262"/>
      <c r="ERN66" s="262"/>
      <c r="ERO66" s="262"/>
      <c r="ERP66" s="262"/>
      <c r="ERQ66" s="262"/>
      <c r="ERR66" s="262"/>
      <c r="ERS66" s="262"/>
      <c r="ERT66" s="262"/>
      <c r="ERU66" s="262"/>
      <c r="ERV66" s="262"/>
      <c r="ERW66" s="262"/>
      <c r="ERX66" s="262"/>
      <c r="ERY66" s="262"/>
      <c r="ERZ66" s="262"/>
      <c r="ESA66" s="262"/>
      <c r="ESB66" s="262"/>
      <c r="ESC66" s="262"/>
      <c r="ESD66" s="262"/>
      <c r="ESE66" s="262"/>
      <c r="ESF66" s="262"/>
      <c r="ESG66" s="262"/>
      <c r="ESH66" s="262"/>
      <c r="ESI66" s="262"/>
      <c r="ESJ66" s="262"/>
      <c r="ESK66" s="262"/>
      <c r="ESL66" s="262"/>
      <c r="ESM66" s="262"/>
      <c r="ESN66" s="262"/>
      <c r="ESO66" s="262"/>
      <c r="ESP66" s="262"/>
      <c r="ESQ66" s="262"/>
      <c r="ESR66" s="262"/>
      <c r="ESS66" s="262"/>
      <c r="EST66" s="262"/>
      <c r="ESU66" s="262"/>
      <c r="ESV66" s="262"/>
      <c r="ESW66" s="262"/>
      <c r="ESX66" s="262"/>
      <c r="ESY66" s="262"/>
      <c r="ESZ66" s="262"/>
      <c r="ETA66" s="262"/>
      <c r="ETB66" s="262"/>
      <c r="ETC66" s="262"/>
      <c r="ETD66" s="262"/>
      <c r="ETE66" s="262"/>
      <c r="ETF66" s="262"/>
      <c r="ETG66" s="262"/>
      <c r="ETH66" s="262"/>
      <c r="ETI66" s="262"/>
      <c r="ETJ66" s="262"/>
      <c r="ETK66" s="262"/>
      <c r="ETL66" s="262"/>
      <c r="ETM66" s="262"/>
      <c r="ETN66" s="262"/>
      <c r="ETO66" s="262"/>
      <c r="ETP66" s="262"/>
      <c r="ETQ66" s="262"/>
      <c r="ETR66" s="262"/>
      <c r="ETS66" s="262"/>
      <c r="ETT66" s="262"/>
      <c r="ETU66" s="262"/>
      <c r="ETV66" s="262"/>
      <c r="ETW66" s="262"/>
      <c r="ETX66" s="262"/>
      <c r="ETY66" s="262"/>
      <c r="ETZ66" s="262"/>
      <c r="EUA66" s="262"/>
      <c r="EUB66" s="262"/>
      <c r="EUC66" s="262"/>
      <c r="EUD66" s="262"/>
      <c r="EUE66" s="262"/>
      <c r="EUF66" s="262"/>
      <c r="EUG66" s="262"/>
      <c r="EUH66" s="262"/>
      <c r="EUI66" s="262"/>
      <c r="EUJ66" s="262"/>
      <c r="EUK66" s="262"/>
      <c r="EUL66" s="262"/>
      <c r="EUM66" s="262"/>
      <c r="EUN66" s="262"/>
      <c r="EUO66" s="262"/>
      <c r="EUP66" s="262"/>
      <c r="EUQ66" s="262"/>
      <c r="EUR66" s="262"/>
      <c r="EUS66" s="262"/>
      <c r="EUT66" s="262"/>
      <c r="EUU66" s="262"/>
      <c r="EUV66" s="262"/>
      <c r="EUW66" s="262"/>
      <c r="EUX66" s="262"/>
      <c r="EUY66" s="262"/>
      <c r="EUZ66" s="262"/>
      <c r="EVA66" s="262"/>
      <c r="EVB66" s="262"/>
      <c r="EVC66" s="262"/>
      <c r="EVD66" s="262"/>
      <c r="EVE66" s="262"/>
      <c r="EVF66" s="262"/>
      <c r="EVG66" s="262"/>
      <c r="EVH66" s="262"/>
      <c r="EVI66" s="262"/>
      <c r="EVJ66" s="262"/>
      <c r="EVK66" s="262"/>
      <c r="EVL66" s="262"/>
      <c r="EVM66" s="262"/>
      <c r="EVN66" s="262"/>
      <c r="EVO66" s="262"/>
      <c r="EVP66" s="262"/>
      <c r="EVQ66" s="262"/>
      <c r="EVR66" s="262"/>
      <c r="EVS66" s="262"/>
      <c r="EVT66" s="262"/>
      <c r="EVU66" s="262"/>
      <c r="EVV66" s="262"/>
      <c r="EVW66" s="262"/>
      <c r="EVX66" s="262"/>
      <c r="EVY66" s="262"/>
      <c r="EVZ66" s="262"/>
      <c r="EWA66" s="262"/>
      <c r="EWB66" s="262"/>
      <c r="EWC66" s="262"/>
      <c r="EWD66" s="262"/>
      <c r="EWE66" s="262"/>
      <c r="EWF66" s="262"/>
      <c r="EWG66" s="262"/>
      <c r="EWH66" s="262"/>
      <c r="EWI66" s="262"/>
      <c r="EWJ66" s="262"/>
      <c r="EWK66" s="262"/>
      <c r="EWL66" s="262"/>
      <c r="EWM66" s="262"/>
      <c r="EWN66" s="262"/>
      <c r="EWO66" s="262"/>
      <c r="EWP66" s="262"/>
      <c r="EWQ66" s="262"/>
      <c r="EWR66" s="262"/>
      <c r="EWS66" s="262"/>
      <c r="EWT66" s="262"/>
      <c r="EWU66" s="262"/>
      <c r="EWV66" s="262"/>
      <c r="EWW66" s="262"/>
      <c r="EWX66" s="262"/>
      <c r="EWY66" s="262"/>
      <c r="EWZ66" s="262"/>
      <c r="EXA66" s="262"/>
      <c r="EXB66" s="262"/>
      <c r="EXC66" s="262"/>
      <c r="EXD66" s="262"/>
      <c r="EXE66" s="262"/>
      <c r="EXF66" s="262"/>
      <c r="EXG66" s="262"/>
      <c r="EXH66" s="262"/>
      <c r="EXI66" s="262"/>
      <c r="EXJ66" s="262"/>
      <c r="EXK66" s="262"/>
      <c r="EXL66" s="262"/>
      <c r="EXM66" s="262"/>
      <c r="EXN66" s="262"/>
      <c r="EXO66" s="262"/>
      <c r="EXP66" s="262"/>
      <c r="EXQ66" s="262"/>
      <c r="EXR66" s="262"/>
      <c r="EXS66" s="262"/>
      <c r="EXT66" s="262"/>
      <c r="EXU66" s="262"/>
      <c r="EXV66" s="262"/>
      <c r="EXW66" s="262"/>
      <c r="EXX66" s="262"/>
      <c r="EXY66" s="262"/>
      <c r="EXZ66" s="262"/>
      <c r="EYA66" s="262"/>
      <c r="EYB66" s="262"/>
      <c r="EYC66" s="262"/>
      <c r="EYD66" s="262"/>
      <c r="EYE66" s="262"/>
      <c r="EYF66" s="262"/>
      <c r="EYG66" s="262"/>
      <c r="EYH66" s="262"/>
      <c r="EYI66" s="262"/>
      <c r="EYJ66" s="262"/>
      <c r="EYK66" s="262"/>
      <c r="EYL66" s="262"/>
      <c r="EYM66" s="262"/>
      <c r="EYN66" s="262"/>
      <c r="EYO66" s="262"/>
      <c r="EYP66" s="262"/>
      <c r="EYQ66" s="262"/>
      <c r="EYR66" s="262"/>
      <c r="EYS66" s="262"/>
      <c r="EYT66" s="262"/>
      <c r="EYU66" s="262"/>
      <c r="EYV66" s="262"/>
      <c r="EYW66" s="262"/>
      <c r="EYX66" s="262"/>
      <c r="EYY66" s="262"/>
      <c r="EYZ66" s="262"/>
      <c r="EZA66" s="262"/>
      <c r="EZB66" s="262"/>
      <c r="EZC66" s="262"/>
      <c r="EZD66" s="262"/>
      <c r="EZE66" s="262"/>
      <c r="EZF66" s="262"/>
      <c r="EZG66" s="262"/>
      <c r="EZH66" s="262"/>
      <c r="EZI66" s="262"/>
      <c r="EZJ66" s="262"/>
      <c r="EZK66" s="262"/>
      <c r="EZL66" s="262"/>
      <c r="EZM66" s="262"/>
      <c r="EZN66" s="262"/>
      <c r="EZO66" s="262"/>
      <c r="EZP66" s="262"/>
      <c r="EZQ66" s="262"/>
      <c r="EZR66" s="262"/>
      <c r="EZS66" s="262"/>
      <c r="EZT66" s="262"/>
      <c r="EZU66" s="262"/>
      <c r="EZV66" s="262"/>
      <c r="EZW66" s="262"/>
      <c r="EZX66" s="262"/>
      <c r="EZY66" s="262"/>
      <c r="EZZ66" s="262"/>
      <c r="FAA66" s="262"/>
      <c r="FAB66" s="262"/>
      <c r="FAC66" s="262"/>
      <c r="FAD66" s="262"/>
      <c r="FAE66" s="262"/>
      <c r="FAF66" s="262"/>
      <c r="FAG66" s="262"/>
      <c r="FAH66" s="262"/>
      <c r="FAI66" s="262"/>
      <c r="FAJ66" s="262"/>
      <c r="FAK66" s="262"/>
      <c r="FAL66" s="262"/>
      <c r="FAM66" s="262"/>
      <c r="FAN66" s="262"/>
      <c r="FAO66" s="262"/>
      <c r="FAP66" s="262"/>
      <c r="FAQ66" s="262"/>
      <c r="FAR66" s="262"/>
      <c r="FAS66" s="262"/>
      <c r="FAT66" s="262"/>
      <c r="FAU66" s="262"/>
      <c r="FAV66" s="262"/>
      <c r="FAW66" s="262"/>
      <c r="FAX66" s="262"/>
      <c r="FAY66" s="262"/>
      <c r="FAZ66" s="262"/>
      <c r="FBA66" s="262"/>
      <c r="FBB66" s="262"/>
      <c r="FBC66" s="262"/>
      <c r="FBD66" s="262"/>
      <c r="FBE66" s="262"/>
      <c r="FBF66" s="262"/>
      <c r="FBG66" s="262"/>
      <c r="FBH66" s="262"/>
      <c r="FBI66" s="262"/>
      <c r="FBJ66" s="262"/>
      <c r="FBK66" s="262"/>
      <c r="FBL66" s="262"/>
      <c r="FBM66" s="262"/>
      <c r="FBN66" s="262"/>
      <c r="FBO66" s="262"/>
      <c r="FBP66" s="262"/>
      <c r="FBQ66" s="262"/>
      <c r="FBR66" s="262"/>
      <c r="FBS66" s="262"/>
      <c r="FBT66" s="262"/>
      <c r="FBU66" s="262"/>
      <c r="FBV66" s="262"/>
      <c r="FBW66" s="262"/>
      <c r="FBX66" s="262"/>
      <c r="FBY66" s="262"/>
      <c r="FBZ66" s="262"/>
      <c r="FCA66" s="262"/>
      <c r="FCB66" s="262"/>
      <c r="FCC66" s="262"/>
      <c r="FCD66" s="262"/>
      <c r="FCE66" s="262"/>
      <c r="FCF66" s="262"/>
      <c r="FCG66" s="262"/>
      <c r="FCH66" s="262"/>
      <c r="FCI66" s="262"/>
      <c r="FCJ66" s="262"/>
      <c r="FCK66" s="262"/>
      <c r="FCL66" s="262"/>
      <c r="FCM66" s="262"/>
      <c r="FCN66" s="262"/>
      <c r="FCO66" s="262"/>
      <c r="FCP66" s="262"/>
      <c r="FCQ66" s="262"/>
      <c r="FCR66" s="262"/>
      <c r="FCS66" s="262"/>
      <c r="FCT66" s="262"/>
      <c r="FCU66" s="262"/>
      <c r="FCV66" s="262"/>
      <c r="FCW66" s="262"/>
      <c r="FCX66" s="262"/>
      <c r="FCY66" s="262"/>
      <c r="FCZ66" s="262"/>
      <c r="FDA66" s="262"/>
      <c r="FDB66" s="262"/>
      <c r="FDC66" s="262"/>
      <c r="FDD66" s="262"/>
      <c r="FDE66" s="262"/>
      <c r="FDF66" s="262"/>
      <c r="FDG66" s="262"/>
      <c r="FDH66" s="262"/>
      <c r="FDI66" s="262"/>
      <c r="FDJ66" s="262"/>
      <c r="FDK66" s="262"/>
      <c r="FDL66" s="262"/>
      <c r="FDM66" s="262"/>
      <c r="FDN66" s="262"/>
      <c r="FDO66" s="262"/>
      <c r="FDP66" s="262"/>
      <c r="FDQ66" s="262"/>
      <c r="FDR66" s="262"/>
      <c r="FDS66" s="262"/>
      <c r="FDT66" s="262"/>
      <c r="FDU66" s="262"/>
      <c r="FDV66" s="262"/>
      <c r="FDW66" s="262"/>
      <c r="FDX66" s="262"/>
      <c r="FDY66" s="262"/>
      <c r="FDZ66" s="262"/>
      <c r="FEA66" s="262"/>
      <c r="FEB66" s="262"/>
      <c r="FEC66" s="262"/>
      <c r="FED66" s="262"/>
      <c r="FEE66" s="262"/>
      <c r="FEF66" s="262"/>
      <c r="FEG66" s="262"/>
      <c r="FEH66" s="262"/>
      <c r="FEI66" s="262"/>
      <c r="FEJ66" s="262"/>
      <c r="FEK66" s="262"/>
      <c r="FEL66" s="262"/>
      <c r="FEM66" s="262"/>
      <c r="FEN66" s="262"/>
      <c r="FEO66" s="262"/>
      <c r="FEP66" s="262"/>
      <c r="FEQ66" s="262"/>
      <c r="FER66" s="262"/>
      <c r="FES66" s="262"/>
      <c r="FET66" s="262"/>
      <c r="FEU66" s="262"/>
      <c r="FEV66" s="262"/>
      <c r="FEW66" s="262"/>
      <c r="FEX66" s="262"/>
      <c r="FEY66" s="262"/>
      <c r="FEZ66" s="262"/>
      <c r="FFA66" s="262"/>
      <c r="FFB66" s="262"/>
      <c r="FFC66" s="262"/>
      <c r="FFD66" s="262"/>
      <c r="FFE66" s="262"/>
      <c r="FFF66" s="262"/>
      <c r="FFG66" s="262"/>
      <c r="FFH66" s="262"/>
      <c r="FFI66" s="262"/>
      <c r="FFJ66" s="262"/>
      <c r="FFK66" s="262"/>
      <c r="FFL66" s="262"/>
      <c r="FFM66" s="262"/>
      <c r="FFN66" s="262"/>
      <c r="FFO66" s="262"/>
      <c r="FFP66" s="262"/>
      <c r="FFQ66" s="262"/>
      <c r="FFR66" s="262"/>
      <c r="FFS66" s="262"/>
      <c r="FFT66" s="262"/>
      <c r="FFU66" s="262"/>
      <c r="FFV66" s="262"/>
      <c r="FFW66" s="262"/>
      <c r="FFX66" s="262"/>
      <c r="FFY66" s="262"/>
      <c r="FFZ66" s="262"/>
      <c r="FGA66" s="262"/>
      <c r="FGB66" s="262"/>
      <c r="FGC66" s="262"/>
      <c r="FGD66" s="262"/>
      <c r="FGE66" s="262"/>
      <c r="FGF66" s="262"/>
      <c r="FGG66" s="262"/>
      <c r="FGH66" s="262"/>
      <c r="FGI66" s="262"/>
      <c r="FGJ66" s="262"/>
      <c r="FGK66" s="262"/>
      <c r="FGL66" s="262"/>
      <c r="FGM66" s="262"/>
      <c r="FGN66" s="262"/>
      <c r="FGO66" s="262"/>
      <c r="FGP66" s="262"/>
      <c r="FGQ66" s="262"/>
      <c r="FGR66" s="262"/>
      <c r="FGS66" s="262"/>
      <c r="FGT66" s="262"/>
      <c r="FGU66" s="262"/>
      <c r="FGV66" s="262"/>
      <c r="FGW66" s="262"/>
      <c r="FGX66" s="262"/>
      <c r="FGY66" s="262"/>
      <c r="FGZ66" s="262"/>
      <c r="FHA66" s="262"/>
      <c r="FHB66" s="262"/>
      <c r="FHC66" s="262"/>
      <c r="FHD66" s="262"/>
      <c r="FHE66" s="262"/>
      <c r="FHF66" s="262"/>
      <c r="FHG66" s="262"/>
      <c r="FHH66" s="262"/>
      <c r="FHI66" s="262"/>
      <c r="FHJ66" s="262"/>
      <c r="FHK66" s="262"/>
      <c r="FHL66" s="262"/>
      <c r="FHM66" s="262"/>
      <c r="FHN66" s="262"/>
      <c r="FHO66" s="262"/>
      <c r="FHP66" s="262"/>
      <c r="FHQ66" s="262"/>
      <c r="FHR66" s="262"/>
      <c r="FHS66" s="262"/>
      <c r="FHT66" s="262"/>
      <c r="FHU66" s="262"/>
      <c r="FHV66" s="262"/>
      <c r="FHW66" s="262"/>
      <c r="FHX66" s="262"/>
      <c r="FHY66" s="262"/>
      <c r="FHZ66" s="262"/>
      <c r="FIA66" s="262"/>
      <c r="FIB66" s="262"/>
      <c r="FIC66" s="262"/>
      <c r="FID66" s="262"/>
      <c r="FIE66" s="262"/>
      <c r="FIF66" s="262"/>
      <c r="FIG66" s="262"/>
      <c r="FIH66" s="262"/>
      <c r="FII66" s="262"/>
      <c r="FIJ66" s="262"/>
      <c r="FIK66" s="262"/>
      <c r="FIL66" s="262"/>
      <c r="FIM66" s="262"/>
      <c r="FIN66" s="262"/>
      <c r="FIO66" s="262"/>
      <c r="FIP66" s="262"/>
      <c r="FIQ66" s="262"/>
      <c r="FIR66" s="262"/>
      <c r="FIS66" s="262"/>
      <c r="FIT66" s="262"/>
      <c r="FIU66" s="262"/>
      <c r="FIV66" s="262"/>
      <c r="FIW66" s="262"/>
      <c r="FIX66" s="262"/>
      <c r="FIY66" s="262"/>
      <c r="FIZ66" s="262"/>
      <c r="FJA66" s="262"/>
      <c r="FJB66" s="262"/>
      <c r="FJC66" s="262"/>
      <c r="FJD66" s="262"/>
      <c r="FJE66" s="262"/>
      <c r="FJF66" s="262"/>
      <c r="FJG66" s="262"/>
      <c r="FJH66" s="262"/>
      <c r="FJI66" s="262"/>
      <c r="FJJ66" s="262"/>
      <c r="FJK66" s="262"/>
      <c r="FJL66" s="262"/>
      <c r="FJM66" s="262"/>
      <c r="FJN66" s="262"/>
      <c r="FJO66" s="262"/>
      <c r="FJP66" s="262"/>
      <c r="FJQ66" s="262"/>
      <c r="FJR66" s="262"/>
      <c r="FJS66" s="262"/>
      <c r="FJT66" s="262"/>
      <c r="FJU66" s="262"/>
      <c r="FJV66" s="262"/>
      <c r="FJW66" s="262"/>
      <c r="FJX66" s="262"/>
      <c r="FJY66" s="262"/>
      <c r="FJZ66" s="262"/>
      <c r="FKA66" s="262"/>
      <c r="FKB66" s="262"/>
      <c r="FKC66" s="262"/>
      <c r="FKD66" s="262"/>
      <c r="FKE66" s="262"/>
      <c r="FKF66" s="262"/>
      <c r="FKG66" s="262"/>
      <c r="FKH66" s="262"/>
      <c r="FKI66" s="262"/>
      <c r="FKJ66" s="262"/>
      <c r="FKK66" s="262"/>
      <c r="FKL66" s="262"/>
      <c r="FKM66" s="262"/>
      <c r="FKN66" s="262"/>
      <c r="FKO66" s="262"/>
      <c r="FKP66" s="262"/>
      <c r="FKQ66" s="262"/>
      <c r="FKR66" s="262"/>
      <c r="FKS66" s="262"/>
      <c r="FKT66" s="262"/>
      <c r="FKU66" s="262"/>
      <c r="FKV66" s="262"/>
      <c r="FKW66" s="262"/>
      <c r="FKX66" s="262"/>
      <c r="FKY66" s="262"/>
      <c r="FKZ66" s="262"/>
      <c r="FLA66" s="262"/>
      <c r="FLB66" s="262"/>
      <c r="FLC66" s="262"/>
      <c r="FLD66" s="262"/>
      <c r="FLE66" s="262"/>
      <c r="FLF66" s="262"/>
      <c r="FLG66" s="262"/>
      <c r="FLH66" s="262"/>
      <c r="FLI66" s="262"/>
      <c r="FLJ66" s="262"/>
      <c r="FLK66" s="262"/>
      <c r="FLL66" s="262"/>
      <c r="FLM66" s="262"/>
      <c r="FLN66" s="262"/>
      <c r="FLO66" s="262"/>
      <c r="FLP66" s="262"/>
      <c r="FLQ66" s="262"/>
      <c r="FLR66" s="262"/>
      <c r="FLS66" s="262"/>
      <c r="FLT66" s="262"/>
      <c r="FLU66" s="262"/>
      <c r="FLV66" s="262"/>
      <c r="FLW66" s="262"/>
      <c r="FLX66" s="262"/>
      <c r="FLY66" s="262"/>
      <c r="FLZ66" s="262"/>
      <c r="FMA66" s="262"/>
      <c r="FMB66" s="262"/>
      <c r="FMC66" s="262"/>
      <c r="FMD66" s="262"/>
      <c r="FME66" s="262"/>
      <c r="FMF66" s="262"/>
      <c r="FMG66" s="262"/>
      <c r="FMH66" s="262"/>
      <c r="FMI66" s="262"/>
      <c r="FMJ66" s="262"/>
      <c r="FMK66" s="262"/>
      <c r="FML66" s="262"/>
      <c r="FMM66" s="262"/>
      <c r="FMN66" s="262"/>
      <c r="FMO66" s="262"/>
      <c r="FMP66" s="262"/>
      <c r="FMQ66" s="262"/>
      <c r="FMR66" s="262"/>
      <c r="FMS66" s="262"/>
      <c r="FMT66" s="262"/>
      <c r="FMU66" s="262"/>
      <c r="FMV66" s="262"/>
      <c r="FMW66" s="262"/>
      <c r="FMX66" s="262"/>
      <c r="FMY66" s="262"/>
      <c r="FMZ66" s="262"/>
      <c r="FNA66" s="262"/>
      <c r="FNB66" s="262"/>
      <c r="FNC66" s="262"/>
      <c r="FND66" s="262"/>
      <c r="FNE66" s="262"/>
      <c r="FNF66" s="262"/>
      <c r="FNG66" s="262"/>
      <c r="FNH66" s="262"/>
      <c r="FNI66" s="262"/>
      <c r="FNJ66" s="262"/>
      <c r="FNK66" s="262"/>
      <c r="FNL66" s="262"/>
      <c r="FNM66" s="262"/>
      <c r="FNN66" s="262"/>
      <c r="FNO66" s="262"/>
      <c r="FNP66" s="262"/>
      <c r="FNQ66" s="262"/>
      <c r="FNR66" s="262"/>
      <c r="FNS66" s="262"/>
      <c r="FNT66" s="262"/>
      <c r="FNU66" s="262"/>
      <c r="FNV66" s="262"/>
      <c r="FNW66" s="262"/>
      <c r="FNX66" s="262"/>
      <c r="FNY66" s="262"/>
      <c r="FNZ66" s="262"/>
      <c r="FOA66" s="262"/>
      <c r="FOB66" s="262"/>
      <c r="FOC66" s="262"/>
      <c r="FOD66" s="262"/>
      <c r="FOE66" s="262"/>
      <c r="FOF66" s="262"/>
      <c r="FOG66" s="262"/>
      <c r="FOH66" s="262"/>
      <c r="FOI66" s="262"/>
      <c r="FOJ66" s="262"/>
      <c r="FOK66" s="262"/>
      <c r="FOL66" s="262"/>
      <c r="FOM66" s="262"/>
      <c r="FON66" s="262"/>
      <c r="FOO66" s="262"/>
      <c r="FOP66" s="262"/>
      <c r="FOQ66" s="262"/>
      <c r="FOR66" s="262"/>
      <c r="FOS66" s="262"/>
      <c r="FOT66" s="262"/>
      <c r="FOU66" s="262"/>
      <c r="FOV66" s="262"/>
      <c r="FOW66" s="262"/>
      <c r="FOX66" s="262"/>
      <c r="FOY66" s="262"/>
      <c r="FOZ66" s="262"/>
      <c r="FPA66" s="262"/>
      <c r="FPB66" s="262"/>
      <c r="FPC66" s="262"/>
      <c r="FPD66" s="262"/>
      <c r="FPE66" s="262"/>
      <c r="FPF66" s="262"/>
      <c r="FPG66" s="262"/>
      <c r="FPH66" s="262"/>
      <c r="FPI66" s="262"/>
      <c r="FPJ66" s="262"/>
      <c r="FPK66" s="262"/>
      <c r="FPL66" s="262"/>
      <c r="FPM66" s="262"/>
      <c r="FPN66" s="262"/>
      <c r="FPO66" s="262"/>
      <c r="FPP66" s="262"/>
      <c r="FPQ66" s="262"/>
      <c r="FPR66" s="262"/>
      <c r="FPS66" s="262"/>
      <c r="FPT66" s="262"/>
      <c r="FPU66" s="262"/>
      <c r="FPV66" s="262"/>
      <c r="FPW66" s="262"/>
      <c r="FPX66" s="262"/>
      <c r="FPY66" s="262"/>
      <c r="FPZ66" s="262"/>
      <c r="FQA66" s="262"/>
      <c r="FQB66" s="262"/>
      <c r="FQC66" s="262"/>
      <c r="FQD66" s="262"/>
      <c r="FQE66" s="262"/>
      <c r="FQF66" s="262"/>
      <c r="FQG66" s="262"/>
      <c r="FQH66" s="262"/>
      <c r="FQI66" s="262"/>
      <c r="FQJ66" s="262"/>
      <c r="FQK66" s="262"/>
      <c r="FQL66" s="262"/>
      <c r="FQM66" s="262"/>
      <c r="FQN66" s="262"/>
      <c r="FQO66" s="262"/>
      <c r="FQP66" s="262"/>
      <c r="FQQ66" s="262"/>
      <c r="FQR66" s="262"/>
      <c r="FQS66" s="262"/>
      <c r="FQT66" s="262"/>
      <c r="FQU66" s="262"/>
      <c r="FQV66" s="262"/>
      <c r="FQW66" s="262"/>
      <c r="FQX66" s="262"/>
      <c r="FQY66" s="262"/>
      <c r="FQZ66" s="262"/>
      <c r="FRA66" s="262"/>
      <c r="FRB66" s="262"/>
      <c r="FRC66" s="262"/>
      <c r="FRD66" s="262"/>
      <c r="FRE66" s="262"/>
      <c r="FRF66" s="262"/>
      <c r="FRG66" s="262"/>
      <c r="FRH66" s="262"/>
      <c r="FRI66" s="262"/>
      <c r="FRJ66" s="262"/>
      <c r="FRK66" s="262"/>
      <c r="FRL66" s="262"/>
      <c r="FRM66" s="262"/>
      <c r="FRN66" s="262"/>
      <c r="FRO66" s="262"/>
      <c r="FRP66" s="262"/>
      <c r="FRQ66" s="262"/>
      <c r="FRR66" s="262"/>
      <c r="FRS66" s="262"/>
      <c r="FRT66" s="262"/>
      <c r="FRU66" s="262"/>
      <c r="FRV66" s="262"/>
      <c r="FRW66" s="262"/>
      <c r="FRX66" s="262"/>
      <c r="FRY66" s="262"/>
      <c r="FRZ66" s="262"/>
      <c r="FSA66" s="262"/>
      <c r="FSB66" s="262"/>
      <c r="FSC66" s="262"/>
      <c r="FSD66" s="262"/>
      <c r="FSE66" s="262"/>
      <c r="FSF66" s="262"/>
      <c r="FSG66" s="262"/>
      <c r="FSH66" s="262"/>
      <c r="FSI66" s="262"/>
      <c r="FSJ66" s="262"/>
      <c r="FSK66" s="262"/>
      <c r="FSL66" s="262"/>
      <c r="FSM66" s="262"/>
      <c r="FSN66" s="262"/>
      <c r="FSO66" s="262"/>
      <c r="FSP66" s="262"/>
      <c r="FSQ66" s="262"/>
      <c r="FSR66" s="262"/>
      <c r="FSS66" s="262"/>
      <c r="FST66" s="262"/>
      <c r="FSU66" s="262"/>
      <c r="FSV66" s="262"/>
      <c r="FSW66" s="262"/>
      <c r="FSX66" s="262"/>
      <c r="FSY66" s="262"/>
      <c r="FSZ66" s="262"/>
      <c r="FTA66" s="262"/>
      <c r="FTB66" s="262"/>
      <c r="FTC66" s="262"/>
      <c r="FTD66" s="262"/>
      <c r="FTE66" s="262"/>
      <c r="FTF66" s="262"/>
      <c r="FTG66" s="262"/>
      <c r="FTH66" s="262"/>
      <c r="FTI66" s="262"/>
      <c r="FTJ66" s="262"/>
      <c r="FTK66" s="262"/>
      <c r="FTL66" s="262"/>
      <c r="FTM66" s="262"/>
      <c r="FTN66" s="262"/>
      <c r="FTO66" s="262"/>
      <c r="FTP66" s="262"/>
      <c r="FTQ66" s="262"/>
      <c r="FTR66" s="262"/>
      <c r="FTS66" s="262"/>
      <c r="FTT66" s="262"/>
      <c r="FTU66" s="262"/>
      <c r="FTV66" s="262"/>
      <c r="FTW66" s="262"/>
      <c r="FTX66" s="262"/>
      <c r="FTY66" s="262"/>
      <c r="FTZ66" s="262"/>
      <c r="FUA66" s="262"/>
      <c r="FUB66" s="262"/>
      <c r="FUC66" s="262"/>
      <c r="FUD66" s="262"/>
      <c r="FUE66" s="262"/>
      <c r="FUF66" s="262"/>
      <c r="FUG66" s="262"/>
      <c r="FUH66" s="262"/>
      <c r="FUI66" s="262"/>
      <c r="FUJ66" s="262"/>
      <c r="FUK66" s="262"/>
      <c r="FUL66" s="262"/>
      <c r="FUM66" s="262"/>
      <c r="FUN66" s="262"/>
      <c r="FUO66" s="262"/>
      <c r="FUP66" s="262"/>
      <c r="FUQ66" s="262"/>
      <c r="FUR66" s="262"/>
      <c r="FUS66" s="262"/>
      <c r="FUT66" s="262"/>
      <c r="FUU66" s="262"/>
      <c r="FUV66" s="262"/>
      <c r="FUW66" s="262"/>
      <c r="FUX66" s="262"/>
      <c r="FUY66" s="262"/>
      <c r="FUZ66" s="262"/>
      <c r="FVA66" s="262"/>
      <c r="FVB66" s="262"/>
      <c r="FVC66" s="262"/>
      <c r="FVD66" s="262"/>
      <c r="FVE66" s="262"/>
      <c r="FVF66" s="262"/>
      <c r="FVG66" s="262"/>
      <c r="FVH66" s="262"/>
      <c r="FVI66" s="262"/>
      <c r="FVJ66" s="262"/>
      <c r="FVK66" s="262"/>
      <c r="FVL66" s="262"/>
      <c r="FVM66" s="262"/>
      <c r="FVN66" s="262"/>
      <c r="FVO66" s="262"/>
      <c r="FVP66" s="262"/>
      <c r="FVQ66" s="262"/>
      <c r="FVR66" s="262"/>
      <c r="FVS66" s="262"/>
      <c r="FVT66" s="262"/>
      <c r="FVU66" s="262"/>
      <c r="FVV66" s="262"/>
      <c r="FVW66" s="262"/>
      <c r="FVX66" s="262"/>
      <c r="FVY66" s="262"/>
      <c r="FVZ66" s="262"/>
      <c r="FWA66" s="262"/>
      <c r="FWB66" s="262"/>
      <c r="FWC66" s="262"/>
      <c r="FWD66" s="262"/>
      <c r="FWE66" s="262"/>
      <c r="FWF66" s="262"/>
      <c r="FWG66" s="262"/>
      <c r="FWH66" s="262"/>
      <c r="FWI66" s="262"/>
      <c r="FWJ66" s="262"/>
      <c r="FWK66" s="262"/>
      <c r="FWL66" s="262"/>
      <c r="FWM66" s="262"/>
      <c r="FWN66" s="262"/>
      <c r="FWO66" s="262"/>
      <c r="FWP66" s="262"/>
      <c r="FWQ66" s="262"/>
      <c r="FWR66" s="262"/>
      <c r="FWS66" s="262"/>
      <c r="FWT66" s="262"/>
      <c r="FWU66" s="262"/>
      <c r="FWV66" s="262"/>
      <c r="FWW66" s="262"/>
      <c r="FWX66" s="262"/>
      <c r="FWY66" s="262"/>
      <c r="FWZ66" s="262"/>
      <c r="FXA66" s="262"/>
      <c r="FXB66" s="262"/>
      <c r="FXC66" s="262"/>
      <c r="FXD66" s="262"/>
      <c r="FXE66" s="262"/>
      <c r="FXF66" s="262"/>
      <c r="FXG66" s="262"/>
      <c r="FXH66" s="262"/>
      <c r="FXI66" s="262"/>
      <c r="FXJ66" s="262"/>
      <c r="FXK66" s="262"/>
      <c r="FXL66" s="262"/>
      <c r="FXM66" s="262"/>
      <c r="FXN66" s="262"/>
      <c r="FXO66" s="262"/>
      <c r="FXP66" s="262"/>
      <c r="FXQ66" s="262"/>
      <c r="FXR66" s="262"/>
      <c r="FXS66" s="262"/>
      <c r="FXT66" s="262"/>
      <c r="FXU66" s="262"/>
      <c r="FXV66" s="262"/>
      <c r="FXW66" s="262"/>
      <c r="FXX66" s="262"/>
      <c r="FXY66" s="262"/>
      <c r="FXZ66" s="262"/>
      <c r="FYA66" s="262"/>
      <c r="FYB66" s="262"/>
      <c r="FYC66" s="262"/>
      <c r="FYD66" s="262"/>
      <c r="FYE66" s="262"/>
      <c r="FYF66" s="262"/>
      <c r="FYG66" s="262"/>
      <c r="FYH66" s="262"/>
      <c r="FYI66" s="262"/>
      <c r="FYJ66" s="262"/>
      <c r="FYK66" s="262"/>
      <c r="FYL66" s="262"/>
      <c r="FYM66" s="262"/>
      <c r="FYN66" s="262"/>
      <c r="FYO66" s="262"/>
      <c r="FYP66" s="262"/>
      <c r="FYQ66" s="262"/>
      <c r="FYR66" s="262"/>
      <c r="FYS66" s="262"/>
      <c r="FYT66" s="262"/>
      <c r="FYU66" s="262"/>
      <c r="FYV66" s="262"/>
      <c r="FYW66" s="262"/>
      <c r="FYX66" s="262"/>
      <c r="FYY66" s="262"/>
      <c r="FYZ66" s="262"/>
      <c r="FZA66" s="262"/>
      <c r="FZB66" s="262"/>
      <c r="FZC66" s="262"/>
      <c r="FZD66" s="262"/>
      <c r="FZE66" s="262"/>
      <c r="FZF66" s="262"/>
      <c r="FZG66" s="262"/>
      <c r="FZH66" s="262"/>
      <c r="FZI66" s="262"/>
      <c r="FZJ66" s="262"/>
      <c r="FZK66" s="262"/>
      <c r="FZL66" s="262"/>
      <c r="FZM66" s="262"/>
      <c r="FZN66" s="262"/>
      <c r="FZO66" s="262"/>
      <c r="FZP66" s="262"/>
      <c r="FZQ66" s="262"/>
      <c r="FZR66" s="262"/>
      <c r="FZS66" s="262"/>
      <c r="FZT66" s="262"/>
      <c r="FZU66" s="262"/>
      <c r="FZV66" s="262"/>
      <c r="FZW66" s="262"/>
      <c r="FZX66" s="262"/>
      <c r="FZY66" s="262"/>
      <c r="FZZ66" s="262"/>
      <c r="GAA66" s="262"/>
      <c r="GAB66" s="262"/>
      <c r="GAC66" s="262"/>
      <c r="GAD66" s="262"/>
      <c r="GAE66" s="262"/>
      <c r="GAF66" s="262"/>
      <c r="GAG66" s="262"/>
      <c r="GAH66" s="262"/>
      <c r="GAI66" s="262"/>
      <c r="GAJ66" s="262"/>
      <c r="GAK66" s="262"/>
      <c r="GAL66" s="262"/>
      <c r="GAM66" s="262"/>
      <c r="GAN66" s="262"/>
      <c r="GAO66" s="262"/>
      <c r="GAP66" s="262"/>
      <c r="GAQ66" s="262"/>
      <c r="GAR66" s="262"/>
      <c r="GAS66" s="262"/>
      <c r="GAT66" s="262"/>
      <c r="GAU66" s="262"/>
      <c r="GAV66" s="262"/>
      <c r="GAW66" s="262"/>
      <c r="GAX66" s="262"/>
      <c r="GAY66" s="262"/>
      <c r="GAZ66" s="262"/>
      <c r="GBA66" s="262"/>
      <c r="GBB66" s="262"/>
      <c r="GBC66" s="262"/>
      <c r="GBD66" s="262"/>
      <c r="GBE66" s="262"/>
      <c r="GBF66" s="262"/>
      <c r="GBG66" s="262"/>
      <c r="GBH66" s="262"/>
      <c r="GBI66" s="262"/>
      <c r="GBJ66" s="262"/>
      <c r="GBK66" s="262"/>
      <c r="GBL66" s="262"/>
      <c r="GBM66" s="262"/>
      <c r="GBN66" s="262"/>
      <c r="GBO66" s="262"/>
      <c r="GBP66" s="262"/>
      <c r="GBQ66" s="262"/>
      <c r="GBR66" s="262"/>
      <c r="GBS66" s="262"/>
      <c r="GBT66" s="262"/>
      <c r="GBU66" s="262"/>
      <c r="GBV66" s="262"/>
      <c r="GBW66" s="262"/>
      <c r="GBX66" s="262"/>
      <c r="GBY66" s="262"/>
      <c r="GBZ66" s="262"/>
      <c r="GCA66" s="262"/>
      <c r="GCB66" s="262"/>
      <c r="GCC66" s="262"/>
      <c r="GCD66" s="262"/>
      <c r="GCE66" s="262"/>
      <c r="GCF66" s="262"/>
      <c r="GCG66" s="262"/>
      <c r="GCH66" s="262"/>
      <c r="GCI66" s="262"/>
      <c r="GCJ66" s="262"/>
      <c r="GCK66" s="262"/>
      <c r="GCL66" s="262"/>
      <c r="GCM66" s="262"/>
      <c r="GCN66" s="262"/>
      <c r="GCO66" s="262"/>
      <c r="GCP66" s="262"/>
      <c r="GCQ66" s="262"/>
      <c r="GCR66" s="262"/>
      <c r="GCS66" s="262"/>
      <c r="GCT66" s="262"/>
      <c r="GCU66" s="262"/>
      <c r="GCV66" s="262"/>
      <c r="GCW66" s="262"/>
      <c r="GCX66" s="262"/>
      <c r="GCY66" s="262"/>
      <c r="GCZ66" s="262"/>
      <c r="GDA66" s="262"/>
      <c r="GDB66" s="262"/>
      <c r="GDC66" s="262"/>
      <c r="GDD66" s="262"/>
      <c r="GDE66" s="262"/>
      <c r="GDF66" s="262"/>
      <c r="GDG66" s="262"/>
      <c r="GDH66" s="262"/>
      <c r="GDI66" s="262"/>
      <c r="GDJ66" s="262"/>
      <c r="GDK66" s="262"/>
      <c r="GDL66" s="262"/>
      <c r="GDM66" s="262"/>
      <c r="GDN66" s="262"/>
      <c r="GDO66" s="262"/>
      <c r="GDP66" s="262"/>
      <c r="GDQ66" s="262"/>
      <c r="GDR66" s="262"/>
      <c r="GDS66" s="262"/>
      <c r="GDT66" s="262"/>
      <c r="GDU66" s="262"/>
      <c r="GDV66" s="262"/>
      <c r="GDW66" s="262"/>
      <c r="GDX66" s="262"/>
      <c r="GDY66" s="262"/>
      <c r="GDZ66" s="262"/>
      <c r="GEA66" s="262"/>
      <c r="GEB66" s="262"/>
      <c r="GEC66" s="262"/>
      <c r="GED66" s="262"/>
      <c r="GEE66" s="262"/>
      <c r="GEF66" s="262"/>
      <c r="GEG66" s="262"/>
      <c r="GEH66" s="262"/>
      <c r="GEI66" s="262"/>
      <c r="GEJ66" s="262"/>
      <c r="GEK66" s="262"/>
      <c r="GEL66" s="262"/>
      <c r="GEM66" s="262"/>
      <c r="GEN66" s="262"/>
      <c r="GEO66" s="262"/>
      <c r="GEP66" s="262"/>
      <c r="GEQ66" s="262"/>
      <c r="GER66" s="262"/>
      <c r="GES66" s="262"/>
      <c r="GET66" s="262"/>
      <c r="GEU66" s="262"/>
      <c r="GEV66" s="262"/>
      <c r="GEW66" s="262"/>
      <c r="GEX66" s="262"/>
      <c r="GEY66" s="262"/>
      <c r="GEZ66" s="262"/>
      <c r="GFA66" s="262"/>
      <c r="GFB66" s="262"/>
      <c r="GFC66" s="262"/>
      <c r="GFD66" s="262"/>
      <c r="GFE66" s="262"/>
      <c r="GFF66" s="262"/>
      <c r="GFG66" s="262"/>
      <c r="GFH66" s="262"/>
      <c r="GFI66" s="262"/>
      <c r="GFJ66" s="262"/>
      <c r="GFK66" s="262"/>
      <c r="GFL66" s="262"/>
      <c r="GFM66" s="262"/>
      <c r="GFN66" s="262"/>
      <c r="GFO66" s="262"/>
      <c r="GFP66" s="262"/>
      <c r="GFQ66" s="262"/>
      <c r="GFR66" s="262"/>
      <c r="GFS66" s="262"/>
      <c r="GFT66" s="262"/>
      <c r="GFU66" s="262"/>
      <c r="GFV66" s="262"/>
      <c r="GFW66" s="262"/>
      <c r="GFX66" s="262"/>
      <c r="GFY66" s="262"/>
      <c r="GFZ66" s="262"/>
      <c r="GGA66" s="262"/>
      <c r="GGB66" s="262"/>
      <c r="GGC66" s="262"/>
      <c r="GGD66" s="262"/>
      <c r="GGE66" s="262"/>
      <c r="GGF66" s="262"/>
      <c r="GGG66" s="262"/>
      <c r="GGH66" s="262"/>
      <c r="GGI66" s="262"/>
      <c r="GGJ66" s="262"/>
      <c r="GGK66" s="262"/>
      <c r="GGL66" s="262"/>
      <c r="GGM66" s="262"/>
      <c r="GGN66" s="262"/>
      <c r="GGO66" s="262"/>
      <c r="GGP66" s="262"/>
      <c r="GGQ66" s="262"/>
      <c r="GGR66" s="262"/>
      <c r="GGS66" s="262"/>
      <c r="GGT66" s="262"/>
      <c r="GGU66" s="262"/>
      <c r="GGV66" s="262"/>
      <c r="GGW66" s="262"/>
      <c r="GGX66" s="262"/>
      <c r="GGY66" s="262"/>
      <c r="GGZ66" s="262"/>
      <c r="GHA66" s="262"/>
      <c r="GHB66" s="262"/>
      <c r="GHC66" s="262"/>
      <c r="GHD66" s="262"/>
      <c r="GHE66" s="262"/>
      <c r="GHF66" s="262"/>
      <c r="GHG66" s="262"/>
      <c r="GHH66" s="262"/>
      <c r="GHI66" s="262"/>
      <c r="GHJ66" s="262"/>
      <c r="GHK66" s="262"/>
      <c r="GHL66" s="262"/>
      <c r="GHM66" s="262"/>
      <c r="GHN66" s="262"/>
      <c r="GHO66" s="262"/>
      <c r="GHP66" s="262"/>
      <c r="GHQ66" s="262"/>
      <c r="GHR66" s="262"/>
      <c r="GHS66" s="262"/>
      <c r="GHT66" s="262"/>
      <c r="GHU66" s="262"/>
      <c r="GHV66" s="262"/>
      <c r="GHW66" s="262"/>
      <c r="GHX66" s="262"/>
      <c r="GHY66" s="262"/>
      <c r="GHZ66" s="262"/>
      <c r="GIA66" s="262"/>
      <c r="GIB66" s="262"/>
      <c r="GIC66" s="262"/>
      <c r="GID66" s="262"/>
      <c r="GIE66" s="262"/>
      <c r="GIF66" s="262"/>
      <c r="GIG66" s="262"/>
      <c r="GIH66" s="262"/>
      <c r="GII66" s="262"/>
      <c r="GIJ66" s="262"/>
      <c r="GIK66" s="262"/>
      <c r="GIL66" s="262"/>
      <c r="GIM66" s="262"/>
      <c r="GIN66" s="262"/>
      <c r="GIO66" s="262"/>
      <c r="GIP66" s="262"/>
      <c r="GIQ66" s="262"/>
      <c r="GIR66" s="262"/>
      <c r="GIS66" s="262"/>
      <c r="GIT66" s="262"/>
      <c r="GIU66" s="262"/>
      <c r="GIV66" s="262"/>
      <c r="GIW66" s="262"/>
      <c r="GIX66" s="262"/>
      <c r="GIY66" s="262"/>
      <c r="GIZ66" s="262"/>
      <c r="GJA66" s="262"/>
      <c r="GJB66" s="262"/>
      <c r="GJC66" s="262"/>
      <c r="GJD66" s="262"/>
      <c r="GJE66" s="262"/>
      <c r="GJF66" s="262"/>
      <c r="GJG66" s="262"/>
      <c r="GJH66" s="262"/>
      <c r="GJI66" s="262"/>
      <c r="GJJ66" s="262"/>
      <c r="GJK66" s="262"/>
      <c r="GJL66" s="262"/>
      <c r="GJM66" s="262"/>
      <c r="GJN66" s="262"/>
      <c r="GJO66" s="262"/>
      <c r="GJP66" s="262"/>
      <c r="GJQ66" s="262"/>
      <c r="GJR66" s="262"/>
      <c r="GJS66" s="262"/>
      <c r="GJT66" s="262"/>
      <c r="GJU66" s="262"/>
      <c r="GJV66" s="262"/>
      <c r="GJW66" s="262"/>
      <c r="GJX66" s="262"/>
      <c r="GJY66" s="262"/>
      <c r="GJZ66" s="262"/>
      <c r="GKA66" s="262"/>
      <c r="GKB66" s="262"/>
      <c r="GKC66" s="262"/>
      <c r="GKD66" s="262"/>
      <c r="GKE66" s="262"/>
      <c r="GKF66" s="262"/>
      <c r="GKG66" s="262"/>
      <c r="GKH66" s="262"/>
      <c r="GKI66" s="262"/>
      <c r="GKJ66" s="262"/>
      <c r="GKK66" s="262"/>
      <c r="GKL66" s="262"/>
      <c r="GKM66" s="262"/>
      <c r="GKN66" s="262"/>
      <c r="GKO66" s="262"/>
      <c r="GKP66" s="262"/>
      <c r="GKQ66" s="262"/>
      <c r="GKR66" s="262"/>
      <c r="GKS66" s="262"/>
      <c r="GKT66" s="262"/>
      <c r="GKU66" s="262"/>
      <c r="GKV66" s="262"/>
      <c r="GKW66" s="262"/>
      <c r="GKX66" s="262"/>
      <c r="GKY66" s="262"/>
      <c r="GKZ66" s="262"/>
      <c r="GLA66" s="262"/>
      <c r="GLB66" s="262"/>
      <c r="GLC66" s="262"/>
      <c r="GLD66" s="262"/>
      <c r="GLE66" s="262"/>
      <c r="GLF66" s="262"/>
      <c r="GLG66" s="262"/>
      <c r="GLH66" s="262"/>
      <c r="GLI66" s="262"/>
      <c r="GLJ66" s="262"/>
      <c r="GLK66" s="262"/>
      <c r="GLL66" s="262"/>
      <c r="GLM66" s="262"/>
      <c r="GLN66" s="262"/>
      <c r="GLO66" s="262"/>
      <c r="GLP66" s="262"/>
      <c r="GLQ66" s="262"/>
      <c r="GLR66" s="262"/>
      <c r="GLS66" s="262"/>
      <c r="GLT66" s="262"/>
      <c r="GLU66" s="262"/>
      <c r="GLV66" s="262"/>
      <c r="GLW66" s="262"/>
      <c r="GLX66" s="262"/>
      <c r="GLY66" s="262"/>
      <c r="GLZ66" s="262"/>
      <c r="GMA66" s="262"/>
      <c r="GMB66" s="262"/>
      <c r="GMC66" s="262"/>
      <c r="GMD66" s="262"/>
      <c r="GME66" s="262"/>
      <c r="GMF66" s="262"/>
      <c r="GMG66" s="262"/>
      <c r="GMH66" s="262"/>
      <c r="GMI66" s="262"/>
      <c r="GMJ66" s="262"/>
      <c r="GMK66" s="262"/>
      <c r="GML66" s="262"/>
      <c r="GMM66" s="262"/>
      <c r="GMN66" s="262"/>
      <c r="GMO66" s="262"/>
      <c r="GMP66" s="262"/>
      <c r="GMQ66" s="262"/>
      <c r="GMR66" s="262"/>
      <c r="GMS66" s="262"/>
      <c r="GMT66" s="262"/>
      <c r="GMU66" s="262"/>
      <c r="GMV66" s="262"/>
      <c r="GMW66" s="262"/>
      <c r="GMX66" s="262"/>
      <c r="GMY66" s="262"/>
      <c r="GMZ66" s="262"/>
      <c r="GNA66" s="262"/>
      <c r="GNB66" s="262"/>
      <c r="GNC66" s="262"/>
      <c r="GND66" s="262"/>
      <c r="GNE66" s="262"/>
      <c r="GNF66" s="262"/>
      <c r="GNG66" s="262"/>
      <c r="GNH66" s="262"/>
      <c r="GNI66" s="262"/>
      <c r="GNJ66" s="262"/>
      <c r="GNK66" s="262"/>
      <c r="GNL66" s="262"/>
      <c r="GNM66" s="262"/>
      <c r="GNN66" s="262"/>
      <c r="GNO66" s="262"/>
      <c r="GNP66" s="262"/>
      <c r="GNQ66" s="262"/>
      <c r="GNR66" s="262"/>
      <c r="GNS66" s="262"/>
      <c r="GNT66" s="262"/>
      <c r="GNU66" s="262"/>
      <c r="GNV66" s="262"/>
      <c r="GNW66" s="262"/>
      <c r="GNX66" s="262"/>
      <c r="GNY66" s="262"/>
      <c r="GNZ66" s="262"/>
      <c r="GOA66" s="262"/>
      <c r="GOB66" s="262"/>
      <c r="GOC66" s="262"/>
      <c r="GOD66" s="262"/>
      <c r="GOE66" s="262"/>
      <c r="GOF66" s="262"/>
      <c r="GOG66" s="262"/>
      <c r="GOH66" s="262"/>
      <c r="GOI66" s="262"/>
      <c r="GOJ66" s="262"/>
      <c r="GOK66" s="262"/>
      <c r="GOL66" s="262"/>
      <c r="GOM66" s="262"/>
      <c r="GON66" s="262"/>
      <c r="GOO66" s="262"/>
      <c r="GOP66" s="262"/>
      <c r="GOQ66" s="262"/>
      <c r="GOR66" s="262"/>
      <c r="GOS66" s="262"/>
      <c r="GOT66" s="262"/>
      <c r="GOU66" s="262"/>
      <c r="GOV66" s="262"/>
      <c r="GOW66" s="262"/>
      <c r="GOX66" s="262"/>
      <c r="GOY66" s="262"/>
      <c r="GOZ66" s="262"/>
      <c r="GPA66" s="262"/>
      <c r="GPB66" s="262"/>
      <c r="GPC66" s="262"/>
      <c r="GPD66" s="262"/>
      <c r="GPE66" s="262"/>
      <c r="GPF66" s="262"/>
      <c r="GPG66" s="262"/>
      <c r="GPH66" s="262"/>
      <c r="GPI66" s="262"/>
      <c r="GPJ66" s="262"/>
      <c r="GPK66" s="262"/>
      <c r="GPL66" s="262"/>
      <c r="GPM66" s="262"/>
      <c r="GPN66" s="262"/>
      <c r="GPO66" s="262"/>
      <c r="GPP66" s="262"/>
      <c r="GPQ66" s="262"/>
      <c r="GPR66" s="262"/>
      <c r="GPS66" s="262"/>
      <c r="GPT66" s="262"/>
      <c r="GPU66" s="262"/>
      <c r="GPV66" s="262"/>
      <c r="GPW66" s="262"/>
      <c r="GPX66" s="262"/>
      <c r="GPY66" s="262"/>
      <c r="GPZ66" s="262"/>
      <c r="GQA66" s="262"/>
      <c r="GQB66" s="262"/>
      <c r="GQC66" s="262"/>
      <c r="GQD66" s="262"/>
      <c r="GQE66" s="262"/>
      <c r="GQF66" s="262"/>
      <c r="GQG66" s="262"/>
      <c r="GQH66" s="262"/>
      <c r="GQI66" s="262"/>
      <c r="GQJ66" s="262"/>
      <c r="GQK66" s="262"/>
      <c r="GQL66" s="262"/>
      <c r="GQM66" s="262"/>
      <c r="GQN66" s="262"/>
      <c r="GQO66" s="262"/>
      <c r="GQP66" s="262"/>
      <c r="GQQ66" s="262"/>
      <c r="GQR66" s="262"/>
      <c r="GQS66" s="262"/>
      <c r="GQT66" s="262"/>
      <c r="GQU66" s="262"/>
      <c r="GQV66" s="262"/>
      <c r="GQW66" s="262"/>
      <c r="GQX66" s="262"/>
      <c r="GQY66" s="262"/>
      <c r="GQZ66" s="262"/>
      <c r="GRA66" s="262"/>
      <c r="GRB66" s="262"/>
      <c r="GRC66" s="262"/>
      <c r="GRD66" s="262"/>
      <c r="GRE66" s="262"/>
      <c r="GRF66" s="262"/>
      <c r="GRG66" s="262"/>
      <c r="GRH66" s="262"/>
      <c r="GRI66" s="262"/>
      <c r="GRJ66" s="262"/>
      <c r="GRK66" s="262"/>
      <c r="GRL66" s="262"/>
      <c r="GRM66" s="262"/>
      <c r="GRN66" s="262"/>
      <c r="GRO66" s="262"/>
      <c r="GRP66" s="262"/>
      <c r="GRQ66" s="262"/>
      <c r="GRR66" s="262"/>
      <c r="GRS66" s="262"/>
      <c r="GRT66" s="262"/>
      <c r="GRU66" s="262"/>
      <c r="GRV66" s="262"/>
      <c r="GRW66" s="262"/>
      <c r="GRX66" s="262"/>
      <c r="GRY66" s="262"/>
      <c r="GRZ66" s="262"/>
      <c r="GSA66" s="262"/>
      <c r="GSB66" s="262"/>
      <c r="GSC66" s="262"/>
      <c r="GSD66" s="262"/>
      <c r="GSE66" s="262"/>
      <c r="GSF66" s="262"/>
      <c r="GSG66" s="262"/>
      <c r="GSH66" s="262"/>
      <c r="GSI66" s="262"/>
      <c r="GSJ66" s="262"/>
      <c r="GSK66" s="262"/>
      <c r="GSL66" s="262"/>
      <c r="GSM66" s="262"/>
      <c r="GSN66" s="262"/>
      <c r="GSO66" s="262"/>
      <c r="GSP66" s="262"/>
      <c r="GSQ66" s="262"/>
      <c r="GSR66" s="262"/>
      <c r="GSS66" s="262"/>
      <c r="GST66" s="262"/>
      <c r="GSU66" s="262"/>
      <c r="GSV66" s="262"/>
      <c r="GSW66" s="262"/>
      <c r="GSX66" s="262"/>
      <c r="GSY66" s="262"/>
      <c r="GSZ66" s="262"/>
      <c r="GTA66" s="262"/>
      <c r="GTB66" s="262"/>
      <c r="GTC66" s="262"/>
      <c r="GTD66" s="262"/>
      <c r="GTE66" s="262"/>
      <c r="GTF66" s="262"/>
      <c r="GTG66" s="262"/>
      <c r="GTH66" s="262"/>
      <c r="GTI66" s="262"/>
      <c r="GTJ66" s="262"/>
      <c r="GTK66" s="262"/>
      <c r="GTL66" s="262"/>
      <c r="GTM66" s="262"/>
      <c r="GTN66" s="262"/>
      <c r="GTO66" s="262"/>
      <c r="GTP66" s="262"/>
      <c r="GTQ66" s="262"/>
      <c r="GTR66" s="262"/>
      <c r="GTS66" s="262"/>
      <c r="GTT66" s="262"/>
      <c r="GTU66" s="262"/>
      <c r="GTV66" s="262"/>
      <c r="GTW66" s="262"/>
      <c r="GTX66" s="262"/>
      <c r="GTY66" s="262"/>
      <c r="GTZ66" s="262"/>
      <c r="GUA66" s="262"/>
      <c r="GUB66" s="262"/>
      <c r="GUC66" s="262"/>
      <c r="GUD66" s="262"/>
      <c r="GUE66" s="262"/>
      <c r="GUF66" s="262"/>
      <c r="GUG66" s="262"/>
      <c r="GUH66" s="262"/>
      <c r="GUI66" s="262"/>
      <c r="GUJ66" s="262"/>
      <c r="GUK66" s="262"/>
      <c r="GUL66" s="262"/>
      <c r="GUM66" s="262"/>
      <c r="GUN66" s="262"/>
      <c r="GUO66" s="262"/>
      <c r="GUP66" s="262"/>
      <c r="GUQ66" s="262"/>
      <c r="GUR66" s="262"/>
      <c r="GUS66" s="262"/>
      <c r="GUT66" s="262"/>
      <c r="GUU66" s="262"/>
      <c r="GUV66" s="262"/>
      <c r="GUW66" s="262"/>
      <c r="GUX66" s="262"/>
      <c r="GUY66" s="262"/>
      <c r="GUZ66" s="262"/>
      <c r="GVA66" s="262"/>
      <c r="GVB66" s="262"/>
      <c r="GVC66" s="262"/>
      <c r="GVD66" s="262"/>
      <c r="GVE66" s="262"/>
      <c r="GVF66" s="262"/>
      <c r="GVG66" s="262"/>
      <c r="GVH66" s="262"/>
      <c r="GVI66" s="262"/>
      <c r="GVJ66" s="262"/>
      <c r="GVK66" s="262"/>
      <c r="GVL66" s="262"/>
      <c r="GVM66" s="262"/>
      <c r="GVN66" s="262"/>
      <c r="GVO66" s="262"/>
      <c r="GVP66" s="262"/>
      <c r="GVQ66" s="262"/>
      <c r="GVR66" s="262"/>
      <c r="GVS66" s="262"/>
      <c r="GVT66" s="262"/>
      <c r="GVU66" s="262"/>
      <c r="GVV66" s="262"/>
      <c r="GVW66" s="262"/>
      <c r="GVX66" s="262"/>
      <c r="GVY66" s="262"/>
      <c r="GVZ66" s="262"/>
      <c r="GWA66" s="262"/>
      <c r="GWB66" s="262"/>
      <c r="GWC66" s="262"/>
      <c r="GWD66" s="262"/>
      <c r="GWE66" s="262"/>
      <c r="GWF66" s="262"/>
      <c r="GWG66" s="262"/>
      <c r="GWH66" s="262"/>
      <c r="GWI66" s="262"/>
      <c r="GWJ66" s="262"/>
      <c r="GWK66" s="262"/>
      <c r="GWL66" s="262"/>
      <c r="GWM66" s="262"/>
      <c r="GWN66" s="262"/>
      <c r="GWO66" s="262"/>
      <c r="GWP66" s="262"/>
      <c r="GWQ66" s="262"/>
      <c r="GWR66" s="262"/>
      <c r="GWS66" s="262"/>
      <c r="GWT66" s="262"/>
      <c r="GWU66" s="262"/>
      <c r="GWV66" s="262"/>
      <c r="GWW66" s="262"/>
      <c r="GWX66" s="262"/>
      <c r="GWY66" s="262"/>
      <c r="GWZ66" s="262"/>
      <c r="GXA66" s="262"/>
      <c r="GXB66" s="262"/>
      <c r="GXC66" s="262"/>
      <c r="GXD66" s="262"/>
      <c r="GXE66" s="262"/>
      <c r="GXF66" s="262"/>
      <c r="GXG66" s="262"/>
      <c r="GXH66" s="262"/>
      <c r="GXI66" s="262"/>
      <c r="GXJ66" s="262"/>
      <c r="GXK66" s="262"/>
      <c r="GXL66" s="262"/>
      <c r="GXM66" s="262"/>
      <c r="GXN66" s="262"/>
      <c r="GXO66" s="262"/>
      <c r="GXP66" s="262"/>
      <c r="GXQ66" s="262"/>
      <c r="GXR66" s="262"/>
      <c r="GXS66" s="262"/>
      <c r="GXT66" s="262"/>
      <c r="GXU66" s="262"/>
      <c r="GXV66" s="262"/>
      <c r="GXW66" s="262"/>
      <c r="GXX66" s="262"/>
      <c r="GXY66" s="262"/>
      <c r="GXZ66" s="262"/>
      <c r="GYA66" s="262"/>
      <c r="GYB66" s="262"/>
      <c r="GYC66" s="262"/>
      <c r="GYD66" s="262"/>
      <c r="GYE66" s="262"/>
      <c r="GYF66" s="262"/>
      <c r="GYG66" s="262"/>
      <c r="GYH66" s="262"/>
      <c r="GYI66" s="262"/>
      <c r="GYJ66" s="262"/>
      <c r="GYK66" s="262"/>
      <c r="GYL66" s="262"/>
      <c r="GYM66" s="262"/>
      <c r="GYN66" s="262"/>
      <c r="GYO66" s="262"/>
      <c r="GYP66" s="262"/>
      <c r="GYQ66" s="262"/>
      <c r="GYR66" s="262"/>
      <c r="GYS66" s="262"/>
      <c r="GYT66" s="262"/>
      <c r="GYU66" s="262"/>
      <c r="GYV66" s="262"/>
      <c r="GYW66" s="262"/>
      <c r="GYX66" s="262"/>
      <c r="GYY66" s="262"/>
      <c r="GYZ66" s="262"/>
      <c r="GZA66" s="262"/>
      <c r="GZB66" s="262"/>
      <c r="GZC66" s="262"/>
      <c r="GZD66" s="262"/>
      <c r="GZE66" s="262"/>
      <c r="GZF66" s="262"/>
      <c r="GZG66" s="262"/>
      <c r="GZH66" s="262"/>
      <c r="GZI66" s="262"/>
      <c r="GZJ66" s="262"/>
      <c r="GZK66" s="262"/>
      <c r="GZL66" s="262"/>
      <c r="GZM66" s="262"/>
      <c r="GZN66" s="262"/>
      <c r="GZO66" s="262"/>
      <c r="GZP66" s="262"/>
      <c r="GZQ66" s="262"/>
      <c r="GZR66" s="262"/>
      <c r="GZS66" s="262"/>
      <c r="GZT66" s="262"/>
      <c r="GZU66" s="262"/>
      <c r="GZV66" s="262"/>
      <c r="GZW66" s="262"/>
      <c r="GZX66" s="262"/>
      <c r="GZY66" s="262"/>
      <c r="GZZ66" s="262"/>
      <c r="HAA66" s="262"/>
      <c r="HAB66" s="262"/>
      <c r="HAC66" s="262"/>
      <c r="HAD66" s="262"/>
      <c r="HAE66" s="262"/>
      <c r="HAF66" s="262"/>
      <c r="HAG66" s="262"/>
      <c r="HAH66" s="262"/>
      <c r="HAI66" s="262"/>
      <c r="HAJ66" s="262"/>
      <c r="HAK66" s="262"/>
      <c r="HAL66" s="262"/>
      <c r="HAM66" s="262"/>
      <c r="HAN66" s="262"/>
      <c r="HAO66" s="262"/>
      <c r="HAP66" s="262"/>
      <c r="HAQ66" s="262"/>
      <c r="HAR66" s="262"/>
      <c r="HAS66" s="262"/>
      <c r="HAT66" s="262"/>
      <c r="HAU66" s="262"/>
      <c r="HAV66" s="262"/>
      <c r="HAW66" s="262"/>
      <c r="HAX66" s="262"/>
      <c r="HAY66" s="262"/>
      <c r="HAZ66" s="262"/>
      <c r="HBA66" s="262"/>
      <c r="HBB66" s="262"/>
      <c r="HBC66" s="262"/>
      <c r="HBD66" s="262"/>
      <c r="HBE66" s="262"/>
      <c r="HBF66" s="262"/>
      <c r="HBG66" s="262"/>
      <c r="HBH66" s="262"/>
      <c r="HBI66" s="262"/>
      <c r="HBJ66" s="262"/>
      <c r="HBK66" s="262"/>
      <c r="HBL66" s="262"/>
      <c r="HBM66" s="262"/>
      <c r="HBN66" s="262"/>
      <c r="HBO66" s="262"/>
      <c r="HBP66" s="262"/>
      <c r="HBQ66" s="262"/>
      <c r="HBR66" s="262"/>
      <c r="HBS66" s="262"/>
      <c r="HBT66" s="262"/>
      <c r="HBU66" s="262"/>
      <c r="HBV66" s="262"/>
      <c r="HBW66" s="262"/>
      <c r="HBX66" s="262"/>
      <c r="HBY66" s="262"/>
      <c r="HBZ66" s="262"/>
      <c r="HCA66" s="262"/>
      <c r="HCB66" s="262"/>
      <c r="HCC66" s="262"/>
      <c r="HCD66" s="262"/>
      <c r="HCE66" s="262"/>
      <c r="HCF66" s="262"/>
      <c r="HCG66" s="262"/>
      <c r="HCH66" s="262"/>
      <c r="HCI66" s="262"/>
      <c r="HCJ66" s="262"/>
      <c r="HCK66" s="262"/>
      <c r="HCL66" s="262"/>
      <c r="HCM66" s="262"/>
      <c r="HCN66" s="262"/>
      <c r="HCO66" s="262"/>
      <c r="HCP66" s="262"/>
      <c r="HCQ66" s="262"/>
      <c r="HCR66" s="262"/>
      <c r="HCS66" s="262"/>
      <c r="HCT66" s="262"/>
      <c r="HCU66" s="262"/>
      <c r="HCV66" s="262"/>
      <c r="HCW66" s="262"/>
      <c r="HCX66" s="262"/>
      <c r="HCY66" s="262"/>
      <c r="HCZ66" s="262"/>
      <c r="HDA66" s="262"/>
      <c r="HDB66" s="262"/>
      <c r="HDC66" s="262"/>
      <c r="HDD66" s="262"/>
      <c r="HDE66" s="262"/>
      <c r="HDF66" s="262"/>
      <c r="HDG66" s="262"/>
      <c r="HDH66" s="262"/>
      <c r="HDI66" s="262"/>
      <c r="HDJ66" s="262"/>
      <c r="HDK66" s="262"/>
      <c r="HDL66" s="262"/>
      <c r="HDM66" s="262"/>
      <c r="HDN66" s="262"/>
      <c r="HDO66" s="262"/>
      <c r="HDP66" s="262"/>
      <c r="HDQ66" s="262"/>
      <c r="HDR66" s="262"/>
      <c r="HDS66" s="262"/>
      <c r="HDT66" s="262"/>
      <c r="HDU66" s="262"/>
      <c r="HDV66" s="262"/>
      <c r="HDW66" s="262"/>
      <c r="HDX66" s="262"/>
      <c r="HDY66" s="262"/>
      <c r="HDZ66" s="262"/>
      <c r="HEA66" s="262"/>
      <c r="HEB66" s="262"/>
      <c r="HEC66" s="262"/>
      <c r="HED66" s="262"/>
      <c r="HEE66" s="262"/>
      <c r="HEF66" s="262"/>
      <c r="HEG66" s="262"/>
      <c r="HEH66" s="262"/>
      <c r="HEI66" s="262"/>
      <c r="HEJ66" s="262"/>
      <c r="HEK66" s="262"/>
      <c r="HEL66" s="262"/>
      <c r="HEM66" s="262"/>
      <c r="HEN66" s="262"/>
      <c r="HEO66" s="262"/>
      <c r="HEP66" s="262"/>
      <c r="HEQ66" s="262"/>
      <c r="HER66" s="262"/>
      <c r="HES66" s="262"/>
      <c r="HET66" s="262"/>
      <c r="HEU66" s="262"/>
      <c r="HEV66" s="262"/>
      <c r="HEW66" s="262"/>
      <c r="HEX66" s="262"/>
      <c r="HEY66" s="262"/>
      <c r="HEZ66" s="262"/>
      <c r="HFA66" s="262"/>
      <c r="HFB66" s="262"/>
      <c r="HFC66" s="262"/>
      <c r="HFD66" s="262"/>
      <c r="HFE66" s="262"/>
      <c r="HFF66" s="262"/>
      <c r="HFG66" s="262"/>
      <c r="HFH66" s="262"/>
      <c r="HFI66" s="262"/>
      <c r="HFJ66" s="262"/>
      <c r="HFK66" s="262"/>
      <c r="HFL66" s="262"/>
      <c r="HFM66" s="262"/>
      <c r="HFN66" s="262"/>
      <c r="HFO66" s="262"/>
      <c r="HFP66" s="262"/>
      <c r="HFQ66" s="262"/>
      <c r="HFR66" s="262"/>
      <c r="HFS66" s="262"/>
      <c r="HFT66" s="262"/>
      <c r="HFU66" s="262"/>
      <c r="HFV66" s="262"/>
      <c r="HFW66" s="262"/>
      <c r="HFX66" s="262"/>
      <c r="HFY66" s="262"/>
      <c r="HFZ66" s="262"/>
      <c r="HGA66" s="262"/>
      <c r="HGB66" s="262"/>
      <c r="HGC66" s="262"/>
      <c r="HGD66" s="262"/>
      <c r="HGE66" s="262"/>
      <c r="HGF66" s="262"/>
      <c r="HGG66" s="262"/>
      <c r="HGH66" s="262"/>
      <c r="HGI66" s="262"/>
      <c r="HGJ66" s="262"/>
      <c r="HGK66" s="262"/>
      <c r="HGL66" s="262"/>
      <c r="HGM66" s="262"/>
      <c r="HGN66" s="262"/>
      <c r="HGO66" s="262"/>
      <c r="HGP66" s="262"/>
      <c r="HGQ66" s="262"/>
      <c r="HGR66" s="262"/>
      <c r="HGS66" s="262"/>
      <c r="HGT66" s="262"/>
      <c r="HGU66" s="262"/>
      <c r="HGV66" s="262"/>
      <c r="HGW66" s="262"/>
      <c r="HGX66" s="262"/>
      <c r="HGY66" s="262"/>
      <c r="HGZ66" s="262"/>
      <c r="HHA66" s="262"/>
      <c r="HHB66" s="262"/>
      <c r="HHC66" s="262"/>
      <c r="HHD66" s="262"/>
      <c r="HHE66" s="262"/>
      <c r="HHF66" s="262"/>
      <c r="HHG66" s="262"/>
      <c r="HHH66" s="262"/>
      <c r="HHI66" s="262"/>
      <c r="HHJ66" s="262"/>
      <c r="HHK66" s="262"/>
      <c r="HHL66" s="262"/>
      <c r="HHM66" s="262"/>
      <c r="HHN66" s="262"/>
      <c r="HHO66" s="262"/>
      <c r="HHP66" s="262"/>
      <c r="HHQ66" s="262"/>
      <c r="HHR66" s="262"/>
      <c r="HHS66" s="262"/>
      <c r="HHT66" s="262"/>
      <c r="HHU66" s="262"/>
      <c r="HHV66" s="262"/>
      <c r="HHW66" s="262"/>
      <c r="HHX66" s="262"/>
      <c r="HHY66" s="262"/>
      <c r="HHZ66" s="262"/>
      <c r="HIA66" s="262"/>
      <c r="HIB66" s="262"/>
      <c r="HIC66" s="262"/>
      <c r="HID66" s="262"/>
      <c r="HIE66" s="262"/>
      <c r="HIF66" s="262"/>
      <c r="HIG66" s="262"/>
      <c r="HIH66" s="262"/>
      <c r="HII66" s="262"/>
      <c r="HIJ66" s="262"/>
      <c r="HIK66" s="262"/>
      <c r="HIL66" s="262"/>
      <c r="HIM66" s="262"/>
      <c r="HIN66" s="262"/>
      <c r="HIO66" s="262"/>
      <c r="HIP66" s="262"/>
      <c r="HIQ66" s="262"/>
      <c r="HIR66" s="262"/>
      <c r="HIS66" s="262"/>
      <c r="HIT66" s="262"/>
      <c r="HIU66" s="262"/>
      <c r="HIV66" s="262"/>
      <c r="HIW66" s="262"/>
      <c r="HIX66" s="262"/>
      <c r="HIY66" s="262"/>
      <c r="HIZ66" s="262"/>
      <c r="HJA66" s="262"/>
      <c r="HJB66" s="262"/>
      <c r="HJC66" s="262"/>
      <c r="HJD66" s="262"/>
      <c r="HJE66" s="262"/>
      <c r="HJF66" s="262"/>
      <c r="HJG66" s="262"/>
      <c r="HJH66" s="262"/>
      <c r="HJI66" s="262"/>
      <c r="HJJ66" s="262"/>
      <c r="HJK66" s="262"/>
      <c r="HJL66" s="262"/>
      <c r="HJM66" s="262"/>
      <c r="HJN66" s="262"/>
      <c r="HJO66" s="262"/>
      <c r="HJP66" s="262"/>
      <c r="HJQ66" s="262"/>
      <c r="HJR66" s="262"/>
      <c r="HJS66" s="262"/>
      <c r="HJT66" s="262"/>
      <c r="HJU66" s="262"/>
      <c r="HJV66" s="262"/>
      <c r="HJW66" s="262"/>
      <c r="HJX66" s="262"/>
      <c r="HJY66" s="262"/>
      <c r="HJZ66" s="262"/>
      <c r="HKA66" s="262"/>
      <c r="HKB66" s="262"/>
      <c r="HKC66" s="262"/>
      <c r="HKD66" s="262"/>
      <c r="HKE66" s="262"/>
      <c r="HKF66" s="262"/>
      <c r="HKG66" s="262"/>
      <c r="HKH66" s="262"/>
      <c r="HKI66" s="262"/>
      <c r="HKJ66" s="262"/>
      <c r="HKK66" s="262"/>
      <c r="HKL66" s="262"/>
      <c r="HKM66" s="262"/>
      <c r="HKN66" s="262"/>
      <c r="HKO66" s="262"/>
      <c r="HKP66" s="262"/>
      <c r="HKQ66" s="262"/>
      <c r="HKR66" s="262"/>
      <c r="HKS66" s="262"/>
      <c r="HKT66" s="262"/>
      <c r="HKU66" s="262"/>
      <c r="HKV66" s="262"/>
      <c r="HKW66" s="262"/>
      <c r="HKX66" s="262"/>
      <c r="HKY66" s="262"/>
      <c r="HKZ66" s="262"/>
      <c r="HLA66" s="262"/>
      <c r="HLB66" s="262"/>
      <c r="HLC66" s="262"/>
      <c r="HLD66" s="262"/>
      <c r="HLE66" s="262"/>
      <c r="HLF66" s="262"/>
      <c r="HLG66" s="262"/>
      <c r="HLH66" s="262"/>
      <c r="HLI66" s="262"/>
      <c r="HLJ66" s="262"/>
      <c r="HLK66" s="262"/>
      <c r="HLL66" s="262"/>
      <c r="HLM66" s="262"/>
      <c r="HLN66" s="262"/>
      <c r="HLO66" s="262"/>
      <c r="HLP66" s="262"/>
      <c r="HLQ66" s="262"/>
      <c r="HLR66" s="262"/>
      <c r="HLS66" s="262"/>
      <c r="HLT66" s="262"/>
      <c r="HLU66" s="262"/>
      <c r="HLV66" s="262"/>
      <c r="HLW66" s="262"/>
      <c r="HLX66" s="262"/>
      <c r="HLY66" s="262"/>
      <c r="HLZ66" s="262"/>
      <c r="HMA66" s="262"/>
      <c r="HMB66" s="262"/>
      <c r="HMC66" s="262"/>
      <c r="HMD66" s="262"/>
      <c r="HME66" s="262"/>
      <c r="HMF66" s="262"/>
      <c r="HMG66" s="262"/>
      <c r="HMH66" s="262"/>
      <c r="HMI66" s="262"/>
      <c r="HMJ66" s="262"/>
      <c r="HMK66" s="262"/>
      <c r="HML66" s="262"/>
      <c r="HMM66" s="262"/>
      <c r="HMN66" s="262"/>
      <c r="HMO66" s="262"/>
      <c r="HMP66" s="262"/>
      <c r="HMQ66" s="262"/>
      <c r="HMR66" s="262"/>
      <c r="HMS66" s="262"/>
      <c r="HMT66" s="262"/>
      <c r="HMU66" s="262"/>
      <c r="HMV66" s="262"/>
      <c r="HMW66" s="262"/>
      <c r="HMX66" s="262"/>
      <c r="HMY66" s="262"/>
      <c r="HMZ66" s="262"/>
      <c r="HNA66" s="262"/>
      <c r="HNB66" s="262"/>
      <c r="HNC66" s="262"/>
      <c r="HND66" s="262"/>
      <c r="HNE66" s="262"/>
      <c r="HNF66" s="262"/>
      <c r="HNG66" s="262"/>
      <c r="HNH66" s="262"/>
      <c r="HNI66" s="262"/>
      <c r="HNJ66" s="262"/>
      <c r="HNK66" s="262"/>
      <c r="HNL66" s="262"/>
      <c r="HNM66" s="262"/>
      <c r="HNN66" s="262"/>
      <c r="HNO66" s="262"/>
      <c r="HNP66" s="262"/>
      <c r="HNQ66" s="262"/>
      <c r="HNR66" s="262"/>
      <c r="HNS66" s="262"/>
      <c r="HNT66" s="262"/>
      <c r="HNU66" s="262"/>
      <c r="HNV66" s="262"/>
      <c r="HNW66" s="262"/>
      <c r="HNX66" s="262"/>
      <c r="HNY66" s="262"/>
      <c r="HNZ66" s="262"/>
      <c r="HOA66" s="262"/>
      <c r="HOB66" s="262"/>
      <c r="HOC66" s="262"/>
      <c r="HOD66" s="262"/>
      <c r="HOE66" s="262"/>
      <c r="HOF66" s="262"/>
      <c r="HOG66" s="262"/>
      <c r="HOH66" s="262"/>
      <c r="HOI66" s="262"/>
      <c r="HOJ66" s="262"/>
      <c r="HOK66" s="262"/>
      <c r="HOL66" s="262"/>
      <c r="HOM66" s="262"/>
      <c r="HON66" s="262"/>
      <c r="HOO66" s="262"/>
      <c r="HOP66" s="262"/>
      <c r="HOQ66" s="262"/>
      <c r="HOR66" s="262"/>
      <c r="HOS66" s="262"/>
      <c r="HOT66" s="262"/>
      <c r="HOU66" s="262"/>
      <c r="HOV66" s="262"/>
      <c r="HOW66" s="262"/>
      <c r="HOX66" s="262"/>
      <c r="HOY66" s="262"/>
      <c r="HOZ66" s="262"/>
      <c r="HPA66" s="262"/>
      <c r="HPB66" s="262"/>
      <c r="HPC66" s="262"/>
      <c r="HPD66" s="262"/>
      <c r="HPE66" s="262"/>
      <c r="HPF66" s="262"/>
      <c r="HPG66" s="262"/>
      <c r="HPH66" s="262"/>
      <c r="HPI66" s="262"/>
      <c r="HPJ66" s="262"/>
      <c r="HPK66" s="262"/>
      <c r="HPL66" s="262"/>
      <c r="HPM66" s="262"/>
      <c r="HPN66" s="262"/>
      <c r="HPO66" s="262"/>
      <c r="HPP66" s="262"/>
      <c r="HPQ66" s="262"/>
      <c r="HPR66" s="262"/>
      <c r="HPS66" s="262"/>
      <c r="HPT66" s="262"/>
      <c r="HPU66" s="262"/>
      <c r="HPV66" s="262"/>
      <c r="HPW66" s="262"/>
      <c r="HPX66" s="262"/>
      <c r="HPY66" s="262"/>
      <c r="HPZ66" s="262"/>
      <c r="HQA66" s="262"/>
      <c r="HQB66" s="262"/>
      <c r="HQC66" s="262"/>
      <c r="HQD66" s="262"/>
      <c r="HQE66" s="262"/>
      <c r="HQF66" s="262"/>
      <c r="HQG66" s="262"/>
      <c r="HQH66" s="262"/>
      <c r="HQI66" s="262"/>
      <c r="HQJ66" s="262"/>
      <c r="HQK66" s="262"/>
      <c r="HQL66" s="262"/>
      <c r="HQM66" s="262"/>
      <c r="HQN66" s="262"/>
      <c r="HQO66" s="262"/>
      <c r="HQP66" s="262"/>
      <c r="HQQ66" s="262"/>
      <c r="HQR66" s="262"/>
      <c r="HQS66" s="262"/>
      <c r="HQT66" s="262"/>
      <c r="HQU66" s="262"/>
      <c r="HQV66" s="262"/>
      <c r="HQW66" s="262"/>
      <c r="HQX66" s="262"/>
      <c r="HQY66" s="262"/>
      <c r="HQZ66" s="262"/>
      <c r="HRA66" s="262"/>
      <c r="HRB66" s="262"/>
      <c r="HRC66" s="262"/>
      <c r="HRD66" s="262"/>
      <c r="HRE66" s="262"/>
      <c r="HRF66" s="262"/>
      <c r="HRG66" s="262"/>
      <c r="HRH66" s="262"/>
      <c r="HRI66" s="262"/>
      <c r="HRJ66" s="262"/>
      <c r="HRK66" s="262"/>
      <c r="HRL66" s="262"/>
      <c r="HRM66" s="262"/>
      <c r="HRN66" s="262"/>
      <c r="HRO66" s="262"/>
      <c r="HRP66" s="262"/>
      <c r="HRQ66" s="262"/>
      <c r="HRR66" s="262"/>
      <c r="HRS66" s="262"/>
      <c r="HRT66" s="262"/>
      <c r="HRU66" s="262"/>
      <c r="HRV66" s="262"/>
      <c r="HRW66" s="262"/>
      <c r="HRX66" s="262"/>
      <c r="HRY66" s="262"/>
      <c r="HRZ66" s="262"/>
      <c r="HSA66" s="262"/>
      <c r="HSB66" s="262"/>
      <c r="HSC66" s="262"/>
      <c r="HSD66" s="262"/>
      <c r="HSE66" s="262"/>
      <c r="HSF66" s="262"/>
      <c r="HSG66" s="262"/>
      <c r="HSH66" s="262"/>
      <c r="HSI66" s="262"/>
      <c r="HSJ66" s="262"/>
      <c r="HSK66" s="262"/>
      <c r="HSL66" s="262"/>
      <c r="HSM66" s="262"/>
      <c r="HSN66" s="262"/>
      <c r="HSO66" s="262"/>
      <c r="HSP66" s="262"/>
      <c r="HSQ66" s="262"/>
      <c r="HSR66" s="262"/>
      <c r="HSS66" s="262"/>
      <c r="HST66" s="262"/>
      <c r="HSU66" s="262"/>
      <c r="HSV66" s="262"/>
      <c r="HSW66" s="262"/>
      <c r="HSX66" s="262"/>
      <c r="HSY66" s="262"/>
      <c r="HSZ66" s="262"/>
      <c r="HTA66" s="262"/>
      <c r="HTB66" s="262"/>
      <c r="HTC66" s="262"/>
      <c r="HTD66" s="262"/>
      <c r="HTE66" s="262"/>
      <c r="HTF66" s="262"/>
      <c r="HTG66" s="262"/>
      <c r="HTH66" s="262"/>
      <c r="HTI66" s="262"/>
      <c r="HTJ66" s="262"/>
      <c r="HTK66" s="262"/>
      <c r="HTL66" s="262"/>
      <c r="HTM66" s="262"/>
      <c r="HTN66" s="262"/>
      <c r="HTO66" s="262"/>
      <c r="HTP66" s="262"/>
      <c r="HTQ66" s="262"/>
      <c r="HTR66" s="262"/>
      <c r="HTS66" s="262"/>
      <c r="HTT66" s="262"/>
      <c r="HTU66" s="262"/>
      <c r="HTV66" s="262"/>
      <c r="HTW66" s="262"/>
      <c r="HTX66" s="262"/>
      <c r="HTY66" s="262"/>
      <c r="HTZ66" s="262"/>
      <c r="HUA66" s="262"/>
      <c r="HUB66" s="262"/>
      <c r="HUC66" s="262"/>
      <c r="HUD66" s="262"/>
      <c r="HUE66" s="262"/>
      <c r="HUF66" s="262"/>
      <c r="HUG66" s="262"/>
      <c r="HUH66" s="262"/>
      <c r="HUI66" s="262"/>
      <c r="HUJ66" s="262"/>
      <c r="HUK66" s="262"/>
      <c r="HUL66" s="262"/>
      <c r="HUM66" s="262"/>
      <c r="HUN66" s="262"/>
      <c r="HUO66" s="262"/>
      <c r="HUP66" s="262"/>
      <c r="HUQ66" s="262"/>
      <c r="HUR66" s="262"/>
      <c r="HUS66" s="262"/>
      <c r="HUT66" s="262"/>
      <c r="HUU66" s="262"/>
      <c r="HUV66" s="262"/>
      <c r="HUW66" s="262"/>
      <c r="HUX66" s="262"/>
      <c r="HUY66" s="262"/>
      <c r="HUZ66" s="262"/>
      <c r="HVA66" s="262"/>
      <c r="HVB66" s="262"/>
      <c r="HVC66" s="262"/>
      <c r="HVD66" s="262"/>
      <c r="HVE66" s="262"/>
      <c r="HVF66" s="262"/>
      <c r="HVG66" s="262"/>
      <c r="HVH66" s="262"/>
      <c r="HVI66" s="262"/>
      <c r="HVJ66" s="262"/>
      <c r="HVK66" s="262"/>
      <c r="HVL66" s="262"/>
      <c r="HVM66" s="262"/>
      <c r="HVN66" s="262"/>
      <c r="HVO66" s="262"/>
      <c r="HVP66" s="262"/>
      <c r="HVQ66" s="262"/>
      <c r="HVR66" s="262"/>
      <c r="HVS66" s="262"/>
      <c r="HVT66" s="262"/>
      <c r="HVU66" s="262"/>
      <c r="HVV66" s="262"/>
      <c r="HVW66" s="262"/>
      <c r="HVX66" s="262"/>
      <c r="HVY66" s="262"/>
      <c r="HVZ66" s="262"/>
      <c r="HWA66" s="262"/>
      <c r="HWB66" s="262"/>
      <c r="HWC66" s="262"/>
      <c r="HWD66" s="262"/>
      <c r="HWE66" s="262"/>
      <c r="HWF66" s="262"/>
      <c r="HWG66" s="262"/>
      <c r="HWH66" s="262"/>
      <c r="HWI66" s="262"/>
      <c r="HWJ66" s="262"/>
      <c r="HWK66" s="262"/>
      <c r="HWL66" s="262"/>
      <c r="HWM66" s="262"/>
      <c r="HWN66" s="262"/>
      <c r="HWO66" s="262"/>
      <c r="HWP66" s="262"/>
      <c r="HWQ66" s="262"/>
      <c r="HWR66" s="262"/>
      <c r="HWS66" s="262"/>
      <c r="HWT66" s="262"/>
      <c r="HWU66" s="262"/>
      <c r="HWV66" s="262"/>
      <c r="HWW66" s="262"/>
      <c r="HWX66" s="262"/>
      <c r="HWY66" s="262"/>
      <c r="HWZ66" s="262"/>
      <c r="HXA66" s="262"/>
      <c r="HXB66" s="262"/>
      <c r="HXC66" s="262"/>
      <c r="HXD66" s="262"/>
      <c r="HXE66" s="262"/>
      <c r="HXF66" s="262"/>
      <c r="HXG66" s="262"/>
      <c r="HXH66" s="262"/>
      <c r="HXI66" s="262"/>
      <c r="HXJ66" s="262"/>
      <c r="HXK66" s="262"/>
      <c r="HXL66" s="262"/>
      <c r="HXM66" s="262"/>
      <c r="HXN66" s="262"/>
      <c r="HXO66" s="262"/>
      <c r="HXP66" s="262"/>
      <c r="HXQ66" s="262"/>
      <c r="HXR66" s="262"/>
      <c r="HXS66" s="262"/>
      <c r="HXT66" s="262"/>
      <c r="HXU66" s="262"/>
      <c r="HXV66" s="262"/>
      <c r="HXW66" s="262"/>
      <c r="HXX66" s="262"/>
      <c r="HXY66" s="262"/>
      <c r="HXZ66" s="262"/>
      <c r="HYA66" s="262"/>
      <c r="HYB66" s="262"/>
      <c r="HYC66" s="262"/>
      <c r="HYD66" s="262"/>
      <c r="HYE66" s="262"/>
      <c r="HYF66" s="262"/>
      <c r="HYG66" s="262"/>
      <c r="HYH66" s="262"/>
      <c r="HYI66" s="262"/>
      <c r="HYJ66" s="262"/>
      <c r="HYK66" s="262"/>
      <c r="HYL66" s="262"/>
      <c r="HYM66" s="262"/>
      <c r="HYN66" s="262"/>
      <c r="HYO66" s="262"/>
      <c r="HYP66" s="262"/>
      <c r="HYQ66" s="262"/>
      <c r="HYR66" s="262"/>
      <c r="HYS66" s="262"/>
      <c r="HYT66" s="262"/>
      <c r="HYU66" s="262"/>
      <c r="HYV66" s="262"/>
      <c r="HYW66" s="262"/>
      <c r="HYX66" s="262"/>
      <c r="HYY66" s="262"/>
      <c r="HYZ66" s="262"/>
      <c r="HZA66" s="262"/>
      <c r="HZB66" s="262"/>
      <c r="HZC66" s="262"/>
      <c r="HZD66" s="262"/>
      <c r="HZE66" s="262"/>
      <c r="HZF66" s="262"/>
      <c r="HZG66" s="262"/>
      <c r="HZH66" s="262"/>
      <c r="HZI66" s="262"/>
      <c r="HZJ66" s="262"/>
      <c r="HZK66" s="262"/>
      <c r="HZL66" s="262"/>
      <c r="HZM66" s="262"/>
      <c r="HZN66" s="262"/>
      <c r="HZO66" s="262"/>
      <c r="HZP66" s="262"/>
      <c r="HZQ66" s="262"/>
      <c r="HZR66" s="262"/>
      <c r="HZS66" s="262"/>
      <c r="HZT66" s="262"/>
      <c r="HZU66" s="262"/>
      <c r="HZV66" s="262"/>
      <c r="HZW66" s="262"/>
      <c r="HZX66" s="262"/>
      <c r="HZY66" s="262"/>
      <c r="HZZ66" s="262"/>
      <c r="IAA66" s="262"/>
      <c r="IAB66" s="262"/>
      <c r="IAC66" s="262"/>
      <c r="IAD66" s="262"/>
      <c r="IAE66" s="262"/>
      <c r="IAF66" s="262"/>
      <c r="IAG66" s="262"/>
      <c r="IAH66" s="262"/>
      <c r="IAI66" s="262"/>
      <c r="IAJ66" s="262"/>
      <c r="IAK66" s="262"/>
      <c r="IAL66" s="262"/>
      <c r="IAM66" s="262"/>
      <c r="IAN66" s="262"/>
      <c r="IAO66" s="262"/>
      <c r="IAP66" s="262"/>
      <c r="IAQ66" s="262"/>
      <c r="IAR66" s="262"/>
      <c r="IAS66" s="262"/>
      <c r="IAT66" s="262"/>
      <c r="IAU66" s="262"/>
      <c r="IAV66" s="262"/>
      <c r="IAW66" s="262"/>
      <c r="IAX66" s="262"/>
      <c r="IAY66" s="262"/>
      <c r="IAZ66" s="262"/>
      <c r="IBA66" s="262"/>
      <c r="IBB66" s="262"/>
      <c r="IBC66" s="262"/>
      <c r="IBD66" s="262"/>
      <c r="IBE66" s="262"/>
      <c r="IBF66" s="262"/>
      <c r="IBG66" s="262"/>
      <c r="IBH66" s="262"/>
      <c r="IBI66" s="262"/>
      <c r="IBJ66" s="262"/>
      <c r="IBK66" s="262"/>
      <c r="IBL66" s="262"/>
      <c r="IBM66" s="262"/>
      <c r="IBN66" s="262"/>
      <c r="IBO66" s="262"/>
      <c r="IBP66" s="262"/>
      <c r="IBQ66" s="262"/>
      <c r="IBR66" s="262"/>
      <c r="IBS66" s="262"/>
      <c r="IBT66" s="262"/>
      <c r="IBU66" s="262"/>
      <c r="IBV66" s="262"/>
      <c r="IBW66" s="262"/>
      <c r="IBX66" s="262"/>
      <c r="IBY66" s="262"/>
      <c r="IBZ66" s="262"/>
      <c r="ICA66" s="262"/>
      <c r="ICB66" s="262"/>
      <c r="ICC66" s="262"/>
      <c r="ICD66" s="262"/>
      <c r="ICE66" s="262"/>
      <c r="ICF66" s="262"/>
      <c r="ICG66" s="262"/>
      <c r="ICH66" s="262"/>
      <c r="ICI66" s="262"/>
      <c r="ICJ66" s="262"/>
      <c r="ICK66" s="262"/>
      <c r="ICL66" s="262"/>
      <c r="ICM66" s="262"/>
      <c r="ICN66" s="262"/>
      <c r="ICO66" s="262"/>
      <c r="ICP66" s="262"/>
      <c r="ICQ66" s="262"/>
      <c r="ICR66" s="262"/>
      <c r="ICS66" s="262"/>
      <c r="ICT66" s="262"/>
      <c r="ICU66" s="262"/>
      <c r="ICV66" s="262"/>
      <c r="ICW66" s="262"/>
      <c r="ICX66" s="262"/>
      <c r="ICY66" s="262"/>
      <c r="ICZ66" s="262"/>
      <c r="IDA66" s="262"/>
      <c r="IDB66" s="262"/>
      <c r="IDC66" s="262"/>
      <c r="IDD66" s="262"/>
      <c r="IDE66" s="262"/>
      <c r="IDF66" s="262"/>
      <c r="IDG66" s="262"/>
      <c r="IDH66" s="262"/>
      <c r="IDI66" s="262"/>
      <c r="IDJ66" s="262"/>
      <c r="IDK66" s="262"/>
      <c r="IDL66" s="262"/>
      <c r="IDM66" s="262"/>
      <c r="IDN66" s="262"/>
      <c r="IDO66" s="262"/>
      <c r="IDP66" s="262"/>
      <c r="IDQ66" s="262"/>
      <c r="IDR66" s="262"/>
      <c r="IDS66" s="262"/>
      <c r="IDT66" s="262"/>
      <c r="IDU66" s="262"/>
      <c r="IDV66" s="262"/>
      <c r="IDW66" s="262"/>
      <c r="IDX66" s="262"/>
      <c r="IDY66" s="262"/>
      <c r="IDZ66" s="262"/>
      <c r="IEA66" s="262"/>
      <c r="IEB66" s="262"/>
      <c r="IEC66" s="262"/>
      <c r="IED66" s="262"/>
      <c r="IEE66" s="262"/>
      <c r="IEF66" s="262"/>
      <c r="IEG66" s="262"/>
      <c r="IEH66" s="262"/>
      <c r="IEI66" s="262"/>
      <c r="IEJ66" s="262"/>
      <c r="IEK66" s="262"/>
      <c r="IEL66" s="262"/>
      <c r="IEM66" s="262"/>
      <c r="IEN66" s="262"/>
      <c r="IEO66" s="262"/>
      <c r="IEP66" s="262"/>
      <c r="IEQ66" s="262"/>
      <c r="IER66" s="262"/>
      <c r="IES66" s="262"/>
      <c r="IET66" s="262"/>
      <c r="IEU66" s="262"/>
      <c r="IEV66" s="262"/>
      <c r="IEW66" s="262"/>
      <c r="IEX66" s="262"/>
      <c r="IEY66" s="262"/>
      <c r="IEZ66" s="262"/>
      <c r="IFA66" s="262"/>
      <c r="IFB66" s="262"/>
      <c r="IFC66" s="262"/>
      <c r="IFD66" s="262"/>
      <c r="IFE66" s="262"/>
      <c r="IFF66" s="262"/>
      <c r="IFG66" s="262"/>
      <c r="IFH66" s="262"/>
      <c r="IFI66" s="262"/>
      <c r="IFJ66" s="262"/>
      <c r="IFK66" s="262"/>
      <c r="IFL66" s="262"/>
      <c r="IFM66" s="262"/>
      <c r="IFN66" s="262"/>
      <c r="IFO66" s="262"/>
      <c r="IFP66" s="262"/>
      <c r="IFQ66" s="262"/>
      <c r="IFR66" s="262"/>
      <c r="IFS66" s="262"/>
      <c r="IFT66" s="262"/>
      <c r="IFU66" s="262"/>
      <c r="IFV66" s="262"/>
      <c r="IFW66" s="262"/>
      <c r="IFX66" s="262"/>
      <c r="IFY66" s="262"/>
      <c r="IFZ66" s="262"/>
      <c r="IGA66" s="262"/>
      <c r="IGB66" s="262"/>
      <c r="IGC66" s="262"/>
      <c r="IGD66" s="262"/>
      <c r="IGE66" s="262"/>
      <c r="IGF66" s="262"/>
      <c r="IGG66" s="262"/>
      <c r="IGH66" s="262"/>
      <c r="IGI66" s="262"/>
      <c r="IGJ66" s="262"/>
      <c r="IGK66" s="262"/>
      <c r="IGL66" s="262"/>
      <c r="IGM66" s="262"/>
      <c r="IGN66" s="262"/>
      <c r="IGO66" s="262"/>
      <c r="IGP66" s="262"/>
      <c r="IGQ66" s="262"/>
      <c r="IGR66" s="262"/>
      <c r="IGS66" s="262"/>
      <c r="IGT66" s="262"/>
      <c r="IGU66" s="262"/>
      <c r="IGV66" s="262"/>
      <c r="IGW66" s="262"/>
      <c r="IGX66" s="262"/>
      <c r="IGY66" s="262"/>
      <c r="IGZ66" s="262"/>
      <c r="IHA66" s="262"/>
      <c r="IHB66" s="262"/>
      <c r="IHC66" s="262"/>
      <c r="IHD66" s="262"/>
      <c r="IHE66" s="262"/>
      <c r="IHF66" s="262"/>
      <c r="IHG66" s="262"/>
      <c r="IHH66" s="262"/>
      <c r="IHI66" s="262"/>
      <c r="IHJ66" s="262"/>
      <c r="IHK66" s="262"/>
      <c r="IHL66" s="262"/>
      <c r="IHM66" s="262"/>
      <c r="IHN66" s="262"/>
      <c r="IHO66" s="262"/>
      <c r="IHP66" s="262"/>
      <c r="IHQ66" s="262"/>
      <c r="IHR66" s="262"/>
      <c r="IHS66" s="262"/>
      <c r="IHT66" s="262"/>
      <c r="IHU66" s="262"/>
      <c r="IHV66" s="262"/>
      <c r="IHW66" s="262"/>
      <c r="IHX66" s="262"/>
      <c r="IHY66" s="262"/>
      <c r="IHZ66" s="262"/>
      <c r="IIA66" s="262"/>
      <c r="IIB66" s="262"/>
      <c r="IIC66" s="262"/>
      <c r="IID66" s="262"/>
      <c r="IIE66" s="262"/>
      <c r="IIF66" s="262"/>
      <c r="IIG66" s="262"/>
      <c r="IIH66" s="262"/>
      <c r="III66" s="262"/>
      <c r="IIJ66" s="262"/>
      <c r="IIK66" s="262"/>
      <c r="IIL66" s="262"/>
      <c r="IIM66" s="262"/>
      <c r="IIN66" s="262"/>
      <c r="IIO66" s="262"/>
      <c r="IIP66" s="262"/>
      <c r="IIQ66" s="262"/>
      <c r="IIR66" s="262"/>
      <c r="IIS66" s="262"/>
      <c r="IIT66" s="262"/>
      <c r="IIU66" s="262"/>
      <c r="IIV66" s="262"/>
      <c r="IIW66" s="262"/>
      <c r="IIX66" s="262"/>
      <c r="IIY66" s="262"/>
      <c r="IIZ66" s="262"/>
      <c r="IJA66" s="262"/>
      <c r="IJB66" s="262"/>
      <c r="IJC66" s="262"/>
      <c r="IJD66" s="262"/>
      <c r="IJE66" s="262"/>
      <c r="IJF66" s="262"/>
      <c r="IJG66" s="262"/>
      <c r="IJH66" s="262"/>
      <c r="IJI66" s="262"/>
      <c r="IJJ66" s="262"/>
      <c r="IJK66" s="262"/>
      <c r="IJL66" s="262"/>
      <c r="IJM66" s="262"/>
      <c r="IJN66" s="262"/>
      <c r="IJO66" s="262"/>
      <c r="IJP66" s="262"/>
      <c r="IJQ66" s="262"/>
      <c r="IJR66" s="262"/>
      <c r="IJS66" s="262"/>
      <c r="IJT66" s="262"/>
      <c r="IJU66" s="262"/>
      <c r="IJV66" s="262"/>
      <c r="IJW66" s="262"/>
      <c r="IJX66" s="262"/>
      <c r="IJY66" s="262"/>
      <c r="IJZ66" s="262"/>
      <c r="IKA66" s="262"/>
      <c r="IKB66" s="262"/>
      <c r="IKC66" s="262"/>
      <c r="IKD66" s="262"/>
      <c r="IKE66" s="262"/>
      <c r="IKF66" s="262"/>
      <c r="IKG66" s="262"/>
      <c r="IKH66" s="262"/>
      <c r="IKI66" s="262"/>
      <c r="IKJ66" s="262"/>
      <c r="IKK66" s="262"/>
      <c r="IKL66" s="262"/>
      <c r="IKM66" s="262"/>
      <c r="IKN66" s="262"/>
      <c r="IKO66" s="262"/>
      <c r="IKP66" s="262"/>
      <c r="IKQ66" s="262"/>
      <c r="IKR66" s="262"/>
      <c r="IKS66" s="262"/>
      <c r="IKT66" s="262"/>
      <c r="IKU66" s="262"/>
      <c r="IKV66" s="262"/>
      <c r="IKW66" s="262"/>
      <c r="IKX66" s="262"/>
      <c r="IKY66" s="262"/>
      <c r="IKZ66" s="262"/>
      <c r="ILA66" s="262"/>
      <c r="ILB66" s="262"/>
      <c r="ILC66" s="262"/>
      <c r="ILD66" s="262"/>
      <c r="ILE66" s="262"/>
      <c r="ILF66" s="262"/>
      <c r="ILG66" s="262"/>
      <c r="ILH66" s="262"/>
      <c r="ILI66" s="262"/>
      <c r="ILJ66" s="262"/>
      <c r="ILK66" s="262"/>
      <c r="ILL66" s="262"/>
      <c r="ILM66" s="262"/>
      <c r="ILN66" s="262"/>
      <c r="ILO66" s="262"/>
      <c r="ILP66" s="262"/>
      <c r="ILQ66" s="262"/>
      <c r="ILR66" s="262"/>
      <c r="ILS66" s="262"/>
      <c r="ILT66" s="262"/>
      <c r="ILU66" s="262"/>
      <c r="ILV66" s="262"/>
      <c r="ILW66" s="262"/>
      <c r="ILX66" s="262"/>
      <c r="ILY66" s="262"/>
      <c r="ILZ66" s="262"/>
      <c r="IMA66" s="262"/>
      <c r="IMB66" s="262"/>
      <c r="IMC66" s="262"/>
      <c r="IMD66" s="262"/>
      <c r="IME66" s="262"/>
      <c r="IMF66" s="262"/>
      <c r="IMG66" s="262"/>
      <c r="IMH66" s="262"/>
      <c r="IMI66" s="262"/>
      <c r="IMJ66" s="262"/>
      <c r="IMK66" s="262"/>
      <c r="IML66" s="262"/>
      <c r="IMM66" s="262"/>
      <c r="IMN66" s="262"/>
      <c r="IMO66" s="262"/>
      <c r="IMP66" s="262"/>
      <c r="IMQ66" s="262"/>
      <c r="IMR66" s="262"/>
      <c r="IMS66" s="262"/>
      <c r="IMT66" s="262"/>
      <c r="IMU66" s="262"/>
      <c r="IMV66" s="262"/>
      <c r="IMW66" s="262"/>
      <c r="IMX66" s="262"/>
      <c r="IMY66" s="262"/>
      <c r="IMZ66" s="262"/>
      <c r="INA66" s="262"/>
      <c r="INB66" s="262"/>
      <c r="INC66" s="262"/>
      <c r="IND66" s="262"/>
      <c r="INE66" s="262"/>
      <c r="INF66" s="262"/>
      <c r="ING66" s="262"/>
      <c r="INH66" s="262"/>
      <c r="INI66" s="262"/>
      <c r="INJ66" s="262"/>
      <c r="INK66" s="262"/>
      <c r="INL66" s="262"/>
      <c r="INM66" s="262"/>
      <c r="INN66" s="262"/>
      <c r="INO66" s="262"/>
      <c r="INP66" s="262"/>
      <c r="INQ66" s="262"/>
      <c r="INR66" s="262"/>
      <c r="INS66" s="262"/>
      <c r="INT66" s="262"/>
      <c r="INU66" s="262"/>
      <c r="INV66" s="262"/>
      <c r="INW66" s="262"/>
      <c r="INX66" s="262"/>
      <c r="INY66" s="262"/>
      <c r="INZ66" s="262"/>
      <c r="IOA66" s="262"/>
      <c r="IOB66" s="262"/>
      <c r="IOC66" s="262"/>
      <c r="IOD66" s="262"/>
      <c r="IOE66" s="262"/>
      <c r="IOF66" s="262"/>
      <c r="IOG66" s="262"/>
      <c r="IOH66" s="262"/>
      <c r="IOI66" s="262"/>
      <c r="IOJ66" s="262"/>
      <c r="IOK66" s="262"/>
      <c r="IOL66" s="262"/>
      <c r="IOM66" s="262"/>
      <c r="ION66" s="262"/>
      <c r="IOO66" s="262"/>
      <c r="IOP66" s="262"/>
      <c r="IOQ66" s="262"/>
      <c r="IOR66" s="262"/>
      <c r="IOS66" s="262"/>
      <c r="IOT66" s="262"/>
      <c r="IOU66" s="262"/>
      <c r="IOV66" s="262"/>
      <c r="IOW66" s="262"/>
      <c r="IOX66" s="262"/>
      <c r="IOY66" s="262"/>
      <c r="IOZ66" s="262"/>
      <c r="IPA66" s="262"/>
      <c r="IPB66" s="262"/>
      <c r="IPC66" s="262"/>
      <c r="IPD66" s="262"/>
      <c r="IPE66" s="262"/>
      <c r="IPF66" s="262"/>
      <c r="IPG66" s="262"/>
      <c r="IPH66" s="262"/>
      <c r="IPI66" s="262"/>
      <c r="IPJ66" s="262"/>
      <c r="IPK66" s="262"/>
      <c r="IPL66" s="262"/>
      <c r="IPM66" s="262"/>
      <c r="IPN66" s="262"/>
      <c r="IPO66" s="262"/>
      <c r="IPP66" s="262"/>
      <c r="IPQ66" s="262"/>
      <c r="IPR66" s="262"/>
      <c r="IPS66" s="262"/>
      <c r="IPT66" s="262"/>
      <c r="IPU66" s="262"/>
      <c r="IPV66" s="262"/>
      <c r="IPW66" s="262"/>
      <c r="IPX66" s="262"/>
      <c r="IPY66" s="262"/>
      <c r="IPZ66" s="262"/>
      <c r="IQA66" s="262"/>
      <c r="IQB66" s="262"/>
      <c r="IQC66" s="262"/>
      <c r="IQD66" s="262"/>
      <c r="IQE66" s="262"/>
      <c r="IQF66" s="262"/>
      <c r="IQG66" s="262"/>
      <c r="IQH66" s="262"/>
      <c r="IQI66" s="262"/>
      <c r="IQJ66" s="262"/>
      <c r="IQK66" s="262"/>
      <c r="IQL66" s="262"/>
      <c r="IQM66" s="262"/>
      <c r="IQN66" s="262"/>
      <c r="IQO66" s="262"/>
      <c r="IQP66" s="262"/>
      <c r="IQQ66" s="262"/>
      <c r="IQR66" s="262"/>
      <c r="IQS66" s="262"/>
      <c r="IQT66" s="262"/>
      <c r="IQU66" s="262"/>
      <c r="IQV66" s="262"/>
      <c r="IQW66" s="262"/>
      <c r="IQX66" s="262"/>
      <c r="IQY66" s="262"/>
      <c r="IQZ66" s="262"/>
      <c r="IRA66" s="262"/>
      <c r="IRB66" s="262"/>
      <c r="IRC66" s="262"/>
      <c r="IRD66" s="262"/>
      <c r="IRE66" s="262"/>
      <c r="IRF66" s="262"/>
      <c r="IRG66" s="262"/>
      <c r="IRH66" s="262"/>
      <c r="IRI66" s="262"/>
      <c r="IRJ66" s="262"/>
      <c r="IRK66" s="262"/>
      <c r="IRL66" s="262"/>
      <c r="IRM66" s="262"/>
      <c r="IRN66" s="262"/>
      <c r="IRO66" s="262"/>
      <c r="IRP66" s="262"/>
      <c r="IRQ66" s="262"/>
      <c r="IRR66" s="262"/>
      <c r="IRS66" s="262"/>
      <c r="IRT66" s="262"/>
      <c r="IRU66" s="262"/>
      <c r="IRV66" s="262"/>
      <c r="IRW66" s="262"/>
      <c r="IRX66" s="262"/>
      <c r="IRY66" s="262"/>
      <c r="IRZ66" s="262"/>
      <c r="ISA66" s="262"/>
      <c r="ISB66" s="262"/>
      <c r="ISC66" s="262"/>
      <c r="ISD66" s="262"/>
      <c r="ISE66" s="262"/>
      <c r="ISF66" s="262"/>
      <c r="ISG66" s="262"/>
      <c r="ISH66" s="262"/>
      <c r="ISI66" s="262"/>
      <c r="ISJ66" s="262"/>
      <c r="ISK66" s="262"/>
      <c r="ISL66" s="262"/>
      <c r="ISM66" s="262"/>
      <c r="ISN66" s="262"/>
      <c r="ISO66" s="262"/>
      <c r="ISP66" s="262"/>
      <c r="ISQ66" s="262"/>
      <c r="ISR66" s="262"/>
      <c r="ISS66" s="262"/>
      <c r="IST66" s="262"/>
      <c r="ISU66" s="262"/>
      <c r="ISV66" s="262"/>
      <c r="ISW66" s="262"/>
      <c r="ISX66" s="262"/>
      <c r="ISY66" s="262"/>
      <c r="ISZ66" s="262"/>
      <c r="ITA66" s="262"/>
      <c r="ITB66" s="262"/>
      <c r="ITC66" s="262"/>
      <c r="ITD66" s="262"/>
      <c r="ITE66" s="262"/>
      <c r="ITF66" s="262"/>
      <c r="ITG66" s="262"/>
      <c r="ITH66" s="262"/>
      <c r="ITI66" s="262"/>
      <c r="ITJ66" s="262"/>
      <c r="ITK66" s="262"/>
      <c r="ITL66" s="262"/>
      <c r="ITM66" s="262"/>
      <c r="ITN66" s="262"/>
      <c r="ITO66" s="262"/>
      <c r="ITP66" s="262"/>
      <c r="ITQ66" s="262"/>
      <c r="ITR66" s="262"/>
      <c r="ITS66" s="262"/>
      <c r="ITT66" s="262"/>
      <c r="ITU66" s="262"/>
      <c r="ITV66" s="262"/>
      <c r="ITW66" s="262"/>
      <c r="ITX66" s="262"/>
      <c r="ITY66" s="262"/>
      <c r="ITZ66" s="262"/>
      <c r="IUA66" s="262"/>
      <c r="IUB66" s="262"/>
      <c r="IUC66" s="262"/>
      <c r="IUD66" s="262"/>
      <c r="IUE66" s="262"/>
      <c r="IUF66" s="262"/>
      <c r="IUG66" s="262"/>
      <c r="IUH66" s="262"/>
      <c r="IUI66" s="262"/>
      <c r="IUJ66" s="262"/>
      <c r="IUK66" s="262"/>
      <c r="IUL66" s="262"/>
      <c r="IUM66" s="262"/>
      <c r="IUN66" s="262"/>
      <c r="IUO66" s="262"/>
      <c r="IUP66" s="262"/>
      <c r="IUQ66" s="262"/>
      <c r="IUR66" s="262"/>
      <c r="IUS66" s="262"/>
      <c r="IUT66" s="262"/>
      <c r="IUU66" s="262"/>
      <c r="IUV66" s="262"/>
      <c r="IUW66" s="262"/>
      <c r="IUX66" s="262"/>
      <c r="IUY66" s="262"/>
      <c r="IUZ66" s="262"/>
      <c r="IVA66" s="262"/>
      <c r="IVB66" s="262"/>
      <c r="IVC66" s="262"/>
      <c r="IVD66" s="262"/>
      <c r="IVE66" s="262"/>
      <c r="IVF66" s="262"/>
      <c r="IVG66" s="262"/>
      <c r="IVH66" s="262"/>
      <c r="IVI66" s="262"/>
      <c r="IVJ66" s="262"/>
      <c r="IVK66" s="262"/>
      <c r="IVL66" s="262"/>
      <c r="IVM66" s="262"/>
      <c r="IVN66" s="262"/>
      <c r="IVO66" s="262"/>
      <c r="IVP66" s="262"/>
      <c r="IVQ66" s="262"/>
      <c r="IVR66" s="262"/>
      <c r="IVS66" s="262"/>
      <c r="IVT66" s="262"/>
      <c r="IVU66" s="262"/>
      <c r="IVV66" s="262"/>
      <c r="IVW66" s="262"/>
      <c r="IVX66" s="262"/>
      <c r="IVY66" s="262"/>
      <c r="IVZ66" s="262"/>
      <c r="IWA66" s="262"/>
      <c r="IWB66" s="262"/>
      <c r="IWC66" s="262"/>
      <c r="IWD66" s="262"/>
      <c r="IWE66" s="262"/>
      <c r="IWF66" s="262"/>
      <c r="IWG66" s="262"/>
      <c r="IWH66" s="262"/>
      <c r="IWI66" s="262"/>
      <c r="IWJ66" s="262"/>
      <c r="IWK66" s="262"/>
      <c r="IWL66" s="262"/>
      <c r="IWM66" s="262"/>
      <c r="IWN66" s="262"/>
      <c r="IWO66" s="262"/>
      <c r="IWP66" s="262"/>
      <c r="IWQ66" s="262"/>
      <c r="IWR66" s="262"/>
      <c r="IWS66" s="262"/>
      <c r="IWT66" s="262"/>
      <c r="IWU66" s="262"/>
      <c r="IWV66" s="262"/>
      <c r="IWW66" s="262"/>
      <c r="IWX66" s="262"/>
      <c r="IWY66" s="262"/>
      <c r="IWZ66" s="262"/>
      <c r="IXA66" s="262"/>
      <c r="IXB66" s="262"/>
      <c r="IXC66" s="262"/>
      <c r="IXD66" s="262"/>
      <c r="IXE66" s="262"/>
      <c r="IXF66" s="262"/>
      <c r="IXG66" s="262"/>
      <c r="IXH66" s="262"/>
      <c r="IXI66" s="262"/>
      <c r="IXJ66" s="262"/>
      <c r="IXK66" s="262"/>
      <c r="IXL66" s="262"/>
      <c r="IXM66" s="262"/>
      <c r="IXN66" s="262"/>
      <c r="IXO66" s="262"/>
      <c r="IXP66" s="262"/>
      <c r="IXQ66" s="262"/>
      <c r="IXR66" s="262"/>
      <c r="IXS66" s="262"/>
      <c r="IXT66" s="262"/>
      <c r="IXU66" s="262"/>
      <c r="IXV66" s="262"/>
      <c r="IXW66" s="262"/>
      <c r="IXX66" s="262"/>
      <c r="IXY66" s="262"/>
      <c r="IXZ66" s="262"/>
      <c r="IYA66" s="262"/>
      <c r="IYB66" s="262"/>
      <c r="IYC66" s="262"/>
      <c r="IYD66" s="262"/>
      <c r="IYE66" s="262"/>
      <c r="IYF66" s="262"/>
      <c r="IYG66" s="262"/>
      <c r="IYH66" s="262"/>
      <c r="IYI66" s="262"/>
      <c r="IYJ66" s="262"/>
      <c r="IYK66" s="262"/>
      <c r="IYL66" s="262"/>
      <c r="IYM66" s="262"/>
      <c r="IYN66" s="262"/>
      <c r="IYO66" s="262"/>
      <c r="IYP66" s="262"/>
      <c r="IYQ66" s="262"/>
      <c r="IYR66" s="262"/>
      <c r="IYS66" s="262"/>
      <c r="IYT66" s="262"/>
      <c r="IYU66" s="262"/>
      <c r="IYV66" s="262"/>
      <c r="IYW66" s="262"/>
      <c r="IYX66" s="262"/>
      <c r="IYY66" s="262"/>
      <c r="IYZ66" s="262"/>
      <c r="IZA66" s="262"/>
      <c r="IZB66" s="262"/>
      <c r="IZC66" s="262"/>
      <c r="IZD66" s="262"/>
      <c r="IZE66" s="262"/>
      <c r="IZF66" s="262"/>
      <c r="IZG66" s="262"/>
      <c r="IZH66" s="262"/>
      <c r="IZI66" s="262"/>
      <c r="IZJ66" s="262"/>
      <c r="IZK66" s="262"/>
      <c r="IZL66" s="262"/>
      <c r="IZM66" s="262"/>
      <c r="IZN66" s="262"/>
      <c r="IZO66" s="262"/>
      <c r="IZP66" s="262"/>
      <c r="IZQ66" s="262"/>
      <c r="IZR66" s="262"/>
      <c r="IZS66" s="262"/>
      <c r="IZT66" s="262"/>
      <c r="IZU66" s="262"/>
      <c r="IZV66" s="262"/>
      <c r="IZW66" s="262"/>
      <c r="IZX66" s="262"/>
      <c r="IZY66" s="262"/>
      <c r="IZZ66" s="262"/>
      <c r="JAA66" s="262"/>
      <c r="JAB66" s="262"/>
      <c r="JAC66" s="262"/>
      <c r="JAD66" s="262"/>
      <c r="JAE66" s="262"/>
      <c r="JAF66" s="262"/>
      <c r="JAG66" s="262"/>
      <c r="JAH66" s="262"/>
      <c r="JAI66" s="262"/>
      <c r="JAJ66" s="262"/>
      <c r="JAK66" s="262"/>
      <c r="JAL66" s="262"/>
      <c r="JAM66" s="262"/>
      <c r="JAN66" s="262"/>
      <c r="JAO66" s="262"/>
      <c r="JAP66" s="262"/>
      <c r="JAQ66" s="262"/>
      <c r="JAR66" s="262"/>
      <c r="JAS66" s="262"/>
      <c r="JAT66" s="262"/>
      <c r="JAU66" s="262"/>
      <c r="JAV66" s="262"/>
      <c r="JAW66" s="262"/>
      <c r="JAX66" s="262"/>
      <c r="JAY66" s="262"/>
      <c r="JAZ66" s="262"/>
      <c r="JBA66" s="262"/>
      <c r="JBB66" s="262"/>
      <c r="JBC66" s="262"/>
      <c r="JBD66" s="262"/>
      <c r="JBE66" s="262"/>
      <c r="JBF66" s="262"/>
      <c r="JBG66" s="262"/>
      <c r="JBH66" s="262"/>
      <c r="JBI66" s="262"/>
      <c r="JBJ66" s="262"/>
      <c r="JBK66" s="262"/>
      <c r="JBL66" s="262"/>
      <c r="JBM66" s="262"/>
      <c r="JBN66" s="262"/>
      <c r="JBO66" s="262"/>
      <c r="JBP66" s="262"/>
      <c r="JBQ66" s="262"/>
      <c r="JBR66" s="262"/>
      <c r="JBS66" s="262"/>
      <c r="JBT66" s="262"/>
      <c r="JBU66" s="262"/>
      <c r="JBV66" s="262"/>
      <c r="JBW66" s="262"/>
      <c r="JBX66" s="262"/>
      <c r="JBY66" s="262"/>
      <c r="JBZ66" s="262"/>
      <c r="JCA66" s="262"/>
      <c r="JCB66" s="262"/>
      <c r="JCC66" s="262"/>
      <c r="JCD66" s="262"/>
      <c r="JCE66" s="262"/>
      <c r="JCF66" s="262"/>
      <c r="JCG66" s="262"/>
      <c r="JCH66" s="262"/>
      <c r="JCI66" s="262"/>
      <c r="JCJ66" s="262"/>
      <c r="JCK66" s="262"/>
      <c r="JCL66" s="262"/>
      <c r="JCM66" s="262"/>
      <c r="JCN66" s="262"/>
      <c r="JCO66" s="262"/>
      <c r="JCP66" s="262"/>
      <c r="JCQ66" s="262"/>
      <c r="JCR66" s="262"/>
      <c r="JCS66" s="262"/>
      <c r="JCT66" s="262"/>
      <c r="JCU66" s="262"/>
      <c r="JCV66" s="262"/>
      <c r="JCW66" s="262"/>
      <c r="JCX66" s="262"/>
      <c r="JCY66" s="262"/>
      <c r="JCZ66" s="262"/>
      <c r="JDA66" s="262"/>
      <c r="JDB66" s="262"/>
      <c r="JDC66" s="262"/>
      <c r="JDD66" s="262"/>
      <c r="JDE66" s="262"/>
      <c r="JDF66" s="262"/>
      <c r="JDG66" s="262"/>
      <c r="JDH66" s="262"/>
      <c r="JDI66" s="262"/>
      <c r="JDJ66" s="262"/>
      <c r="JDK66" s="262"/>
      <c r="JDL66" s="262"/>
      <c r="JDM66" s="262"/>
      <c r="JDN66" s="262"/>
      <c r="JDO66" s="262"/>
      <c r="JDP66" s="262"/>
      <c r="JDQ66" s="262"/>
      <c r="JDR66" s="262"/>
      <c r="JDS66" s="262"/>
      <c r="JDT66" s="262"/>
      <c r="JDU66" s="262"/>
      <c r="JDV66" s="262"/>
      <c r="JDW66" s="262"/>
      <c r="JDX66" s="262"/>
      <c r="JDY66" s="262"/>
      <c r="JDZ66" s="262"/>
      <c r="JEA66" s="262"/>
      <c r="JEB66" s="262"/>
      <c r="JEC66" s="262"/>
      <c r="JED66" s="262"/>
      <c r="JEE66" s="262"/>
      <c r="JEF66" s="262"/>
      <c r="JEG66" s="262"/>
      <c r="JEH66" s="262"/>
      <c r="JEI66" s="262"/>
      <c r="JEJ66" s="262"/>
      <c r="JEK66" s="262"/>
      <c r="JEL66" s="262"/>
      <c r="JEM66" s="262"/>
      <c r="JEN66" s="262"/>
      <c r="JEO66" s="262"/>
      <c r="JEP66" s="262"/>
      <c r="JEQ66" s="262"/>
      <c r="JER66" s="262"/>
      <c r="JES66" s="262"/>
      <c r="JET66" s="262"/>
      <c r="JEU66" s="262"/>
      <c r="JEV66" s="262"/>
      <c r="JEW66" s="262"/>
      <c r="JEX66" s="262"/>
      <c r="JEY66" s="262"/>
      <c r="JEZ66" s="262"/>
      <c r="JFA66" s="262"/>
      <c r="JFB66" s="262"/>
      <c r="JFC66" s="262"/>
      <c r="JFD66" s="262"/>
      <c r="JFE66" s="262"/>
      <c r="JFF66" s="262"/>
      <c r="JFG66" s="262"/>
      <c r="JFH66" s="262"/>
      <c r="JFI66" s="262"/>
      <c r="JFJ66" s="262"/>
      <c r="JFK66" s="262"/>
      <c r="JFL66" s="262"/>
      <c r="JFM66" s="262"/>
      <c r="JFN66" s="262"/>
      <c r="JFO66" s="262"/>
      <c r="JFP66" s="262"/>
      <c r="JFQ66" s="262"/>
      <c r="JFR66" s="262"/>
      <c r="JFS66" s="262"/>
      <c r="JFT66" s="262"/>
      <c r="JFU66" s="262"/>
      <c r="JFV66" s="262"/>
      <c r="JFW66" s="262"/>
      <c r="JFX66" s="262"/>
      <c r="JFY66" s="262"/>
      <c r="JFZ66" s="262"/>
      <c r="JGA66" s="262"/>
      <c r="JGB66" s="262"/>
      <c r="JGC66" s="262"/>
      <c r="JGD66" s="262"/>
      <c r="JGE66" s="262"/>
      <c r="JGF66" s="262"/>
      <c r="JGG66" s="262"/>
      <c r="JGH66" s="262"/>
      <c r="JGI66" s="262"/>
      <c r="JGJ66" s="262"/>
      <c r="JGK66" s="262"/>
      <c r="JGL66" s="262"/>
      <c r="JGM66" s="262"/>
      <c r="JGN66" s="262"/>
      <c r="JGO66" s="262"/>
      <c r="JGP66" s="262"/>
      <c r="JGQ66" s="262"/>
      <c r="JGR66" s="262"/>
      <c r="JGS66" s="262"/>
      <c r="JGT66" s="262"/>
      <c r="JGU66" s="262"/>
      <c r="JGV66" s="262"/>
      <c r="JGW66" s="262"/>
      <c r="JGX66" s="262"/>
      <c r="JGY66" s="262"/>
      <c r="JGZ66" s="262"/>
      <c r="JHA66" s="262"/>
      <c r="JHB66" s="262"/>
      <c r="JHC66" s="262"/>
      <c r="JHD66" s="262"/>
      <c r="JHE66" s="262"/>
      <c r="JHF66" s="262"/>
      <c r="JHG66" s="262"/>
      <c r="JHH66" s="262"/>
      <c r="JHI66" s="262"/>
      <c r="JHJ66" s="262"/>
      <c r="JHK66" s="262"/>
      <c r="JHL66" s="262"/>
      <c r="JHM66" s="262"/>
      <c r="JHN66" s="262"/>
      <c r="JHO66" s="262"/>
      <c r="JHP66" s="262"/>
      <c r="JHQ66" s="262"/>
      <c r="JHR66" s="262"/>
      <c r="JHS66" s="262"/>
      <c r="JHT66" s="262"/>
      <c r="JHU66" s="262"/>
      <c r="JHV66" s="262"/>
      <c r="JHW66" s="262"/>
      <c r="JHX66" s="262"/>
      <c r="JHY66" s="262"/>
      <c r="JHZ66" s="262"/>
      <c r="JIA66" s="262"/>
      <c r="JIB66" s="262"/>
      <c r="JIC66" s="262"/>
      <c r="JID66" s="262"/>
      <c r="JIE66" s="262"/>
      <c r="JIF66" s="262"/>
      <c r="JIG66" s="262"/>
      <c r="JIH66" s="262"/>
      <c r="JII66" s="262"/>
      <c r="JIJ66" s="262"/>
      <c r="JIK66" s="262"/>
      <c r="JIL66" s="262"/>
      <c r="JIM66" s="262"/>
      <c r="JIN66" s="262"/>
      <c r="JIO66" s="262"/>
      <c r="JIP66" s="262"/>
      <c r="JIQ66" s="262"/>
      <c r="JIR66" s="262"/>
      <c r="JIS66" s="262"/>
      <c r="JIT66" s="262"/>
      <c r="JIU66" s="262"/>
      <c r="JIV66" s="262"/>
      <c r="JIW66" s="262"/>
      <c r="JIX66" s="262"/>
      <c r="JIY66" s="262"/>
      <c r="JIZ66" s="262"/>
      <c r="JJA66" s="262"/>
      <c r="JJB66" s="262"/>
      <c r="JJC66" s="262"/>
      <c r="JJD66" s="262"/>
      <c r="JJE66" s="262"/>
      <c r="JJF66" s="262"/>
      <c r="JJG66" s="262"/>
      <c r="JJH66" s="262"/>
      <c r="JJI66" s="262"/>
      <c r="JJJ66" s="262"/>
      <c r="JJK66" s="262"/>
      <c r="JJL66" s="262"/>
      <c r="JJM66" s="262"/>
      <c r="JJN66" s="262"/>
      <c r="JJO66" s="262"/>
      <c r="JJP66" s="262"/>
      <c r="JJQ66" s="262"/>
      <c r="JJR66" s="262"/>
      <c r="JJS66" s="262"/>
      <c r="JJT66" s="262"/>
      <c r="JJU66" s="262"/>
      <c r="JJV66" s="262"/>
      <c r="JJW66" s="262"/>
      <c r="JJX66" s="262"/>
      <c r="JJY66" s="262"/>
      <c r="JJZ66" s="262"/>
      <c r="JKA66" s="262"/>
      <c r="JKB66" s="262"/>
      <c r="JKC66" s="262"/>
      <c r="JKD66" s="262"/>
      <c r="JKE66" s="262"/>
      <c r="JKF66" s="262"/>
      <c r="JKG66" s="262"/>
      <c r="JKH66" s="262"/>
      <c r="JKI66" s="262"/>
      <c r="JKJ66" s="262"/>
      <c r="JKK66" s="262"/>
      <c r="JKL66" s="262"/>
      <c r="JKM66" s="262"/>
      <c r="JKN66" s="262"/>
      <c r="JKO66" s="262"/>
      <c r="JKP66" s="262"/>
      <c r="JKQ66" s="262"/>
      <c r="JKR66" s="262"/>
      <c r="JKS66" s="262"/>
      <c r="JKT66" s="262"/>
      <c r="JKU66" s="262"/>
      <c r="JKV66" s="262"/>
      <c r="JKW66" s="262"/>
      <c r="JKX66" s="262"/>
      <c r="JKY66" s="262"/>
      <c r="JKZ66" s="262"/>
      <c r="JLA66" s="262"/>
      <c r="JLB66" s="262"/>
      <c r="JLC66" s="262"/>
      <c r="JLD66" s="262"/>
      <c r="JLE66" s="262"/>
      <c r="JLF66" s="262"/>
      <c r="JLG66" s="262"/>
      <c r="JLH66" s="262"/>
      <c r="JLI66" s="262"/>
      <c r="JLJ66" s="262"/>
      <c r="JLK66" s="262"/>
      <c r="JLL66" s="262"/>
      <c r="JLM66" s="262"/>
      <c r="JLN66" s="262"/>
      <c r="JLO66" s="262"/>
      <c r="JLP66" s="262"/>
      <c r="JLQ66" s="262"/>
      <c r="JLR66" s="262"/>
      <c r="JLS66" s="262"/>
      <c r="JLT66" s="262"/>
      <c r="JLU66" s="262"/>
      <c r="JLV66" s="262"/>
      <c r="JLW66" s="262"/>
      <c r="JLX66" s="262"/>
      <c r="JLY66" s="262"/>
      <c r="JLZ66" s="262"/>
      <c r="JMA66" s="262"/>
      <c r="JMB66" s="262"/>
      <c r="JMC66" s="262"/>
      <c r="JMD66" s="262"/>
      <c r="JME66" s="262"/>
      <c r="JMF66" s="262"/>
      <c r="JMG66" s="262"/>
      <c r="JMH66" s="262"/>
      <c r="JMI66" s="262"/>
      <c r="JMJ66" s="262"/>
      <c r="JMK66" s="262"/>
      <c r="JML66" s="262"/>
      <c r="JMM66" s="262"/>
      <c r="JMN66" s="262"/>
      <c r="JMO66" s="262"/>
      <c r="JMP66" s="262"/>
      <c r="JMQ66" s="262"/>
      <c r="JMR66" s="262"/>
      <c r="JMS66" s="262"/>
      <c r="JMT66" s="262"/>
      <c r="JMU66" s="262"/>
      <c r="JMV66" s="262"/>
      <c r="JMW66" s="262"/>
      <c r="JMX66" s="262"/>
      <c r="JMY66" s="262"/>
      <c r="JMZ66" s="262"/>
      <c r="JNA66" s="262"/>
      <c r="JNB66" s="262"/>
      <c r="JNC66" s="262"/>
      <c r="JND66" s="262"/>
      <c r="JNE66" s="262"/>
      <c r="JNF66" s="262"/>
      <c r="JNG66" s="262"/>
      <c r="JNH66" s="262"/>
      <c r="JNI66" s="262"/>
      <c r="JNJ66" s="262"/>
      <c r="JNK66" s="262"/>
      <c r="JNL66" s="262"/>
      <c r="JNM66" s="262"/>
      <c r="JNN66" s="262"/>
      <c r="JNO66" s="262"/>
      <c r="JNP66" s="262"/>
      <c r="JNQ66" s="262"/>
      <c r="JNR66" s="262"/>
      <c r="JNS66" s="262"/>
      <c r="JNT66" s="262"/>
      <c r="JNU66" s="262"/>
      <c r="JNV66" s="262"/>
      <c r="JNW66" s="262"/>
      <c r="JNX66" s="262"/>
      <c r="JNY66" s="262"/>
      <c r="JNZ66" s="262"/>
      <c r="JOA66" s="262"/>
      <c r="JOB66" s="262"/>
      <c r="JOC66" s="262"/>
      <c r="JOD66" s="262"/>
      <c r="JOE66" s="262"/>
      <c r="JOF66" s="262"/>
      <c r="JOG66" s="262"/>
      <c r="JOH66" s="262"/>
      <c r="JOI66" s="262"/>
      <c r="JOJ66" s="262"/>
      <c r="JOK66" s="262"/>
      <c r="JOL66" s="262"/>
      <c r="JOM66" s="262"/>
      <c r="JON66" s="262"/>
      <c r="JOO66" s="262"/>
      <c r="JOP66" s="262"/>
      <c r="JOQ66" s="262"/>
      <c r="JOR66" s="262"/>
      <c r="JOS66" s="262"/>
      <c r="JOT66" s="262"/>
      <c r="JOU66" s="262"/>
      <c r="JOV66" s="262"/>
      <c r="JOW66" s="262"/>
      <c r="JOX66" s="262"/>
      <c r="JOY66" s="262"/>
      <c r="JOZ66" s="262"/>
      <c r="JPA66" s="262"/>
      <c r="JPB66" s="262"/>
      <c r="JPC66" s="262"/>
      <c r="JPD66" s="262"/>
      <c r="JPE66" s="262"/>
      <c r="JPF66" s="262"/>
      <c r="JPG66" s="262"/>
      <c r="JPH66" s="262"/>
      <c r="JPI66" s="262"/>
      <c r="JPJ66" s="262"/>
      <c r="JPK66" s="262"/>
      <c r="JPL66" s="262"/>
      <c r="JPM66" s="262"/>
      <c r="JPN66" s="262"/>
      <c r="JPO66" s="262"/>
      <c r="JPP66" s="262"/>
      <c r="JPQ66" s="262"/>
      <c r="JPR66" s="262"/>
      <c r="JPS66" s="262"/>
      <c r="JPT66" s="262"/>
      <c r="JPU66" s="262"/>
      <c r="JPV66" s="262"/>
      <c r="JPW66" s="262"/>
      <c r="JPX66" s="262"/>
      <c r="JPY66" s="262"/>
      <c r="JPZ66" s="262"/>
      <c r="JQA66" s="262"/>
      <c r="JQB66" s="262"/>
      <c r="JQC66" s="262"/>
      <c r="JQD66" s="262"/>
      <c r="JQE66" s="262"/>
      <c r="JQF66" s="262"/>
      <c r="JQG66" s="262"/>
      <c r="JQH66" s="262"/>
      <c r="JQI66" s="262"/>
      <c r="JQJ66" s="262"/>
      <c r="JQK66" s="262"/>
      <c r="JQL66" s="262"/>
      <c r="JQM66" s="262"/>
      <c r="JQN66" s="262"/>
      <c r="JQO66" s="262"/>
      <c r="JQP66" s="262"/>
      <c r="JQQ66" s="262"/>
      <c r="JQR66" s="262"/>
      <c r="JQS66" s="262"/>
      <c r="JQT66" s="262"/>
      <c r="JQU66" s="262"/>
      <c r="JQV66" s="262"/>
      <c r="JQW66" s="262"/>
      <c r="JQX66" s="262"/>
      <c r="JQY66" s="262"/>
      <c r="JQZ66" s="262"/>
      <c r="JRA66" s="262"/>
      <c r="JRB66" s="262"/>
      <c r="JRC66" s="262"/>
      <c r="JRD66" s="262"/>
      <c r="JRE66" s="262"/>
      <c r="JRF66" s="262"/>
      <c r="JRG66" s="262"/>
      <c r="JRH66" s="262"/>
      <c r="JRI66" s="262"/>
      <c r="JRJ66" s="262"/>
      <c r="JRK66" s="262"/>
      <c r="JRL66" s="262"/>
      <c r="JRM66" s="262"/>
      <c r="JRN66" s="262"/>
      <c r="JRO66" s="262"/>
      <c r="JRP66" s="262"/>
      <c r="JRQ66" s="262"/>
      <c r="JRR66" s="262"/>
      <c r="JRS66" s="262"/>
      <c r="JRT66" s="262"/>
      <c r="JRU66" s="262"/>
      <c r="JRV66" s="262"/>
      <c r="JRW66" s="262"/>
      <c r="JRX66" s="262"/>
      <c r="JRY66" s="262"/>
      <c r="JRZ66" s="262"/>
      <c r="JSA66" s="262"/>
      <c r="JSB66" s="262"/>
      <c r="JSC66" s="262"/>
      <c r="JSD66" s="262"/>
      <c r="JSE66" s="262"/>
      <c r="JSF66" s="262"/>
      <c r="JSG66" s="262"/>
      <c r="JSH66" s="262"/>
      <c r="JSI66" s="262"/>
      <c r="JSJ66" s="262"/>
      <c r="JSK66" s="262"/>
      <c r="JSL66" s="262"/>
      <c r="JSM66" s="262"/>
      <c r="JSN66" s="262"/>
      <c r="JSO66" s="262"/>
      <c r="JSP66" s="262"/>
      <c r="JSQ66" s="262"/>
      <c r="JSR66" s="262"/>
      <c r="JSS66" s="262"/>
      <c r="JST66" s="262"/>
      <c r="JSU66" s="262"/>
      <c r="JSV66" s="262"/>
      <c r="JSW66" s="262"/>
      <c r="JSX66" s="262"/>
      <c r="JSY66" s="262"/>
      <c r="JSZ66" s="262"/>
      <c r="JTA66" s="262"/>
      <c r="JTB66" s="262"/>
      <c r="JTC66" s="262"/>
      <c r="JTD66" s="262"/>
      <c r="JTE66" s="262"/>
      <c r="JTF66" s="262"/>
      <c r="JTG66" s="262"/>
      <c r="JTH66" s="262"/>
      <c r="JTI66" s="262"/>
      <c r="JTJ66" s="262"/>
      <c r="JTK66" s="262"/>
      <c r="JTL66" s="262"/>
      <c r="JTM66" s="262"/>
      <c r="JTN66" s="262"/>
      <c r="JTO66" s="262"/>
      <c r="JTP66" s="262"/>
      <c r="JTQ66" s="262"/>
      <c r="JTR66" s="262"/>
      <c r="JTS66" s="262"/>
      <c r="JTT66" s="262"/>
      <c r="JTU66" s="262"/>
      <c r="JTV66" s="262"/>
      <c r="JTW66" s="262"/>
      <c r="JTX66" s="262"/>
      <c r="JTY66" s="262"/>
      <c r="JTZ66" s="262"/>
      <c r="JUA66" s="262"/>
      <c r="JUB66" s="262"/>
      <c r="JUC66" s="262"/>
      <c r="JUD66" s="262"/>
      <c r="JUE66" s="262"/>
      <c r="JUF66" s="262"/>
      <c r="JUG66" s="262"/>
      <c r="JUH66" s="262"/>
      <c r="JUI66" s="262"/>
      <c r="JUJ66" s="262"/>
      <c r="JUK66" s="262"/>
      <c r="JUL66" s="262"/>
      <c r="JUM66" s="262"/>
      <c r="JUN66" s="262"/>
      <c r="JUO66" s="262"/>
      <c r="JUP66" s="262"/>
      <c r="JUQ66" s="262"/>
      <c r="JUR66" s="262"/>
      <c r="JUS66" s="262"/>
      <c r="JUT66" s="262"/>
      <c r="JUU66" s="262"/>
      <c r="JUV66" s="262"/>
      <c r="JUW66" s="262"/>
      <c r="JUX66" s="262"/>
      <c r="JUY66" s="262"/>
      <c r="JUZ66" s="262"/>
      <c r="JVA66" s="262"/>
      <c r="JVB66" s="262"/>
      <c r="JVC66" s="262"/>
      <c r="JVD66" s="262"/>
      <c r="JVE66" s="262"/>
      <c r="JVF66" s="262"/>
      <c r="JVG66" s="262"/>
      <c r="JVH66" s="262"/>
      <c r="JVI66" s="262"/>
      <c r="JVJ66" s="262"/>
      <c r="JVK66" s="262"/>
      <c r="JVL66" s="262"/>
      <c r="JVM66" s="262"/>
      <c r="JVN66" s="262"/>
      <c r="JVO66" s="262"/>
      <c r="JVP66" s="262"/>
      <c r="JVQ66" s="262"/>
      <c r="JVR66" s="262"/>
      <c r="JVS66" s="262"/>
      <c r="JVT66" s="262"/>
      <c r="JVU66" s="262"/>
      <c r="JVV66" s="262"/>
      <c r="JVW66" s="262"/>
      <c r="JVX66" s="262"/>
      <c r="JVY66" s="262"/>
      <c r="JVZ66" s="262"/>
      <c r="JWA66" s="262"/>
      <c r="JWB66" s="262"/>
      <c r="JWC66" s="262"/>
      <c r="JWD66" s="262"/>
      <c r="JWE66" s="262"/>
      <c r="JWF66" s="262"/>
      <c r="JWG66" s="262"/>
      <c r="JWH66" s="262"/>
      <c r="JWI66" s="262"/>
      <c r="JWJ66" s="262"/>
      <c r="JWK66" s="262"/>
      <c r="JWL66" s="262"/>
      <c r="JWM66" s="262"/>
      <c r="JWN66" s="262"/>
      <c r="JWO66" s="262"/>
      <c r="JWP66" s="262"/>
      <c r="JWQ66" s="262"/>
      <c r="JWR66" s="262"/>
      <c r="JWS66" s="262"/>
      <c r="JWT66" s="262"/>
      <c r="JWU66" s="262"/>
      <c r="JWV66" s="262"/>
      <c r="JWW66" s="262"/>
      <c r="JWX66" s="262"/>
      <c r="JWY66" s="262"/>
      <c r="JWZ66" s="262"/>
      <c r="JXA66" s="262"/>
      <c r="JXB66" s="262"/>
      <c r="JXC66" s="262"/>
      <c r="JXD66" s="262"/>
      <c r="JXE66" s="262"/>
      <c r="JXF66" s="262"/>
      <c r="JXG66" s="262"/>
      <c r="JXH66" s="262"/>
      <c r="JXI66" s="262"/>
      <c r="JXJ66" s="262"/>
      <c r="JXK66" s="262"/>
      <c r="JXL66" s="262"/>
      <c r="JXM66" s="262"/>
      <c r="JXN66" s="262"/>
      <c r="JXO66" s="262"/>
      <c r="JXP66" s="262"/>
      <c r="JXQ66" s="262"/>
      <c r="JXR66" s="262"/>
      <c r="JXS66" s="262"/>
      <c r="JXT66" s="262"/>
      <c r="JXU66" s="262"/>
      <c r="JXV66" s="262"/>
      <c r="JXW66" s="262"/>
      <c r="JXX66" s="262"/>
      <c r="JXY66" s="262"/>
      <c r="JXZ66" s="262"/>
      <c r="JYA66" s="262"/>
      <c r="JYB66" s="262"/>
      <c r="JYC66" s="262"/>
      <c r="JYD66" s="262"/>
      <c r="JYE66" s="262"/>
      <c r="JYF66" s="262"/>
      <c r="JYG66" s="262"/>
      <c r="JYH66" s="262"/>
      <c r="JYI66" s="262"/>
      <c r="JYJ66" s="262"/>
      <c r="JYK66" s="262"/>
      <c r="JYL66" s="262"/>
      <c r="JYM66" s="262"/>
      <c r="JYN66" s="262"/>
      <c r="JYO66" s="262"/>
      <c r="JYP66" s="262"/>
      <c r="JYQ66" s="262"/>
      <c r="JYR66" s="262"/>
      <c r="JYS66" s="262"/>
      <c r="JYT66" s="262"/>
      <c r="JYU66" s="262"/>
      <c r="JYV66" s="262"/>
      <c r="JYW66" s="262"/>
      <c r="JYX66" s="262"/>
      <c r="JYY66" s="262"/>
      <c r="JYZ66" s="262"/>
      <c r="JZA66" s="262"/>
      <c r="JZB66" s="262"/>
      <c r="JZC66" s="262"/>
      <c r="JZD66" s="262"/>
      <c r="JZE66" s="262"/>
      <c r="JZF66" s="262"/>
      <c r="JZG66" s="262"/>
      <c r="JZH66" s="262"/>
      <c r="JZI66" s="262"/>
      <c r="JZJ66" s="262"/>
      <c r="JZK66" s="262"/>
      <c r="JZL66" s="262"/>
      <c r="JZM66" s="262"/>
      <c r="JZN66" s="262"/>
      <c r="JZO66" s="262"/>
      <c r="JZP66" s="262"/>
      <c r="JZQ66" s="262"/>
      <c r="JZR66" s="262"/>
      <c r="JZS66" s="262"/>
      <c r="JZT66" s="262"/>
      <c r="JZU66" s="262"/>
      <c r="JZV66" s="262"/>
      <c r="JZW66" s="262"/>
      <c r="JZX66" s="262"/>
      <c r="JZY66" s="262"/>
      <c r="JZZ66" s="262"/>
      <c r="KAA66" s="262"/>
      <c r="KAB66" s="262"/>
      <c r="KAC66" s="262"/>
      <c r="KAD66" s="262"/>
      <c r="KAE66" s="262"/>
      <c r="KAF66" s="262"/>
      <c r="KAG66" s="262"/>
      <c r="KAH66" s="262"/>
      <c r="KAI66" s="262"/>
      <c r="KAJ66" s="262"/>
      <c r="KAK66" s="262"/>
      <c r="KAL66" s="262"/>
      <c r="KAM66" s="262"/>
      <c r="KAN66" s="262"/>
      <c r="KAO66" s="262"/>
      <c r="KAP66" s="262"/>
      <c r="KAQ66" s="262"/>
      <c r="KAR66" s="262"/>
      <c r="KAS66" s="262"/>
      <c r="KAT66" s="262"/>
      <c r="KAU66" s="262"/>
      <c r="KAV66" s="262"/>
      <c r="KAW66" s="262"/>
      <c r="KAX66" s="262"/>
      <c r="KAY66" s="262"/>
      <c r="KAZ66" s="262"/>
      <c r="KBA66" s="262"/>
      <c r="KBB66" s="262"/>
      <c r="KBC66" s="262"/>
      <c r="KBD66" s="262"/>
      <c r="KBE66" s="262"/>
      <c r="KBF66" s="262"/>
      <c r="KBG66" s="262"/>
      <c r="KBH66" s="262"/>
      <c r="KBI66" s="262"/>
      <c r="KBJ66" s="262"/>
      <c r="KBK66" s="262"/>
      <c r="KBL66" s="262"/>
      <c r="KBM66" s="262"/>
      <c r="KBN66" s="262"/>
      <c r="KBO66" s="262"/>
      <c r="KBP66" s="262"/>
      <c r="KBQ66" s="262"/>
      <c r="KBR66" s="262"/>
      <c r="KBS66" s="262"/>
      <c r="KBT66" s="262"/>
      <c r="KBU66" s="262"/>
      <c r="KBV66" s="262"/>
      <c r="KBW66" s="262"/>
      <c r="KBX66" s="262"/>
      <c r="KBY66" s="262"/>
      <c r="KBZ66" s="262"/>
      <c r="KCA66" s="262"/>
      <c r="KCB66" s="262"/>
      <c r="KCC66" s="262"/>
      <c r="KCD66" s="262"/>
      <c r="KCE66" s="262"/>
      <c r="KCF66" s="262"/>
      <c r="KCG66" s="262"/>
      <c r="KCH66" s="262"/>
      <c r="KCI66" s="262"/>
      <c r="KCJ66" s="262"/>
      <c r="KCK66" s="262"/>
      <c r="KCL66" s="262"/>
      <c r="KCM66" s="262"/>
      <c r="KCN66" s="262"/>
      <c r="KCO66" s="262"/>
      <c r="KCP66" s="262"/>
      <c r="KCQ66" s="262"/>
      <c r="KCR66" s="262"/>
      <c r="KCS66" s="262"/>
      <c r="KCT66" s="262"/>
      <c r="KCU66" s="262"/>
      <c r="KCV66" s="262"/>
      <c r="KCW66" s="262"/>
      <c r="KCX66" s="262"/>
      <c r="KCY66" s="262"/>
      <c r="KCZ66" s="262"/>
      <c r="KDA66" s="262"/>
      <c r="KDB66" s="262"/>
      <c r="KDC66" s="262"/>
      <c r="KDD66" s="262"/>
      <c r="KDE66" s="262"/>
      <c r="KDF66" s="262"/>
      <c r="KDG66" s="262"/>
      <c r="KDH66" s="262"/>
      <c r="KDI66" s="262"/>
      <c r="KDJ66" s="262"/>
      <c r="KDK66" s="262"/>
      <c r="KDL66" s="262"/>
      <c r="KDM66" s="262"/>
      <c r="KDN66" s="262"/>
      <c r="KDO66" s="262"/>
      <c r="KDP66" s="262"/>
      <c r="KDQ66" s="262"/>
      <c r="KDR66" s="262"/>
      <c r="KDS66" s="262"/>
      <c r="KDT66" s="262"/>
      <c r="KDU66" s="262"/>
      <c r="KDV66" s="262"/>
      <c r="KDW66" s="262"/>
      <c r="KDX66" s="262"/>
      <c r="KDY66" s="262"/>
      <c r="KDZ66" s="262"/>
      <c r="KEA66" s="262"/>
      <c r="KEB66" s="262"/>
      <c r="KEC66" s="262"/>
      <c r="KED66" s="262"/>
      <c r="KEE66" s="262"/>
      <c r="KEF66" s="262"/>
      <c r="KEG66" s="262"/>
      <c r="KEH66" s="262"/>
      <c r="KEI66" s="262"/>
      <c r="KEJ66" s="262"/>
      <c r="KEK66" s="262"/>
      <c r="KEL66" s="262"/>
      <c r="KEM66" s="262"/>
      <c r="KEN66" s="262"/>
      <c r="KEO66" s="262"/>
      <c r="KEP66" s="262"/>
      <c r="KEQ66" s="262"/>
      <c r="KER66" s="262"/>
      <c r="KES66" s="262"/>
      <c r="KET66" s="262"/>
      <c r="KEU66" s="262"/>
      <c r="KEV66" s="262"/>
      <c r="KEW66" s="262"/>
      <c r="KEX66" s="262"/>
      <c r="KEY66" s="262"/>
      <c r="KEZ66" s="262"/>
      <c r="KFA66" s="262"/>
      <c r="KFB66" s="262"/>
      <c r="KFC66" s="262"/>
      <c r="KFD66" s="262"/>
      <c r="KFE66" s="262"/>
      <c r="KFF66" s="262"/>
      <c r="KFG66" s="262"/>
      <c r="KFH66" s="262"/>
      <c r="KFI66" s="262"/>
      <c r="KFJ66" s="262"/>
      <c r="KFK66" s="262"/>
      <c r="KFL66" s="262"/>
      <c r="KFM66" s="262"/>
      <c r="KFN66" s="262"/>
      <c r="KFO66" s="262"/>
      <c r="KFP66" s="262"/>
      <c r="KFQ66" s="262"/>
      <c r="KFR66" s="262"/>
      <c r="KFS66" s="262"/>
      <c r="KFT66" s="262"/>
      <c r="KFU66" s="262"/>
      <c r="KFV66" s="262"/>
      <c r="KFW66" s="262"/>
      <c r="KFX66" s="262"/>
      <c r="KFY66" s="262"/>
      <c r="KFZ66" s="262"/>
      <c r="KGA66" s="262"/>
      <c r="KGB66" s="262"/>
      <c r="KGC66" s="262"/>
      <c r="KGD66" s="262"/>
      <c r="KGE66" s="262"/>
      <c r="KGF66" s="262"/>
      <c r="KGG66" s="262"/>
      <c r="KGH66" s="262"/>
      <c r="KGI66" s="262"/>
      <c r="KGJ66" s="262"/>
      <c r="KGK66" s="262"/>
      <c r="KGL66" s="262"/>
      <c r="KGM66" s="262"/>
      <c r="KGN66" s="262"/>
      <c r="KGO66" s="262"/>
      <c r="KGP66" s="262"/>
      <c r="KGQ66" s="262"/>
      <c r="KGR66" s="262"/>
      <c r="KGS66" s="262"/>
      <c r="KGT66" s="262"/>
      <c r="KGU66" s="262"/>
      <c r="KGV66" s="262"/>
      <c r="KGW66" s="262"/>
      <c r="KGX66" s="262"/>
      <c r="KGY66" s="262"/>
      <c r="KGZ66" s="262"/>
      <c r="KHA66" s="262"/>
      <c r="KHB66" s="262"/>
      <c r="KHC66" s="262"/>
      <c r="KHD66" s="262"/>
      <c r="KHE66" s="262"/>
      <c r="KHF66" s="262"/>
      <c r="KHG66" s="262"/>
      <c r="KHH66" s="262"/>
      <c r="KHI66" s="262"/>
      <c r="KHJ66" s="262"/>
      <c r="KHK66" s="262"/>
      <c r="KHL66" s="262"/>
      <c r="KHM66" s="262"/>
      <c r="KHN66" s="262"/>
      <c r="KHO66" s="262"/>
      <c r="KHP66" s="262"/>
      <c r="KHQ66" s="262"/>
      <c r="KHR66" s="262"/>
      <c r="KHS66" s="262"/>
      <c r="KHT66" s="262"/>
      <c r="KHU66" s="262"/>
      <c r="KHV66" s="262"/>
      <c r="KHW66" s="262"/>
      <c r="KHX66" s="262"/>
      <c r="KHY66" s="262"/>
      <c r="KHZ66" s="262"/>
      <c r="KIA66" s="262"/>
      <c r="KIB66" s="262"/>
      <c r="KIC66" s="262"/>
      <c r="KID66" s="262"/>
      <c r="KIE66" s="262"/>
      <c r="KIF66" s="262"/>
      <c r="KIG66" s="262"/>
      <c r="KIH66" s="262"/>
      <c r="KII66" s="262"/>
      <c r="KIJ66" s="262"/>
      <c r="KIK66" s="262"/>
      <c r="KIL66" s="262"/>
      <c r="KIM66" s="262"/>
      <c r="KIN66" s="262"/>
      <c r="KIO66" s="262"/>
      <c r="KIP66" s="262"/>
      <c r="KIQ66" s="262"/>
      <c r="KIR66" s="262"/>
      <c r="KIS66" s="262"/>
      <c r="KIT66" s="262"/>
      <c r="KIU66" s="262"/>
      <c r="KIV66" s="262"/>
      <c r="KIW66" s="262"/>
      <c r="KIX66" s="262"/>
      <c r="KIY66" s="262"/>
      <c r="KIZ66" s="262"/>
      <c r="KJA66" s="262"/>
      <c r="KJB66" s="262"/>
      <c r="KJC66" s="262"/>
      <c r="KJD66" s="262"/>
      <c r="KJE66" s="262"/>
      <c r="KJF66" s="262"/>
      <c r="KJG66" s="262"/>
      <c r="KJH66" s="262"/>
      <c r="KJI66" s="262"/>
      <c r="KJJ66" s="262"/>
      <c r="KJK66" s="262"/>
      <c r="KJL66" s="262"/>
      <c r="KJM66" s="262"/>
      <c r="KJN66" s="262"/>
      <c r="KJO66" s="262"/>
      <c r="KJP66" s="262"/>
      <c r="KJQ66" s="262"/>
      <c r="KJR66" s="262"/>
      <c r="KJS66" s="262"/>
      <c r="KJT66" s="262"/>
      <c r="KJU66" s="262"/>
      <c r="KJV66" s="262"/>
      <c r="KJW66" s="262"/>
      <c r="KJX66" s="262"/>
      <c r="KJY66" s="262"/>
      <c r="KJZ66" s="262"/>
      <c r="KKA66" s="262"/>
      <c r="KKB66" s="262"/>
      <c r="KKC66" s="262"/>
      <c r="KKD66" s="262"/>
      <c r="KKE66" s="262"/>
      <c r="KKF66" s="262"/>
      <c r="KKG66" s="262"/>
      <c r="KKH66" s="262"/>
      <c r="KKI66" s="262"/>
      <c r="KKJ66" s="262"/>
      <c r="KKK66" s="262"/>
      <c r="KKL66" s="262"/>
      <c r="KKM66" s="262"/>
      <c r="KKN66" s="262"/>
      <c r="KKO66" s="262"/>
      <c r="KKP66" s="262"/>
      <c r="KKQ66" s="262"/>
      <c r="KKR66" s="262"/>
      <c r="KKS66" s="262"/>
      <c r="KKT66" s="262"/>
      <c r="KKU66" s="262"/>
      <c r="KKV66" s="262"/>
      <c r="KKW66" s="262"/>
      <c r="KKX66" s="262"/>
      <c r="KKY66" s="262"/>
      <c r="KKZ66" s="262"/>
      <c r="KLA66" s="262"/>
      <c r="KLB66" s="262"/>
      <c r="KLC66" s="262"/>
      <c r="KLD66" s="262"/>
      <c r="KLE66" s="262"/>
      <c r="KLF66" s="262"/>
      <c r="KLG66" s="262"/>
      <c r="KLH66" s="262"/>
      <c r="KLI66" s="262"/>
      <c r="KLJ66" s="262"/>
      <c r="KLK66" s="262"/>
      <c r="KLL66" s="262"/>
      <c r="KLM66" s="262"/>
      <c r="KLN66" s="262"/>
      <c r="KLO66" s="262"/>
      <c r="KLP66" s="262"/>
      <c r="KLQ66" s="262"/>
      <c r="KLR66" s="262"/>
      <c r="KLS66" s="262"/>
      <c r="KLT66" s="262"/>
      <c r="KLU66" s="262"/>
      <c r="KLV66" s="262"/>
      <c r="KLW66" s="262"/>
      <c r="KLX66" s="262"/>
      <c r="KLY66" s="262"/>
      <c r="KLZ66" s="262"/>
      <c r="KMA66" s="262"/>
      <c r="KMB66" s="262"/>
      <c r="KMC66" s="262"/>
      <c r="KMD66" s="262"/>
      <c r="KME66" s="262"/>
      <c r="KMF66" s="262"/>
      <c r="KMG66" s="262"/>
      <c r="KMH66" s="262"/>
      <c r="KMI66" s="262"/>
      <c r="KMJ66" s="262"/>
      <c r="KMK66" s="262"/>
      <c r="KML66" s="262"/>
      <c r="KMM66" s="262"/>
      <c r="KMN66" s="262"/>
      <c r="KMO66" s="262"/>
      <c r="KMP66" s="262"/>
      <c r="KMQ66" s="262"/>
      <c r="KMR66" s="262"/>
      <c r="KMS66" s="262"/>
      <c r="KMT66" s="262"/>
      <c r="KMU66" s="262"/>
      <c r="KMV66" s="262"/>
      <c r="KMW66" s="262"/>
      <c r="KMX66" s="262"/>
      <c r="KMY66" s="262"/>
      <c r="KMZ66" s="262"/>
      <c r="KNA66" s="262"/>
      <c r="KNB66" s="262"/>
      <c r="KNC66" s="262"/>
      <c r="KND66" s="262"/>
      <c r="KNE66" s="262"/>
      <c r="KNF66" s="262"/>
      <c r="KNG66" s="262"/>
      <c r="KNH66" s="262"/>
      <c r="KNI66" s="262"/>
      <c r="KNJ66" s="262"/>
      <c r="KNK66" s="262"/>
      <c r="KNL66" s="262"/>
      <c r="KNM66" s="262"/>
      <c r="KNN66" s="262"/>
      <c r="KNO66" s="262"/>
      <c r="KNP66" s="262"/>
      <c r="KNQ66" s="262"/>
      <c r="KNR66" s="262"/>
      <c r="KNS66" s="262"/>
      <c r="KNT66" s="262"/>
      <c r="KNU66" s="262"/>
      <c r="KNV66" s="262"/>
      <c r="KNW66" s="262"/>
      <c r="KNX66" s="262"/>
      <c r="KNY66" s="262"/>
      <c r="KNZ66" s="262"/>
      <c r="KOA66" s="262"/>
      <c r="KOB66" s="262"/>
      <c r="KOC66" s="262"/>
      <c r="KOD66" s="262"/>
      <c r="KOE66" s="262"/>
      <c r="KOF66" s="262"/>
      <c r="KOG66" s="262"/>
      <c r="KOH66" s="262"/>
      <c r="KOI66" s="262"/>
      <c r="KOJ66" s="262"/>
      <c r="KOK66" s="262"/>
      <c r="KOL66" s="262"/>
      <c r="KOM66" s="262"/>
      <c r="KON66" s="262"/>
      <c r="KOO66" s="262"/>
      <c r="KOP66" s="262"/>
      <c r="KOQ66" s="262"/>
      <c r="KOR66" s="262"/>
      <c r="KOS66" s="262"/>
      <c r="KOT66" s="262"/>
      <c r="KOU66" s="262"/>
      <c r="KOV66" s="262"/>
      <c r="KOW66" s="262"/>
      <c r="KOX66" s="262"/>
      <c r="KOY66" s="262"/>
      <c r="KOZ66" s="262"/>
      <c r="KPA66" s="262"/>
      <c r="KPB66" s="262"/>
      <c r="KPC66" s="262"/>
      <c r="KPD66" s="262"/>
      <c r="KPE66" s="262"/>
      <c r="KPF66" s="262"/>
      <c r="KPG66" s="262"/>
      <c r="KPH66" s="262"/>
      <c r="KPI66" s="262"/>
      <c r="KPJ66" s="262"/>
      <c r="KPK66" s="262"/>
      <c r="KPL66" s="262"/>
      <c r="KPM66" s="262"/>
      <c r="KPN66" s="262"/>
      <c r="KPO66" s="262"/>
      <c r="KPP66" s="262"/>
      <c r="KPQ66" s="262"/>
      <c r="KPR66" s="262"/>
      <c r="KPS66" s="262"/>
      <c r="KPT66" s="262"/>
      <c r="KPU66" s="262"/>
      <c r="KPV66" s="262"/>
      <c r="KPW66" s="262"/>
      <c r="KPX66" s="262"/>
      <c r="KPY66" s="262"/>
      <c r="KPZ66" s="262"/>
      <c r="KQA66" s="262"/>
      <c r="KQB66" s="262"/>
      <c r="KQC66" s="262"/>
      <c r="KQD66" s="262"/>
      <c r="KQE66" s="262"/>
      <c r="KQF66" s="262"/>
      <c r="KQG66" s="262"/>
      <c r="KQH66" s="262"/>
      <c r="KQI66" s="262"/>
      <c r="KQJ66" s="262"/>
      <c r="KQK66" s="262"/>
      <c r="KQL66" s="262"/>
      <c r="KQM66" s="262"/>
      <c r="KQN66" s="262"/>
      <c r="KQO66" s="262"/>
      <c r="KQP66" s="262"/>
      <c r="KQQ66" s="262"/>
      <c r="KQR66" s="262"/>
      <c r="KQS66" s="262"/>
      <c r="KQT66" s="262"/>
      <c r="KQU66" s="262"/>
      <c r="KQV66" s="262"/>
      <c r="KQW66" s="262"/>
      <c r="KQX66" s="262"/>
      <c r="KQY66" s="262"/>
      <c r="KQZ66" s="262"/>
      <c r="KRA66" s="262"/>
      <c r="KRB66" s="262"/>
      <c r="KRC66" s="262"/>
      <c r="KRD66" s="262"/>
      <c r="KRE66" s="262"/>
      <c r="KRF66" s="262"/>
      <c r="KRG66" s="262"/>
      <c r="KRH66" s="262"/>
      <c r="KRI66" s="262"/>
      <c r="KRJ66" s="262"/>
      <c r="KRK66" s="262"/>
      <c r="KRL66" s="262"/>
      <c r="KRM66" s="262"/>
      <c r="KRN66" s="262"/>
      <c r="KRO66" s="262"/>
      <c r="KRP66" s="262"/>
      <c r="KRQ66" s="262"/>
      <c r="KRR66" s="262"/>
      <c r="KRS66" s="262"/>
      <c r="KRT66" s="262"/>
      <c r="KRU66" s="262"/>
      <c r="KRV66" s="262"/>
      <c r="KRW66" s="262"/>
      <c r="KRX66" s="262"/>
      <c r="KRY66" s="262"/>
      <c r="KRZ66" s="262"/>
      <c r="KSA66" s="262"/>
      <c r="KSB66" s="262"/>
      <c r="KSC66" s="262"/>
      <c r="KSD66" s="262"/>
      <c r="KSE66" s="262"/>
      <c r="KSF66" s="262"/>
      <c r="KSG66" s="262"/>
      <c r="KSH66" s="262"/>
      <c r="KSI66" s="262"/>
      <c r="KSJ66" s="262"/>
      <c r="KSK66" s="262"/>
      <c r="KSL66" s="262"/>
      <c r="KSM66" s="262"/>
      <c r="KSN66" s="262"/>
      <c r="KSO66" s="262"/>
      <c r="KSP66" s="262"/>
      <c r="KSQ66" s="262"/>
      <c r="KSR66" s="262"/>
      <c r="KSS66" s="262"/>
      <c r="KST66" s="262"/>
      <c r="KSU66" s="262"/>
      <c r="KSV66" s="262"/>
      <c r="KSW66" s="262"/>
      <c r="KSX66" s="262"/>
      <c r="KSY66" s="262"/>
      <c r="KSZ66" s="262"/>
      <c r="KTA66" s="262"/>
      <c r="KTB66" s="262"/>
      <c r="KTC66" s="262"/>
      <c r="KTD66" s="262"/>
      <c r="KTE66" s="262"/>
      <c r="KTF66" s="262"/>
      <c r="KTG66" s="262"/>
      <c r="KTH66" s="262"/>
      <c r="KTI66" s="262"/>
      <c r="KTJ66" s="262"/>
      <c r="KTK66" s="262"/>
      <c r="KTL66" s="262"/>
      <c r="KTM66" s="262"/>
      <c r="KTN66" s="262"/>
      <c r="KTO66" s="262"/>
      <c r="KTP66" s="262"/>
      <c r="KTQ66" s="262"/>
      <c r="KTR66" s="262"/>
      <c r="KTS66" s="262"/>
      <c r="KTT66" s="262"/>
      <c r="KTU66" s="262"/>
      <c r="KTV66" s="262"/>
      <c r="KTW66" s="262"/>
      <c r="KTX66" s="262"/>
      <c r="KTY66" s="262"/>
      <c r="KTZ66" s="262"/>
      <c r="KUA66" s="262"/>
      <c r="KUB66" s="262"/>
      <c r="KUC66" s="262"/>
      <c r="KUD66" s="262"/>
      <c r="KUE66" s="262"/>
      <c r="KUF66" s="262"/>
      <c r="KUG66" s="262"/>
      <c r="KUH66" s="262"/>
      <c r="KUI66" s="262"/>
      <c r="KUJ66" s="262"/>
      <c r="KUK66" s="262"/>
      <c r="KUL66" s="262"/>
      <c r="KUM66" s="262"/>
      <c r="KUN66" s="262"/>
      <c r="KUO66" s="262"/>
      <c r="KUP66" s="262"/>
      <c r="KUQ66" s="262"/>
      <c r="KUR66" s="262"/>
      <c r="KUS66" s="262"/>
      <c r="KUT66" s="262"/>
      <c r="KUU66" s="262"/>
      <c r="KUV66" s="262"/>
      <c r="KUW66" s="262"/>
      <c r="KUX66" s="262"/>
      <c r="KUY66" s="262"/>
      <c r="KUZ66" s="262"/>
      <c r="KVA66" s="262"/>
      <c r="KVB66" s="262"/>
      <c r="KVC66" s="262"/>
      <c r="KVD66" s="262"/>
      <c r="KVE66" s="262"/>
      <c r="KVF66" s="262"/>
      <c r="KVG66" s="262"/>
      <c r="KVH66" s="262"/>
      <c r="KVI66" s="262"/>
      <c r="KVJ66" s="262"/>
      <c r="KVK66" s="262"/>
      <c r="KVL66" s="262"/>
      <c r="KVM66" s="262"/>
      <c r="KVN66" s="262"/>
      <c r="KVO66" s="262"/>
      <c r="KVP66" s="262"/>
      <c r="KVQ66" s="262"/>
      <c r="KVR66" s="262"/>
      <c r="KVS66" s="262"/>
      <c r="KVT66" s="262"/>
      <c r="KVU66" s="262"/>
      <c r="KVV66" s="262"/>
      <c r="KVW66" s="262"/>
      <c r="KVX66" s="262"/>
      <c r="KVY66" s="262"/>
      <c r="KVZ66" s="262"/>
      <c r="KWA66" s="262"/>
      <c r="KWB66" s="262"/>
      <c r="KWC66" s="262"/>
      <c r="KWD66" s="262"/>
      <c r="KWE66" s="262"/>
      <c r="KWF66" s="262"/>
      <c r="KWG66" s="262"/>
      <c r="KWH66" s="262"/>
      <c r="KWI66" s="262"/>
      <c r="KWJ66" s="262"/>
      <c r="KWK66" s="262"/>
      <c r="KWL66" s="262"/>
      <c r="KWM66" s="262"/>
      <c r="KWN66" s="262"/>
      <c r="KWO66" s="262"/>
      <c r="KWP66" s="262"/>
      <c r="KWQ66" s="262"/>
      <c r="KWR66" s="262"/>
      <c r="KWS66" s="262"/>
      <c r="KWT66" s="262"/>
      <c r="KWU66" s="262"/>
      <c r="KWV66" s="262"/>
      <c r="KWW66" s="262"/>
      <c r="KWX66" s="262"/>
      <c r="KWY66" s="262"/>
      <c r="KWZ66" s="262"/>
      <c r="KXA66" s="262"/>
      <c r="KXB66" s="262"/>
      <c r="KXC66" s="262"/>
      <c r="KXD66" s="262"/>
      <c r="KXE66" s="262"/>
      <c r="KXF66" s="262"/>
      <c r="KXG66" s="262"/>
      <c r="KXH66" s="262"/>
      <c r="KXI66" s="262"/>
      <c r="KXJ66" s="262"/>
      <c r="KXK66" s="262"/>
      <c r="KXL66" s="262"/>
      <c r="KXM66" s="262"/>
      <c r="KXN66" s="262"/>
      <c r="KXO66" s="262"/>
      <c r="KXP66" s="262"/>
      <c r="KXQ66" s="262"/>
      <c r="KXR66" s="262"/>
      <c r="KXS66" s="262"/>
      <c r="KXT66" s="262"/>
      <c r="KXU66" s="262"/>
      <c r="KXV66" s="262"/>
      <c r="KXW66" s="262"/>
      <c r="KXX66" s="262"/>
      <c r="KXY66" s="262"/>
      <c r="KXZ66" s="262"/>
      <c r="KYA66" s="262"/>
      <c r="KYB66" s="262"/>
      <c r="KYC66" s="262"/>
      <c r="KYD66" s="262"/>
      <c r="KYE66" s="262"/>
      <c r="KYF66" s="262"/>
      <c r="KYG66" s="262"/>
      <c r="KYH66" s="262"/>
      <c r="KYI66" s="262"/>
      <c r="KYJ66" s="262"/>
      <c r="KYK66" s="262"/>
      <c r="KYL66" s="262"/>
      <c r="KYM66" s="262"/>
      <c r="KYN66" s="262"/>
      <c r="KYO66" s="262"/>
      <c r="KYP66" s="262"/>
      <c r="KYQ66" s="262"/>
      <c r="KYR66" s="262"/>
      <c r="KYS66" s="262"/>
      <c r="KYT66" s="262"/>
      <c r="KYU66" s="262"/>
      <c r="KYV66" s="262"/>
      <c r="KYW66" s="262"/>
      <c r="KYX66" s="262"/>
      <c r="KYY66" s="262"/>
      <c r="KYZ66" s="262"/>
      <c r="KZA66" s="262"/>
      <c r="KZB66" s="262"/>
      <c r="KZC66" s="262"/>
      <c r="KZD66" s="262"/>
      <c r="KZE66" s="262"/>
      <c r="KZF66" s="262"/>
      <c r="KZG66" s="262"/>
      <c r="KZH66" s="262"/>
      <c r="KZI66" s="262"/>
      <c r="KZJ66" s="262"/>
      <c r="KZK66" s="262"/>
      <c r="KZL66" s="262"/>
      <c r="KZM66" s="262"/>
      <c r="KZN66" s="262"/>
      <c r="KZO66" s="262"/>
      <c r="KZP66" s="262"/>
      <c r="KZQ66" s="262"/>
      <c r="KZR66" s="262"/>
      <c r="KZS66" s="262"/>
      <c r="KZT66" s="262"/>
      <c r="KZU66" s="262"/>
      <c r="KZV66" s="262"/>
      <c r="KZW66" s="262"/>
      <c r="KZX66" s="262"/>
      <c r="KZY66" s="262"/>
      <c r="KZZ66" s="262"/>
      <c r="LAA66" s="262"/>
      <c r="LAB66" s="262"/>
      <c r="LAC66" s="262"/>
      <c r="LAD66" s="262"/>
      <c r="LAE66" s="262"/>
      <c r="LAF66" s="262"/>
      <c r="LAG66" s="262"/>
      <c r="LAH66" s="262"/>
      <c r="LAI66" s="262"/>
      <c r="LAJ66" s="262"/>
      <c r="LAK66" s="262"/>
      <c r="LAL66" s="262"/>
      <c r="LAM66" s="262"/>
      <c r="LAN66" s="262"/>
      <c r="LAO66" s="262"/>
      <c r="LAP66" s="262"/>
      <c r="LAQ66" s="262"/>
      <c r="LAR66" s="262"/>
      <c r="LAS66" s="262"/>
      <c r="LAT66" s="262"/>
      <c r="LAU66" s="262"/>
      <c r="LAV66" s="262"/>
      <c r="LAW66" s="262"/>
      <c r="LAX66" s="262"/>
      <c r="LAY66" s="262"/>
      <c r="LAZ66" s="262"/>
      <c r="LBA66" s="262"/>
      <c r="LBB66" s="262"/>
      <c r="LBC66" s="262"/>
      <c r="LBD66" s="262"/>
      <c r="LBE66" s="262"/>
      <c r="LBF66" s="262"/>
      <c r="LBG66" s="262"/>
      <c r="LBH66" s="262"/>
      <c r="LBI66" s="262"/>
      <c r="LBJ66" s="262"/>
      <c r="LBK66" s="262"/>
      <c r="LBL66" s="262"/>
      <c r="LBM66" s="262"/>
      <c r="LBN66" s="262"/>
      <c r="LBO66" s="262"/>
      <c r="LBP66" s="262"/>
      <c r="LBQ66" s="262"/>
      <c r="LBR66" s="262"/>
      <c r="LBS66" s="262"/>
      <c r="LBT66" s="262"/>
      <c r="LBU66" s="262"/>
      <c r="LBV66" s="262"/>
      <c r="LBW66" s="262"/>
      <c r="LBX66" s="262"/>
      <c r="LBY66" s="262"/>
      <c r="LBZ66" s="262"/>
      <c r="LCA66" s="262"/>
      <c r="LCB66" s="262"/>
      <c r="LCC66" s="262"/>
      <c r="LCD66" s="262"/>
      <c r="LCE66" s="262"/>
      <c r="LCF66" s="262"/>
      <c r="LCG66" s="262"/>
      <c r="LCH66" s="262"/>
      <c r="LCI66" s="262"/>
      <c r="LCJ66" s="262"/>
      <c r="LCK66" s="262"/>
      <c r="LCL66" s="262"/>
      <c r="LCM66" s="262"/>
      <c r="LCN66" s="262"/>
      <c r="LCO66" s="262"/>
      <c r="LCP66" s="262"/>
      <c r="LCQ66" s="262"/>
      <c r="LCR66" s="262"/>
      <c r="LCS66" s="262"/>
      <c r="LCT66" s="262"/>
      <c r="LCU66" s="262"/>
      <c r="LCV66" s="262"/>
      <c r="LCW66" s="262"/>
      <c r="LCX66" s="262"/>
      <c r="LCY66" s="262"/>
      <c r="LCZ66" s="262"/>
      <c r="LDA66" s="262"/>
      <c r="LDB66" s="262"/>
      <c r="LDC66" s="262"/>
      <c r="LDD66" s="262"/>
      <c r="LDE66" s="262"/>
      <c r="LDF66" s="262"/>
      <c r="LDG66" s="262"/>
      <c r="LDH66" s="262"/>
      <c r="LDI66" s="262"/>
      <c r="LDJ66" s="262"/>
      <c r="LDK66" s="262"/>
      <c r="LDL66" s="262"/>
      <c r="LDM66" s="262"/>
      <c r="LDN66" s="262"/>
      <c r="LDO66" s="262"/>
      <c r="LDP66" s="262"/>
      <c r="LDQ66" s="262"/>
      <c r="LDR66" s="262"/>
      <c r="LDS66" s="262"/>
      <c r="LDT66" s="262"/>
      <c r="LDU66" s="262"/>
      <c r="LDV66" s="262"/>
      <c r="LDW66" s="262"/>
      <c r="LDX66" s="262"/>
      <c r="LDY66" s="262"/>
      <c r="LDZ66" s="262"/>
      <c r="LEA66" s="262"/>
      <c r="LEB66" s="262"/>
      <c r="LEC66" s="262"/>
      <c r="LED66" s="262"/>
      <c r="LEE66" s="262"/>
      <c r="LEF66" s="262"/>
      <c r="LEG66" s="262"/>
      <c r="LEH66" s="262"/>
      <c r="LEI66" s="262"/>
      <c r="LEJ66" s="262"/>
      <c r="LEK66" s="262"/>
      <c r="LEL66" s="262"/>
      <c r="LEM66" s="262"/>
      <c r="LEN66" s="262"/>
      <c r="LEO66" s="262"/>
      <c r="LEP66" s="262"/>
      <c r="LEQ66" s="262"/>
      <c r="LER66" s="262"/>
      <c r="LES66" s="262"/>
      <c r="LET66" s="262"/>
      <c r="LEU66" s="262"/>
      <c r="LEV66" s="262"/>
      <c r="LEW66" s="262"/>
      <c r="LEX66" s="262"/>
      <c r="LEY66" s="262"/>
      <c r="LEZ66" s="262"/>
      <c r="LFA66" s="262"/>
      <c r="LFB66" s="262"/>
      <c r="LFC66" s="262"/>
      <c r="LFD66" s="262"/>
      <c r="LFE66" s="262"/>
      <c r="LFF66" s="262"/>
      <c r="LFG66" s="262"/>
      <c r="LFH66" s="262"/>
      <c r="LFI66" s="262"/>
      <c r="LFJ66" s="262"/>
      <c r="LFK66" s="262"/>
      <c r="LFL66" s="262"/>
      <c r="LFM66" s="262"/>
      <c r="LFN66" s="262"/>
      <c r="LFO66" s="262"/>
      <c r="LFP66" s="262"/>
      <c r="LFQ66" s="262"/>
      <c r="LFR66" s="262"/>
      <c r="LFS66" s="262"/>
      <c r="LFT66" s="262"/>
      <c r="LFU66" s="262"/>
      <c r="LFV66" s="262"/>
      <c r="LFW66" s="262"/>
      <c r="LFX66" s="262"/>
      <c r="LFY66" s="262"/>
      <c r="LFZ66" s="262"/>
      <c r="LGA66" s="262"/>
      <c r="LGB66" s="262"/>
      <c r="LGC66" s="262"/>
      <c r="LGD66" s="262"/>
      <c r="LGE66" s="262"/>
      <c r="LGF66" s="262"/>
      <c r="LGG66" s="262"/>
      <c r="LGH66" s="262"/>
      <c r="LGI66" s="262"/>
      <c r="LGJ66" s="262"/>
      <c r="LGK66" s="262"/>
      <c r="LGL66" s="262"/>
      <c r="LGM66" s="262"/>
      <c r="LGN66" s="262"/>
      <c r="LGO66" s="262"/>
      <c r="LGP66" s="262"/>
      <c r="LGQ66" s="262"/>
      <c r="LGR66" s="262"/>
      <c r="LGS66" s="262"/>
      <c r="LGT66" s="262"/>
      <c r="LGU66" s="262"/>
      <c r="LGV66" s="262"/>
      <c r="LGW66" s="262"/>
      <c r="LGX66" s="262"/>
      <c r="LGY66" s="262"/>
      <c r="LGZ66" s="262"/>
      <c r="LHA66" s="262"/>
      <c r="LHB66" s="262"/>
      <c r="LHC66" s="262"/>
      <c r="LHD66" s="262"/>
      <c r="LHE66" s="262"/>
      <c r="LHF66" s="262"/>
      <c r="LHG66" s="262"/>
      <c r="LHH66" s="262"/>
      <c r="LHI66" s="262"/>
      <c r="LHJ66" s="262"/>
      <c r="LHK66" s="262"/>
      <c r="LHL66" s="262"/>
      <c r="LHM66" s="262"/>
      <c r="LHN66" s="262"/>
      <c r="LHO66" s="262"/>
      <c r="LHP66" s="262"/>
      <c r="LHQ66" s="262"/>
      <c r="LHR66" s="262"/>
      <c r="LHS66" s="262"/>
      <c r="LHT66" s="262"/>
      <c r="LHU66" s="262"/>
      <c r="LHV66" s="262"/>
      <c r="LHW66" s="262"/>
      <c r="LHX66" s="262"/>
      <c r="LHY66" s="262"/>
      <c r="LHZ66" s="262"/>
      <c r="LIA66" s="262"/>
      <c r="LIB66" s="262"/>
      <c r="LIC66" s="262"/>
      <c r="LID66" s="262"/>
      <c r="LIE66" s="262"/>
      <c r="LIF66" s="262"/>
      <c r="LIG66" s="262"/>
      <c r="LIH66" s="262"/>
      <c r="LII66" s="262"/>
      <c r="LIJ66" s="262"/>
      <c r="LIK66" s="262"/>
      <c r="LIL66" s="262"/>
      <c r="LIM66" s="262"/>
      <c r="LIN66" s="262"/>
      <c r="LIO66" s="262"/>
      <c r="LIP66" s="262"/>
      <c r="LIQ66" s="262"/>
      <c r="LIR66" s="262"/>
      <c r="LIS66" s="262"/>
      <c r="LIT66" s="262"/>
      <c r="LIU66" s="262"/>
      <c r="LIV66" s="262"/>
      <c r="LIW66" s="262"/>
      <c r="LIX66" s="262"/>
      <c r="LIY66" s="262"/>
      <c r="LIZ66" s="262"/>
      <c r="LJA66" s="262"/>
      <c r="LJB66" s="262"/>
      <c r="LJC66" s="262"/>
      <c r="LJD66" s="262"/>
      <c r="LJE66" s="262"/>
      <c r="LJF66" s="262"/>
      <c r="LJG66" s="262"/>
      <c r="LJH66" s="262"/>
      <c r="LJI66" s="262"/>
      <c r="LJJ66" s="262"/>
      <c r="LJK66" s="262"/>
      <c r="LJL66" s="262"/>
      <c r="LJM66" s="262"/>
      <c r="LJN66" s="262"/>
      <c r="LJO66" s="262"/>
      <c r="LJP66" s="262"/>
      <c r="LJQ66" s="262"/>
      <c r="LJR66" s="262"/>
      <c r="LJS66" s="262"/>
      <c r="LJT66" s="262"/>
      <c r="LJU66" s="262"/>
      <c r="LJV66" s="262"/>
      <c r="LJW66" s="262"/>
      <c r="LJX66" s="262"/>
      <c r="LJY66" s="262"/>
      <c r="LJZ66" s="262"/>
      <c r="LKA66" s="262"/>
      <c r="LKB66" s="262"/>
      <c r="LKC66" s="262"/>
      <c r="LKD66" s="262"/>
      <c r="LKE66" s="262"/>
      <c r="LKF66" s="262"/>
      <c r="LKG66" s="262"/>
      <c r="LKH66" s="262"/>
      <c r="LKI66" s="262"/>
      <c r="LKJ66" s="262"/>
      <c r="LKK66" s="262"/>
      <c r="LKL66" s="262"/>
      <c r="LKM66" s="262"/>
      <c r="LKN66" s="262"/>
      <c r="LKO66" s="262"/>
      <c r="LKP66" s="262"/>
      <c r="LKQ66" s="262"/>
      <c r="LKR66" s="262"/>
      <c r="LKS66" s="262"/>
      <c r="LKT66" s="262"/>
      <c r="LKU66" s="262"/>
      <c r="LKV66" s="262"/>
      <c r="LKW66" s="262"/>
      <c r="LKX66" s="262"/>
      <c r="LKY66" s="262"/>
      <c r="LKZ66" s="262"/>
      <c r="LLA66" s="262"/>
      <c r="LLB66" s="262"/>
      <c r="LLC66" s="262"/>
      <c r="LLD66" s="262"/>
      <c r="LLE66" s="262"/>
      <c r="LLF66" s="262"/>
      <c r="LLG66" s="262"/>
      <c r="LLH66" s="262"/>
      <c r="LLI66" s="262"/>
      <c r="LLJ66" s="262"/>
      <c r="LLK66" s="262"/>
      <c r="LLL66" s="262"/>
      <c r="LLM66" s="262"/>
      <c r="LLN66" s="262"/>
      <c r="LLO66" s="262"/>
      <c r="LLP66" s="262"/>
      <c r="LLQ66" s="262"/>
      <c r="LLR66" s="262"/>
      <c r="LLS66" s="262"/>
      <c r="LLT66" s="262"/>
      <c r="LLU66" s="262"/>
      <c r="LLV66" s="262"/>
      <c r="LLW66" s="262"/>
      <c r="LLX66" s="262"/>
      <c r="LLY66" s="262"/>
      <c r="LLZ66" s="262"/>
      <c r="LMA66" s="262"/>
      <c r="LMB66" s="262"/>
      <c r="LMC66" s="262"/>
      <c r="LMD66" s="262"/>
      <c r="LME66" s="262"/>
      <c r="LMF66" s="262"/>
      <c r="LMG66" s="262"/>
      <c r="LMH66" s="262"/>
      <c r="LMI66" s="262"/>
      <c r="LMJ66" s="262"/>
      <c r="LMK66" s="262"/>
      <c r="LML66" s="262"/>
      <c r="LMM66" s="262"/>
      <c r="LMN66" s="262"/>
      <c r="LMO66" s="262"/>
      <c r="LMP66" s="262"/>
      <c r="LMQ66" s="262"/>
      <c r="LMR66" s="262"/>
      <c r="LMS66" s="262"/>
      <c r="LMT66" s="262"/>
      <c r="LMU66" s="262"/>
      <c r="LMV66" s="262"/>
      <c r="LMW66" s="262"/>
      <c r="LMX66" s="262"/>
      <c r="LMY66" s="262"/>
      <c r="LMZ66" s="262"/>
      <c r="LNA66" s="262"/>
      <c r="LNB66" s="262"/>
      <c r="LNC66" s="262"/>
      <c r="LND66" s="262"/>
      <c r="LNE66" s="262"/>
      <c r="LNF66" s="262"/>
      <c r="LNG66" s="262"/>
      <c r="LNH66" s="262"/>
      <c r="LNI66" s="262"/>
      <c r="LNJ66" s="262"/>
      <c r="LNK66" s="262"/>
      <c r="LNL66" s="262"/>
      <c r="LNM66" s="262"/>
      <c r="LNN66" s="262"/>
      <c r="LNO66" s="262"/>
      <c r="LNP66" s="262"/>
      <c r="LNQ66" s="262"/>
      <c r="LNR66" s="262"/>
      <c r="LNS66" s="262"/>
      <c r="LNT66" s="262"/>
      <c r="LNU66" s="262"/>
      <c r="LNV66" s="262"/>
      <c r="LNW66" s="262"/>
      <c r="LNX66" s="262"/>
      <c r="LNY66" s="262"/>
      <c r="LNZ66" s="262"/>
      <c r="LOA66" s="262"/>
      <c r="LOB66" s="262"/>
      <c r="LOC66" s="262"/>
      <c r="LOD66" s="262"/>
      <c r="LOE66" s="262"/>
      <c r="LOF66" s="262"/>
      <c r="LOG66" s="262"/>
      <c r="LOH66" s="262"/>
      <c r="LOI66" s="262"/>
      <c r="LOJ66" s="262"/>
      <c r="LOK66" s="262"/>
      <c r="LOL66" s="262"/>
      <c r="LOM66" s="262"/>
      <c r="LON66" s="262"/>
      <c r="LOO66" s="262"/>
      <c r="LOP66" s="262"/>
      <c r="LOQ66" s="262"/>
      <c r="LOR66" s="262"/>
      <c r="LOS66" s="262"/>
      <c r="LOT66" s="262"/>
      <c r="LOU66" s="262"/>
      <c r="LOV66" s="262"/>
      <c r="LOW66" s="262"/>
      <c r="LOX66" s="262"/>
      <c r="LOY66" s="262"/>
      <c r="LOZ66" s="262"/>
      <c r="LPA66" s="262"/>
      <c r="LPB66" s="262"/>
      <c r="LPC66" s="262"/>
      <c r="LPD66" s="262"/>
      <c r="LPE66" s="262"/>
      <c r="LPF66" s="262"/>
      <c r="LPG66" s="262"/>
      <c r="LPH66" s="262"/>
      <c r="LPI66" s="262"/>
      <c r="LPJ66" s="262"/>
      <c r="LPK66" s="262"/>
      <c r="LPL66" s="262"/>
      <c r="LPM66" s="262"/>
      <c r="LPN66" s="262"/>
      <c r="LPO66" s="262"/>
      <c r="LPP66" s="262"/>
      <c r="LPQ66" s="262"/>
      <c r="LPR66" s="262"/>
      <c r="LPS66" s="262"/>
      <c r="LPT66" s="262"/>
      <c r="LPU66" s="262"/>
      <c r="LPV66" s="262"/>
      <c r="LPW66" s="262"/>
      <c r="LPX66" s="262"/>
      <c r="LPY66" s="262"/>
      <c r="LPZ66" s="262"/>
      <c r="LQA66" s="262"/>
      <c r="LQB66" s="262"/>
      <c r="LQC66" s="262"/>
      <c r="LQD66" s="262"/>
      <c r="LQE66" s="262"/>
      <c r="LQF66" s="262"/>
      <c r="LQG66" s="262"/>
      <c r="LQH66" s="262"/>
      <c r="LQI66" s="262"/>
      <c r="LQJ66" s="262"/>
      <c r="LQK66" s="262"/>
      <c r="LQL66" s="262"/>
      <c r="LQM66" s="262"/>
      <c r="LQN66" s="262"/>
      <c r="LQO66" s="262"/>
      <c r="LQP66" s="262"/>
      <c r="LQQ66" s="262"/>
      <c r="LQR66" s="262"/>
      <c r="LQS66" s="262"/>
      <c r="LQT66" s="262"/>
      <c r="LQU66" s="262"/>
      <c r="LQV66" s="262"/>
      <c r="LQW66" s="262"/>
      <c r="LQX66" s="262"/>
      <c r="LQY66" s="262"/>
      <c r="LQZ66" s="262"/>
      <c r="LRA66" s="262"/>
      <c r="LRB66" s="262"/>
      <c r="LRC66" s="262"/>
      <c r="LRD66" s="262"/>
      <c r="LRE66" s="262"/>
      <c r="LRF66" s="262"/>
      <c r="LRG66" s="262"/>
      <c r="LRH66" s="262"/>
      <c r="LRI66" s="262"/>
      <c r="LRJ66" s="262"/>
      <c r="LRK66" s="262"/>
      <c r="LRL66" s="262"/>
      <c r="LRM66" s="262"/>
      <c r="LRN66" s="262"/>
      <c r="LRO66" s="262"/>
      <c r="LRP66" s="262"/>
      <c r="LRQ66" s="262"/>
      <c r="LRR66" s="262"/>
      <c r="LRS66" s="262"/>
      <c r="LRT66" s="262"/>
      <c r="LRU66" s="262"/>
      <c r="LRV66" s="262"/>
      <c r="LRW66" s="262"/>
      <c r="LRX66" s="262"/>
      <c r="LRY66" s="262"/>
      <c r="LRZ66" s="262"/>
      <c r="LSA66" s="262"/>
      <c r="LSB66" s="262"/>
      <c r="LSC66" s="262"/>
      <c r="LSD66" s="262"/>
      <c r="LSE66" s="262"/>
      <c r="LSF66" s="262"/>
      <c r="LSG66" s="262"/>
      <c r="LSH66" s="262"/>
      <c r="LSI66" s="262"/>
      <c r="LSJ66" s="262"/>
      <c r="LSK66" s="262"/>
      <c r="LSL66" s="262"/>
      <c r="LSM66" s="262"/>
      <c r="LSN66" s="262"/>
      <c r="LSO66" s="262"/>
      <c r="LSP66" s="262"/>
      <c r="LSQ66" s="262"/>
      <c r="LSR66" s="262"/>
      <c r="LSS66" s="262"/>
      <c r="LST66" s="262"/>
      <c r="LSU66" s="262"/>
      <c r="LSV66" s="262"/>
      <c r="LSW66" s="262"/>
      <c r="LSX66" s="262"/>
      <c r="LSY66" s="262"/>
      <c r="LSZ66" s="262"/>
      <c r="LTA66" s="262"/>
      <c r="LTB66" s="262"/>
      <c r="LTC66" s="262"/>
      <c r="LTD66" s="262"/>
      <c r="LTE66" s="262"/>
      <c r="LTF66" s="262"/>
      <c r="LTG66" s="262"/>
      <c r="LTH66" s="262"/>
      <c r="LTI66" s="262"/>
      <c r="LTJ66" s="262"/>
      <c r="LTK66" s="262"/>
      <c r="LTL66" s="262"/>
      <c r="LTM66" s="262"/>
      <c r="LTN66" s="262"/>
      <c r="LTO66" s="262"/>
      <c r="LTP66" s="262"/>
      <c r="LTQ66" s="262"/>
      <c r="LTR66" s="262"/>
      <c r="LTS66" s="262"/>
      <c r="LTT66" s="262"/>
      <c r="LTU66" s="262"/>
      <c r="LTV66" s="262"/>
      <c r="LTW66" s="262"/>
      <c r="LTX66" s="262"/>
      <c r="LTY66" s="262"/>
      <c r="LTZ66" s="262"/>
      <c r="LUA66" s="262"/>
      <c r="LUB66" s="262"/>
      <c r="LUC66" s="262"/>
      <c r="LUD66" s="262"/>
      <c r="LUE66" s="262"/>
      <c r="LUF66" s="262"/>
      <c r="LUG66" s="262"/>
      <c r="LUH66" s="262"/>
      <c r="LUI66" s="262"/>
      <c r="LUJ66" s="262"/>
      <c r="LUK66" s="262"/>
      <c r="LUL66" s="262"/>
      <c r="LUM66" s="262"/>
      <c r="LUN66" s="262"/>
      <c r="LUO66" s="262"/>
      <c r="LUP66" s="262"/>
      <c r="LUQ66" s="262"/>
      <c r="LUR66" s="262"/>
      <c r="LUS66" s="262"/>
      <c r="LUT66" s="262"/>
      <c r="LUU66" s="262"/>
      <c r="LUV66" s="262"/>
      <c r="LUW66" s="262"/>
      <c r="LUX66" s="262"/>
      <c r="LUY66" s="262"/>
      <c r="LUZ66" s="262"/>
      <c r="LVA66" s="262"/>
      <c r="LVB66" s="262"/>
      <c r="LVC66" s="262"/>
      <c r="LVD66" s="262"/>
      <c r="LVE66" s="262"/>
      <c r="LVF66" s="262"/>
      <c r="LVG66" s="262"/>
      <c r="LVH66" s="262"/>
      <c r="LVI66" s="262"/>
      <c r="LVJ66" s="262"/>
      <c r="LVK66" s="262"/>
      <c r="LVL66" s="262"/>
      <c r="LVM66" s="262"/>
      <c r="LVN66" s="262"/>
      <c r="LVO66" s="262"/>
      <c r="LVP66" s="262"/>
      <c r="LVQ66" s="262"/>
      <c r="LVR66" s="262"/>
      <c r="LVS66" s="262"/>
      <c r="LVT66" s="262"/>
      <c r="LVU66" s="262"/>
      <c r="LVV66" s="262"/>
      <c r="LVW66" s="262"/>
      <c r="LVX66" s="262"/>
      <c r="LVY66" s="262"/>
      <c r="LVZ66" s="262"/>
      <c r="LWA66" s="262"/>
      <c r="LWB66" s="262"/>
      <c r="LWC66" s="262"/>
      <c r="LWD66" s="262"/>
      <c r="LWE66" s="262"/>
      <c r="LWF66" s="262"/>
      <c r="LWG66" s="262"/>
      <c r="LWH66" s="262"/>
      <c r="LWI66" s="262"/>
      <c r="LWJ66" s="262"/>
      <c r="LWK66" s="262"/>
      <c r="LWL66" s="262"/>
      <c r="LWM66" s="262"/>
      <c r="LWN66" s="262"/>
      <c r="LWO66" s="262"/>
      <c r="LWP66" s="262"/>
      <c r="LWQ66" s="262"/>
      <c r="LWR66" s="262"/>
      <c r="LWS66" s="262"/>
      <c r="LWT66" s="262"/>
      <c r="LWU66" s="262"/>
      <c r="LWV66" s="262"/>
      <c r="LWW66" s="262"/>
      <c r="LWX66" s="262"/>
      <c r="LWY66" s="262"/>
      <c r="LWZ66" s="262"/>
      <c r="LXA66" s="262"/>
      <c r="LXB66" s="262"/>
      <c r="LXC66" s="262"/>
      <c r="LXD66" s="262"/>
      <c r="LXE66" s="262"/>
      <c r="LXF66" s="262"/>
      <c r="LXG66" s="262"/>
      <c r="LXH66" s="262"/>
      <c r="LXI66" s="262"/>
      <c r="LXJ66" s="262"/>
      <c r="LXK66" s="262"/>
      <c r="LXL66" s="262"/>
      <c r="LXM66" s="262"/>
      <c r="LXN66" s="262"/>
      <c r="LXO66" s="262"/>
      <c r="LXP66" s="262"/>
      <c r="LXQ66" s="262"/>
      <c r="LXR66" s="262"/>
      <c r="LXS66" s="262"/>
      <c r="LXT66" s="262"/>
      <c r="LXU66" s="262"/>
      <c r="LXV66" s="262"/>
      <c r="LXW66" s="262"/>
      <c r="LXX66" s="262"/>
      <c r="LXY66" s="262"/>
      <c r="LXZ66" s="262"/>
      <c r="LYA66" s="262"/>
      <c r="LYB66" s="262"/>
      <c r="LYC66" s="262"/>
      <c r="LYD66" s="262"/>
      <c r="LYE66" s="262"/>
      <c r="LYF66" s="262"/>
      <c r="LYG66" s="262"/>
      <c r="LYH66" s="262"/>
      <c r="LYI66" s="262"/>
      <c r="LYJ66" s="262"/>
      <c r="LYK66" s="262"/>
      <c r="LYL66" s="262"/>
      <c r="LYM66" s="262"/>
      <c r="LYN66" s="262"/>
      <c r="LYO66" s="262"/>
      <c r="LYP66" s="262"/>
      <c r="LYQ66" s="262"/>
      <c r="LYR66" s="262"/>
      <c r="LYS66" s="262"/>
      <c r="LYT66" s="262"/>
      <c r="LYU66" s="262"/>
      <c r="LYV66" s="262"/>
      <c r="LYW66" s="262"/>
      <c r="LYX66" s="262"/>
      <c r="LYY66" s="262"/>
      <c r="LYZ66" s="262"/>
      <c r="LZA66" s="262"/>
      <c r="LZB66" s="262"/>
      <c r="LZC66" s="262"/>
      <c r="LZD66" s="262"/>
      <c r="LZE66" s="262"/>
      <c r="LZF66" s="262"/>
      <c r="LZG66" s="262"/>
      <c r="LZH66" s="262"/>
      <c r="LZI66" s="262"/>
      <c r="LZJ66" s="262"/>
      <c r="LZK66" s="262"/>
      <c r="LZL66" s="262"/>
      <c r="LZM66" s="262"/>
      <c r="LZN66" s="262"/>
      <c r="LZO66" s="262"/>
      <c r="LZP66" s="262"/>
      <c r="LZQ66" s="262"/>
      <c r="LZR66" s="262"/>
      <c r="LZS66" s="262"/>
      <c r="LZT66" s="262"/>
      <c r="LZU66" s="262"/>
      <c r="LZV66" s="262"/>
      <c r="LZW66" s="262"/>
      <c r="LZX66" s="262"/>
      <c r="LZY66" s="262"/>
      <c r="LZZ66" s="262"/>
      <c r="MAA66" s="262"/>
      <c r="MAB66" s="262"/>
      <c r="MAC66" s="262"/>
      <c r="MAD66" s="262"/>
      <c r="MAE66" s="262"/>
      <c r="MAF66" s="262"/>
      <c r="MAG66" s="262"/>
      <c r="MAH66" s="262"/>
      <c r="MAI66" s="262"/>
      <c r="MAJ66" s="262"/>
      <c r="MAK66" s="262"/>
      <c r="MAL66" s="262"/>
      <c r="MAM66" s="262"/>
      <c r="MAN66" s="262"/>
      <c r="MAO66" s="262"/>
      <c r="MAP66" s="262"/>
      <c r="MAQ66" s="262"/>
      <c r="MAR66" s="262"/>
      <c r="MAS66" s="262"/>
      <c r="MAT66" s="262"/>
      <c r="MAU66" s="262"/>
      <c r="MAV66" s="262"/>
      <c r="MAW66" s="262"/>
      <c r="MAX66" s="262"/>
      <c r="MAY66" s="262"/>
      <c r="MAZ66" s="262"/>
      <c r="MBA66" s="262"/>
      <c r="MBB66" s="262"/>
      <c r="MBC66" s="262"/>
      <c r="MBD66" s="262"/>
      <c r="MBE66" s="262"/>
      <c r="MBF66" s="262"/>
      <c r="MBG66" s="262"/>
      <c r="MBH66" s="262"/>
      <c r="MBI66" s="262"/>
      <c r="MBJ66" s="262"/>
      <c r="MBK66" s="262"/>
      <c r="MBL66" s="262"/>
      <c r="MBM66" s="262"/>
      <c r="MBN66" s="262"/>
      <c r="MBO66" s="262"/>
      <c r="MBP66" s="262"/>
      <c r="MBQ66" s="262"/>
      <c r="MBR66" s="262"/>
      <c r="MBS66" s="262"/>
      <c r="MBT66" s="262"/>
      <c r="MBU66" s="262"/>
      <c r="MBV66" s="262"/>
      <c r="MBW66" s="262"/>
      <c r="MBX66" s="262"/>
      <c r="MBY66" s="262"/>
      <c r="MBZ66" s="262"/>
      <c r="MCA66" s="262"/>
      <c r="MCB66" s="262"/>
      <c r="MCC66" s="262"/>
      <c r="MCD66" s="262"/>
      <c r="MCE66" s="262"/>
      <c r="MCF66" s="262"/>
      <c r="MCG66" s="262"/>
      <c r="MCH66" s="262"/>
      <c r="MCI66" s="262"/>
      <c r="MCJ66" s="262"/>
      <c r="MCK66" s="262"/>
      <c r="MCL66" s="262"/>
      <c r="MCM66" s="262"/>
      <c r="MCN66" s="262"/>
      <c r="MCO66" s="262"/>
      <c r="MCP66" s="262"/>
      <c r="MCQ66" s="262"/>
      <c r="MCR66" s="262"/>
      <c r="MCS66" s="262"/>
      <c r="MCT66" s="262"/>
      <c r="MCU66" s="262"/>
      <c r="MCV66" s="262"/>
      <c r="MCW66" s="262"/>
      <c r="MCX66" s="262"/>
      <c r="MCY66" s="262"/>
      <c r="MCZ66" s="262"/>
      <c r="MDA66" s="262"/>
      <c r="MDB66" s="262"/>
      <c r="MDC66" s="262"/>
      <c r="MDD66" s="262"/>
      <c r="MDE66" s="262"/>
      <c r="MDF66" s="262"/>
      <c r="MDG66" s="262"/>
      <c r="MDH66" s="262"/>
      <c r="MDI66" s="262"/>
      <c r="MDJ66" s="262"/>
      <c r="MDK66" s="262"/>
      <c r="MDL66" s="262"/>
      <c r="MDM66" s="262"/>
      <c r="MDN66" s="262"/>
      <c r="MDO66" s="262"/>
      <c r="MDP66" s="262"/>
      <c r="MDQ66" s="262"/>
      <c r="MDR66" s="262"/>
      <c r="MDS66" s="262"/>
      <c r="MDT66" s="262"/>
      <c r="MDU66" s="262"/>
      <c r="MDV66" s="262"/>
      <c r="MDW66" s="262"/>
      <c r="MDX66" s="262"/>
      <c r="MDY66" s="262"/>
      <c r="MDZ66" s="262"/>
      <c r="MEA66" s="262"/>
      <c r="MEB66" s="262"/>
      <c r="MEC66" s="262"/>
      <c r="MED66" s="262"/>
      <c r="MEE66" s="262"/>
      <c r="MEF66" s="262"/>
      <c r="MEG66" s="262"/>
      <c r="MEH66" s="262"/>
      <c r="MEI66" s="262"/>
      <c r="MEJ66" s="262"/>
      <c r="MEK66" s="262"/>
      <c r="MEL66" s="262"/>
      <c r="MEM66" s="262"/>
      <c r="MEN66" s="262"/>
      <c r="MEO66" s="262"/>
      <c r="MEP66" s="262"/>
      <c r="MEQ66" s="262"/>
      <c r="MER66" s="262"/>
      <c r="MES66" s="262"/>
      <c r="MET66" s="262"/>
      <c r="MEU66" s="262"/>
      <c r="MEV66" s="262"/>
      <c r="MEW66" s="262"/>
      <c r="MEX66" s="262"/>
      <c r="MEY66" s="262"/>
      <c r="MEZ66" s="262"/>
      <c r="MFA66" s="262"/>
      <c r="MFB66" s="262"/>
      <c r="MFC66" s="262"/>
      <c r="MFD66" s="262"/>
      <c r="MFE66" s="262"/>
      <c r="MFF66" s="262"/>
      <c r="MFG66" s="262"/>
      <c r="MFH66" s="262"/>
      <c r="MFI66" s="262"/>
      <c r="MFJ66" s="262"/>
      <c r="MFK66" s="262"/>
      <c r="MFL66" s="262"/>
      <c r="MFM66" s="262"/>
      <c r="MFN66" s="262"/>
      <c r="MFO66" s="262"/>
      <c r="MFP66" s="262"/>
      <c r="MFQ66" s="262"/>
      <c r="MFR66" s="262"/>
      <c r="MFS66" s="262"/>
      <c r="MFT66" s="262"/>
      <c r="MFU66" s="262"/>
      <c r="MFV66" s="262"/>
      <c r="MFW66" s="262"/>
      <c r="MFX66" s="262"/>
      <c r="MFY66" s="262"/>
      <c r="MFZ66" s="262"/>
      <c r="MGA66" s="262"/>
      <c r="MGB66" s="262"/>
      <c r="MGC66" s="262"/>
      <c r="MGD66" s="262"/>
      <c r="MGE66" s="262"/>
      <c r="MGF66" s="262"/>
      <c r="MGG66" s="262"/>
      <c r="MGH66" s="262"/>
      <c r="MGI66" s="262"/>
      <c r="MGJ66" s="262"/>
      <c r="MGK66" s="262"/>
      <c r="MGL66" s="262"/>
      <c r="MGM66" s="262"/>
      <c r="MGN66" s="262"/>
      <c r="MGO66" s="262"/>
      <c r="MGP66" s="262"/>
      <c r="MGQ66" s="262"/>
      <c r="MGR66" s="262"/>
      <c r="MGS66" s="262"/>
      <c r="MGT66" s="262"/>
      <c r="MGU66" s="262"/>
      <c r="MGV66" s="262"/>
      <c r="MGW66" s="262"/>
      <c r="MGX66" s="262"/>
      <c r="MGY66" s="262"/>
      <c r="MGZ66" s="262"/>
      <c r="MHA66" s="262"/>
      <c r="MHB66" s="262"/>
      <c r="MHC66" s="262"/>
      <c r="MHD66" s="262"/>
      <c r="MHE66" s="262"/>
      <c r="MHF66" s="262"/>
      <c r="MHG66" s="262"/>
      <c r="MHH66" s="262"/>
      <c r="MHI66" s="262"/>
      <c r="MHJ66" s="262"/>
      <c r="MHK66" s="262"/>
      <c r="MHL66" s="262"/>
      <c r="MHM66" s="262"/>
      <c r="MHN66" s="262"/>
      <c r="MHO66" s="262"/>
      <c r="MHP66" s="262"/>
      <c r="MHQ66" s="262"/>
      <c r="MHR66" s="262"/>
      <c r="MHS66" s="262"/>
      <c r="MHT66" s="262"/>
      <c r="MHU66" s="262"/>
      <c r="MHV66" s="262"/>
      <c r="MHW66" s="262"/>
      <c r="MHX66" s="262"/>
      <c r="MHY66" s="262"/>
      <c r="MHZ66" s="262"/>
      <c r="MIA66" s="262"/>
      <c r="MIB66" s="262"/>
      <c r="MIC66" s="262"/>
      <c r="MID66" s="262"/>
      <c r="MIE66" s="262"/>
      <c r="MIF66" s="262"/>
      <c r="MIG66" s="262"/>
      <c r="MIH66" s="262"/>
      <c r="MII66" s="262"/>
      <c r="MIJ66" s="262"/>
      <c r="MIK66" s="262"/>
      <c r="MIL66" s="262"/>
      <c r="MIM66" s="262"/>
      <c r="MIN66" s="262"/>
      <c r="MIO66" s="262"/>
      <c r="MIP66" s="262"/>
      <c r="MIQ66" s="262"/>
      <c r="MIR66" s="262"/>
      <c r="MIS66" s="262"/>
      <c r="MIT66" s="262"/>
      <c r="MIU66" s="262"/>
      <c r="MIV66" s="262"/>
      <c r="MIW66" s="262"/>
      <c r="MIX66" s="262"/>
      <c r="MIY66" s="262"/>
      <c r="MIZ66" s="262"/>
      <c r="MJA66" s="262"/>
      <c r="MJB66" s="262"/>
      <c r="MJC66" s="262"/>
      <c r="MJD66" s="262"/>
      <c r="MJE66" s="262"/>
      <c r="MJF66" s="262"/>
      <c r="MJG66" s="262"/>
      <c r="MJH66" s="262"/>
      <c r="MJI66" s="262"/>
      <c r="MJJ66" s="262"/>
      <c r="MJK66" s="262"/>
      <c r="MJL66" s="262"/>
      <c r="MJM66" s="262"/>
      <c r="MJN66" s="262"/>
      <c r="MJO66" s="262"/>
      <c r="MJP66" s="262"/>
      <c r="MJQ66" s="262"/>
      <c r="MJR66" s="262"/>
      <c r="MJS66" s="262"/>
      <c r="MJT66" s="262"/>
      <c r="MJU66" s="262"/>
      <c r="MJV66" s="262"/>
      <c r="MJW66" s="262"/>
      <c r="MJX66" s="262"/>
      <c r="MJY66" s="262"/>
      <c r="MJZ66" s="262"/>
      <c r="MKA66" s="262"/>
      <c r="MKB66" s="262"/>
      <c r="MKC66" s="262"/>
      <c r="MKD66" s="262"/>
      <c r="MKE66" s="262"/>
      <c r="MKF66" s="262"/>
      <c r="MKG66" s="262"/>
      <c r="MKH66" s="262"/>
      <c r="MKI66" s="262"/>
      <c r="MKJ66" s="262"/>
      <c r="MKK66" s="262"/>
      <c r="MKL66" s="262"/>
      <c r="MKM66" s="262"/>
      <c r="MKN66" s="262"/>
      <c r="MKO66" s="262"/>
      <c r="MKP66" s="262"/>
      <c r="MKQ66" s="262"/>
      <c r="MKR66" s="262"/>
      <c r="MKS66" s="262"/>
      <c r="MKT66" s="262"/>
      <c r="MKU66" s="262"/>
      <c r="MKV66" s="262"/>
      <c r="MKW66" s="262"/>
      <c r="MKX66" s="262"/>
      <c r="MKY66" s="262"/>
      <c r="MKZ66" s="262"/>
      <c r="MLA66" s="262"/>
      <c r="MLB66" s="262"/>
      <c r="MLC66" s="262"/>
      <c r="MLD66" s="262"/>
      <c r="MLE66" s="262"/>
      <c r="MLF66" s="262"/>
      <c r="MLG66" s="262"/>
      <c r="MLH66" s="262"/>
      <c r="MLI66" s="262"/>
      <c r="MLJ66" s="262"/>
      <c r="MLK66" s="262"/>
      <c r="MLL66" s="262"/>
      <c r="MLM66" s="262"/>
      <c r="MLN66" s="262"/>
      <c r="MLO66" s="262"/>
      <c r="MLP66" s="262"/>
      <c r="MLQ66" s="262"/>
      <c r="MLR66" s="262"/>
      <c r="MLS66" s="262"/>
      <c r="MLT66" s="262"/>
      <c r="MLU66" s="262"/>
      <c r="MLV66" s="262"/>
      <c r="MLW66" s="262"/>
      <c r="MLX66" s="262"/>
      <c r="MLY66" s="262"/>
      <c r="MLZ66" s="262"/>
      <c r="MMA66" s="262"/>
      <c r="MMB66" s="262"/>
      <c r="MMC66" s="262"/>
      <c r="MMD66" s="262"/>
      <c r="MME66" s="262"/>
      <c r="MMF66" s="262"/>
      <c r="MMG66" s="262"/>
      <c r="MMH66" s="262"/>
      <c r="MMI66" s="262"/>
      <c r="MMJ66" s="262"/>
      <c r="MMK66" s="262"/>
      <c r="MML66" s="262"/>
      <c r="MMM66" s="262"/>
      <c r="MMN66" s="262"/>
      <c r="MMO66" s="262"/>
      <c r="MMP66" s="262"/>
      <c r="MMQ66" s="262"/>
      <c r="MMR66" s="262"/>
      <c r="MMS66" s="262"/>
      <c r="MMT66" s="262"/>
      <c r="MMU66" s="262"/>
      <c r="MMV66" s="262"/>
      <c r="MMW66" s="262"/>
      <c r="MMX66" s="262"/>
      <c r="MMY66" s="262"/>
      <c r="MMZ66" s="262"/>
      <c r="MNA66" s="262"/>
      <c r="MNB66" s="262"/>
      <c r="MNC66" s="262"/>
      <c r="MND66" s="262"/>
      <c r="MNE66" s="262"/>
      <c r="MNF66" s="262"/>
      <c r="MNG66" s="262"/>
      <c r="MNH66" s="262"/>
      <c r="MNI66" s="262"/>
      <c r="MNJ66" s="262"/>
      <c r="MNK66" s="262"/>
      <c r="MNL66" s="262"/>
      <c r="MNM66" s="262"/>
      <c r="MNN66" s="262"/>
      <c r="MNO66" s="262"/>
      <c r="MNP66" s="262"/>
      <c r="MNQ66" s="262"/>
      <c r="MNR66" s="262"/>
      <c r="MNS66" s="262"/>
      <c r="MNT66" s="262"/>
      <c r="MNU66" s="262"/>
      <c r="MNV66" s="262"/>
      <c r="MNW66" s="262"/>
      <c r="MNX66" s="262"/>
      <c r="MNY66" s="262"/>
      <c r="MNZ66" s="262"/>
      <c r="MOA66" s="262"/>
      <c r="MOB66" s="262"/>
      <c r="MOC66" s="262"/>
      <c r="MOD66" s="262"/>
      <c r="MOE66" s="262"/>
      <c r="MOF66" s="262"/>
      <c r="MOG66" s="262"/>
      <c r="MOH66" s="262"/>
      <c r="MOI66" s="262"/>
      <c r="MOJ66" s="262"/>
      <c r="MOK66" s="262"/>
      <c r="MOL66" s="262"/>
      <c r="MOM66" s="262"/>
      <c r="MON66" s="262"/>
      <c r="MOO66" s="262"/>
      <c r="MOP66" s="262"/>
      <c r="MOQ66" s="262"/>
      <c r="MOR66" s="262"/>
      <c r="MOS66" s="262"/>
      <c r="MOT66" s="262"/>
      <c r="MOU66" s="262"/>
      <c r="MOV66" s="262"/>
      <c r="MOW66" s="262"/>
      <c r="MOX66" s="262"/>
      <c r="MOY66" s="262"/>
      <c r="MOZ66" s="262"/>
      <c r="MPA66" s="262"/>
      <c r="MPB66" s="262"/>
      <c r="MPC66" s="262"/>
      <c r="MPD66" s="262"/>
      <c r="MPE66" s="262"/>
      <c r="MPF66" s="262"/>
      <c r="MPG66" s="262"/>
      <c r="MPH66" s="262"/>
      <c r="MPI66" s="262"/>
      <c r="MPJ66" s="262"/>
      <c r="MPK66" s="262"/>
      <c r="MPL66" s="262"/>
      <c r="MPM66" s="262"/>
      <c r="MPN66" s="262"/>
      <c r="MPO66" s="262"/>
      <c r="MPP66" s="262"/>
      <c r="MPQ66" s="262"/>
      <c r="MPR66" s="262"/>
      <c r="MPS66" s="262"/>
      <c r="MPT66" s="262"/>
      <c r="MPU66" s="262"/>
      <c r="MPV66" s="262"/>
      <c r="MPW66" s="262"/>
      <c r="MPX66" s="262"/>
      <c r="MPY66" s="262"/>
      <c r="MPZ66" s="262"/>
      <c r="MQA66" s="262"/>
      <c r="MQB66" s="262"/>
      <c r="MQC66" s="262"/>
      <c r="MQD66" s="262"/>
      <c r="MQE66" s="262"/>
      <c r="MQF66" s="262"/>
      <c r="MQG66" s="262"/>
      <c r="MQH66" s="262"/>
      <c r="MQI66" s="262"/>
      <c r="MQJ66" s="262"/>
      <c r="MQK66" s="262"/>
      <c r="MQL66" s="262"/>
      <c r="MQM66" s="262"/>
      <c r="MQN66" s="262"/>
      <c r="MQO66" s="262"/>
      <c r="MQP66" s="262"/>
      <c r="MQQ66" s="262"/>
      <c r="MQR66" s="262"/>
      <c r="MQS66" s="262"/>
      <c r="MQT66" s="262"/>
      <c r="MQU66" s="262"/>
      <c r="MQV66" s="262"/>
      <c r="MQW66" s="262"/>
      <c r="MQX66" s="262"/>
      <c r="MQY66" s="262"/>
      <c r="MQZ66" s="262"/>
      <c r="MRA66" s="262"/>
      <c r="MRB66" s="262"/>
      <c r="MRC66" s="262"/>
      <c r="MRD66" s="262"/>
      <c r="MRE66" s="262"/>
      <c r="MRF66" s="262"/>
      <c r="MRG66" s="262"/>
      <c r="MRH66" s="262"/>
      <c r="MRI66" s="262"/>
      <c r="MRJ66" s="262"/>
      <c r="MRK66" s="262"/>
      <c r="MRL66" s="262"/>
      <c r="MRM66" s="262"/>
      <c r="MRN66" s="262"/>
      <c r="MRO66" s="262"/>
      <c r="MRP66" s="262"/>
      <c r="MRQ66" s="262"/>
      <c r="MRR66" s="262"/>
      <c r="MRS66" s="262"/>
      <c r="MRT66" s="262"/>
      <c r="MRU66" s="262"/>
      <c r="MRV66" s="262"/>
      <c r="MRW66" s="262"/>
      <c r="MRX66" s="262"/>
      <c r="MRY66" s="262"/>
      <c r="MRZ66" s="262"/>
      <c r="MSA66" s="262"/>
      <c r="MSB66" s="262"/>
      <c r="MSC66" s="262"/>
      <c r="MSD66" s="262"/>
      <c r="MSE66" s="262"/>
      <c r="MSF66" s="262"/>
      <c r="MSG66" s="262"/>
      <c r="MSH66" s="262"/>
      <c r="MSI66" s="262"/>
      <c r="MSJ66" s="262"/>
      <c r="MSK66" s="262"/>
      <c r="MSL66" s="262"/>
      <c r="MSM66" s="262"/>
      <c r="MSN66" s="262"/>
      <c r="MSO66" s="262"/>
      <c r="MSP66" s="262"/>
      <c r="MSQ66" s="262"/>
      <c r="MSR66" s="262"/>
      <c r="MSS66" s="262"/>
      <c r="MST66" s="262"/>
      <c r="MSU66" s="262"/>
      <c r="MSV66" s="262"/>
      <c r="MSW66" s="262"/>
      <c r="MSX66" s="262"/>
      <c r="MSY66" s="262"/>
      <c r="MSZ66" s="262"/>
      <c r="MTA66" s="262"/>
      <c r="MTB66" s="262"/>
      <c r="MTC66" s="262"/>
      <c r="MTD66" s="262"/>
      <c r="MTE66" s="262"/>
      <c r="MTF66" s="262"/>
      <c r="MTG66" s="262"/>
      <c r="MTH66" s="262"/>
      <c r="MTI66" s="262"/>
      <c r="MTJ66" s="262"/>
      <c r="MTK66" s="262"/>
      <c r="MTL66" s="262"/>
      <c r="MTM66" s="262"/>
      <c r="MTN66" s="262"/>
      <c r="MTO66" s="262"/>
      <c r="MTP66" s="262"/>
      <c r="MTQ66" s="262"/>
      <c r="MTR66" s="262"/>
      <c r="MTS66" s="262"/>
      <c r="MTT66" s="262"/>
      <c r="MTU66" s="262"/>
      <c r="MTV66" s="262"/>
      <c r="MTW66" s="262"/>
      <c r="MTX66" s="262"/>
      <c r="MTY66" s="262"/>
      <c r="MTZ66" s="262"/>
      <c r="MUA66" s="262"/>
      <c r="MUB66" s="262"/>
      <c r="MUC66" s="262"/>
      <c r="MUD66" s="262"/>
      <c r="MUE66" s="262"/>
      <c r="MUF66" s="262"/>
      <c r="MUG66" s="262"/>
      <c r="MUH66" s="262"/>
      <c r="MUI66" s="262"/>
      <c r="MUJ66" s="262"/>
      <c r="MUK66" s="262"/>
      <c r="MUL66" s="262"/>
      <c r="MUM66" s="262"/>
      <c r="MUN66" s="262"/>
      <c r="MUO66" s="262"/>
      <c r="MUP66" s="262"/>
      <c r="MUQ66" s="262"/>
      <c r="MUR66" s="262"/>
      <c r="MUS66" s="262"/>
      <c r="MUT66" s="262"/>
      <c r="MUU66" s="262"/>
      <c r="MUV66" s="262"/>
      <c r="MUW66" s="262"/>
      <c r="MUX66" s="262"/>
      <c r="MUY66" s="262"/>
      <c r="MUZ66" s="262"/>
      <c r="MVA66" s="262"/>
      <c r="MVB66" s="262"/>
      <c r="MVC66" s="262"/>
      <c r="MVD66" s="262"/>
      <c r="MVE66" s="262"/>
      <c r="MVF66" s="262"/>
      <c r="MVG66" s="262"/>
      <c r="MVH66" s="262"/>
      <c r="MVI66" s="262"/>
      <c r="MVJ66" s="262"/>
      <c r="MVK66" s="262"/>
      <c r="MVL66" s="262"/>
      <c r="MVM66" s="262"/>
      <c r="MVN66" s="262"/>
      <c r="MVO66" s="262"/>
      <c r="MVP66" s="262"/>
      <c r="MVQ66" s="262"/>
      <c r="MVR66" s="262"/>
      <c r="MVS66" s="262"/>
      <c r="MVT66" s="262"/>
      <c r="MVU66" s="262"/>
      <c r="MVV66" s="262"/>
      <c r="MVW66" s="262"/>
      <c r="MVX66" s="262"/>
      <c r="MVY66" s="262"/>
      <c r="MVZ66" s="262"/>
      <c r="MWA66" s="262"/>
      <c r="MWB66" s="262"/>
      <c r="MWC66" s="262"/>
      <c r="MWD66" s="262"/>
      <c r="MWE66" s="262"/>
      <c r="MWF66" s="262"/>
      <c r="MWG66" s="262"/>
      <c r="MWH66" s="262"/>
      <c r="MWI66" s="262"/>
      <c r="MWJ66" s="262"/>
      <c r="MWK66" s="262"/>
      <c r="MWL66" s="262"/>
      <c r="MWM66" s="262"/>
      <c r="MWN66" s="262"/>
      <c r="MWO66" s="262"/>
      <c r="MWP66" s="262"/>
      <c r="MWQ66" s="262"/>
      <c r="MWR66" s="262"/>
      <c r="MWS66" s="262"/>
      <c r="MWT66" s="262"/>
      <c r="MWU66" s="262"/>
      <c r="MWV66" s="262"/>
      <c r="MWW66" s="262"/>
      <c r="MWX66" s="262"/>
      <c r="MWY66" s="262"/>
      <c r="MWZ66" s="262"/>
      <c r="MXA66" s="262"/>
      <c r="MXB66" s="262"/>
      <c r="MXC66" s="262"/>
      <c r="MXD66" s="262"/>
      <c r="MXE66" s="262"/>
      <c r="MXF66" s="262"/>
      <c r="MXG66" s="262"/>
      <c r="MXH66" s="262"/>
      <c r="MXI66" s="262"/>
      <c r="MXJ66" s="262"/>
      <c r="MXK66" s="262"/>
      <c r="MXL66" s="262"/>
      <c r="MXM66" s="262"/>
      <c r="MXN66" s="262"/>
      <c r="MXO66" s="262"/>
      <c r="MXP66" s="262"/>
      <c r="MXQ66" s="262"/>
      <c r="MXR66" s="262"/>
      <c r="MXS66" s="262"/>
      <c r="MXT66" s="262"/>
      <c r="MXU66" s="262"/>
      <c r="MXV66" s="262"/>
      <c r="MXW66" s="262"/>
      <c r="MXX66" s="262"/>
      <c r="MXY66" s="262"/>
      <c r="MXZ66" s="262"/>
      <c r="MYA66" s="262"/>
      <c r="MYB66" s="262"/>
      <c r="MYC66" s="262"/>
      <c r="MYD66" s="262"/>
      <c r="MYE66" s="262"/>
      <c r="MYF66" s="262"/>
      <c r="MYG66" s="262"/>
      <c r="MYH66" s="262"/>
      <c r="MYI66" s="262"/>
      <c r="MYJ66" s="262"/>
      <c r="MYK66" s="262"/>
      <c r="MYL66" s="262"/>
      <c r="MYM66" s="262"/>
      <c r="MYN66" s="262"/>
      <c r="MYO66" s="262"/>
      <c r="MYP66" s="262"/>
      <c r="MYQ66" s="262"/>
      <c r="MYR66" s="262"/>
      <c r="MYS66" s="262"/>
      <c r="MYT66" s="262"/>
      <c r="MYU66" s="262"/>
      <c r="MYV66" s="262"/>
      <c r="MYW66" s="262"/>
      <c r="MYX66" s="262"/>
      <c r="MYY66" s="262"/>
      <c r="MYZ66" s="262"/>
      <c r="MZA66" s="262"/>
      <c r="MZB66" s="262"/>
      <c r="MZC66" s="262"/>
      <c r="MZD66" s="262"/>
      <c r="MZE66" s="262"/>
      <c r="MZF66" s="262"/>
      <c r="MZG66" s="262"/>
      <c r="MZH66" s="262"/>
      <c r="MZI66" s="262"/>
      <c r="MZJ66" s="262"/>
      <c r="MZK66" s="262"/>
      <c r="MZL66" s="262"/>
      <c r="MZM66" s="262"/>
      <c r="MZN66" s="262"/>
      <c r="MZO66" s="262"/>
      <c r="MZP66" s="262"/>
      <c r="MZQ66" s="262"/>
      <c r="MZR66" s="262"/>
      <c r="MZS66" s="262"/>
      <c r="MZT66" s="262"/>
      <c r="MZU66" s="262"/>
      <c r="MZV66" s="262"/>
      <c r="MZW66" s="262"/>
      <c r="MZX66" s="262"/>
      <c r="MZY66" s="262"/>
      <c r="MZZ66" s="262"/>
      <c r="NAA66" s="262"/>
      <c r="NAB66" s="262"/>
      <c r="NAC66" s="262"/>
      <c r="NAD66" s="262"/>
      <c r="NAE66" s="262"/>
      <c r="NAF66" s="262"/>
      <c r="NAG66" s="262"/>
      <c r="NAH66" s="262"/>
      <c r="NAI66" s="262"/>
      <c r="NAJ66" s="262"/>
      <c r="NAK66" s="262"/>
      <c r="NAL66" s="262"/>
      <c r="NAM66" s="262"/>
      <c r="NAN66" s="262"/>
      <c r="NAO66" s="262"/>
      <c r="NAP66" s="262"/>
      <c r="NAQ66" s="262"/>
      <c r="NAR66" s="262"/>
      <c r="NAS66" s="262"/>
      <c r="NAT66" s="262"/>
      <c r="NAU66" s="262"/>
      <c r="NAV66" s="262"/>
      <c r="NAW66" s="262"/>
      <c r="NAX66" s="262"/>
      <c r="NAY66" s="262"/>
      <c r="NAZ66" s="262"/>
      <c r="NBA66" s="262"/>
      <c r="NBB66" s="262"/>
      <c r="NBC66" s="262"/>
      <c r="NBD66" s="262"/>
      <c r="NBE66" s="262"/>
      <c r="NBF66" s="262"/>
      <c r="NBG66" s="262"/>
      <c r="NBH66" s="262"/>
      <c r="NBI66" s="262"/>
      <c r="NBJ66" s="262"/>
      <c r="NBK66" s="262"/>
      <c r="NBL66" s="262"/>
      <c r="NBM66" s="262"/>
      <c r="NBN66" s="262"/>
      <c r="NBO66" s="262"/>
      <c r="NBP66" s="262"/>
      <c r="NBQ66" s="262"/>
      <c r="NBR66" s="262"/>
      <c r="NBS66" s="262"/>
      <c r="NBT66" s="262"/>
      <c r="NBU66" s="262"/>
      <c r="NBV66" s="262"/>
      <c r="NBW66" s="262"/>
      <c r="NBX66" s="262"/>
      <c r="NBY66" s="262"/>
      <c r="NBZ66" s="262"/>
      <c r="NCA66" s="262"/>
      <c r="NCB66" s="262"/>
      <c r="NCC66" s="262"/>
      <c r="NCD66" s="262"/>
      <c r="NCE66" s="262"/>
      <c r="NCF66" s="262"/>
      <c r="NCG66" s="262"/>
      <c r="NCH66" s="262"/>
      <c r="NCI66" s="262"/>
      <c r="NCJ66" s="262"/>
      <c r="NCK66" s="262"/>
      <c r="NCL66" s="262"/>
      <c r="NCM66" s="262"/>
      <c r="NCN66" s="262"/>
      <c r="NCO66" s="262"/>
      <c r="NCP66" s="262"/>
      <c r="NCQ66" s="262"/>
      <c r="NCR66" s="262"/>
      <c r="NCS66" s="262"/>
      <c r="NCT66" s="262"/>
      <c r="NCU66" s="262"/>
      <c r="NCV66" s="262"/>
      <c r="NCW66" s="262"/>
      <c r="NCX66" s="262"/>
      <c r="NCY66" s="262"/>
      <c r="NCZ66" s="262"/>
      <c r="NDA66" s="262"/>
      <c r="NDB66" s="262"/>
      <c r="NDC66" s="262"/>
      <c r="NDD66" s="262"/>
      <c r="NDE66" s="262"/>
      <c r="NDF66" s="262"/>
      <c r="NDG66" s="262"/>
      <c r="NDH66" s="262"/>
      <c r="NDI66" s="262"/>
      <c r="NDJ66" s="262"/>
      <c r="NDK66" s="262"/>
      <c r="NDL66" s="262"/>
      <c r="NDM66" s="262"/>
      <c r="NDN66" s="262"/>
      <c r="NDO66" s="262"/>
      <c r="NDP66" s="262"/>
      <c r="NDQ66" s="262"/>
      <c r="NDR66" s="262"/>
      <c r="NDS66" s="262"/>
      <c r="NDT66" s="262"/>
      <c r="NDU66" s="262"/>
      <c r="NDV66" s="262"/>
      <c r="NDW66" s="262"/>
      <c r="NDX66" s="262"/>
      <c r="NDY66" s="262"/>
      <c r="NDZ66" s="262"/>
      <c r="NEA66" s="262"/>
      <c r="NEB66" s="262"/>
      <c r="NEC66" s="262"/>
      <c r="NED66" s="262"/>
      <c r="NEE66" s="262"/>
      <c r="NEF66" s="262"/>
      <c r="NEG66" s="262"/>
      <c r="NEH66" s="262"/>
      <c r="NEI66" s="262"/>
      <c r="NEJ66" s="262"/>
      <c r="NEK66" s="262"/>
      <c r="NEL66" s="262"/>
      <c r="NEM66" s="262"/>
      <c r="NEN66" s="262"/>
      <c r="NEO66" s="262"/>
      <c r="NEP66" s="262"/>
      <c r="NEQ66" s="262"/>
      <c r="NER66" s="262"/>
      <c r="NES66" s="262"/>
      <c r="NET66" s="262"/>
      <c r="NEU66" s="262"/>
      <c r="NEV66" s="262"/>
      <c r="NEW66" s="262"/>
      <c r="NEX66" s="262"/>
      <c r="NEY66" s="262"/>
      <c r="NEZ66" s="262"/>
      <c r="NFA66" s="262"/>
      <c r="NFB66" s="262"/>
      <c r="NFC66" s="262"/>
      <c r="NFD66" s="262"/>
      <c r="NFE66" s="262"/>
      <c r="NFF66" s="262"/>
      <c r="NFG66" s="262"/>
      <c r="NFH66" s="262"/>
      <c r="NFI66" s="262"/>
      <c r="NFJ66" s="262"/>
      <c r="NFK66" s="262"/>
      <c r="NFL66" s="262"/>
      <c r="NFM66" s="262"/>
      <c r="NFN66" s="262"/>
      <c r="NFO66" s="262"/>
      <c r="NFP66" s="262"/>
      <c r="NFQ66" s="262"/>
      <c r="NFR66" s="262"/>
      <c r="NFS66" s="262"/>
      <c r="NFT66" s="262"/>
      <c r="NFU66" s="262"/>
      <c r="NFV66" s="262"/>
      <c r="NFW66" s="262"/>
      <c r="NFX66" s="262"/>
      <c r="NFY66" s="262"/>
      <c r="NFZ66" s="262"/>
      <c r="NGA66" s="262"/>
      <c r="NGB66" s="262"/>
      <c r="NGC66" s="262"/>
      <c r="NGD66" s="262"/>
      <c r="NGE66" s="262"/>
      <c r="NGF66" s="262"/>
      <c r="NGG66" s="262"/>
      <c r="NGH66" s="262"/>
      <c r="NGI66" s="262"/>
      <c r="NGJ66" s="262"/>
      <c r="NGK66" s="262"/>
      <c r="NGL66" s="262"/>
      <c r="NGM66" s="262"/>
      <c r="NGN66" s="262"/>
      <c r="NGO66" s="262"/>
      <c r="NGP66" s="262"/>
      <c r="NGQ66" s="262"/>
      <c r="NGR66" s="262"/>
      <c r="NGS66" s="262"/>
      <c r="NGT66" s="262"/>
      <c r="NGU66" s="262"/>
      <c r="NGV66" s="262"/>
      <c r="NGW66" s="262"/>
      <c r="NGX66" s="262"/>
      <c r="NGY66" s="262"/>
      <c r="NGZ66" s="262"/>
      <c r="NHA66" s="262"/>
      <c r="NHB66" s="262"/>
      <c r="NHC66" s="262"/>
      <c r="NHD66" s="262"/>
      <c r="NHE66" s="262"/>
      <c r="NHF66" s="262"/>
      <c r="NHG66" s="262"/>
      <c r="NHH66" s="262"/>
      <c r="NHI66" s="262"/>
      <c r="NHJ66" s="262"/>
      <c r="NHK66" s="262"/>
      <c r="NHL66" s="262"/>
      <c r="NHM66" s="262"/>
      <c r="NHN66" s="262"/>
      <c r="NHO66" s="262"/>
      <c r="NHP66" s="262"/>
      <c r="NHQ66" s="262"/>
      <c r="NHR66" s="262"/>
      <c r="NHS66" s="262"/>
      <c r="NHT66" s="262"/>
      <c r="NHU66" s="262"/>
      <c r="NHV66" s="262"/>
      <c r="NHW66" s="262"/>
      <c r="NHX66" s="262"/>
      <c r="NHY66" s="262"/>
      <c r="NHZ66" s="262"/>
      <c r="NIA66" s="262"/>
      <c r="NIB66" s="262"/>
      <c r="NIC66" s="262"/>
      <c r="NID66" s="262"/>
      <c r="NIE66" s="262"/>
      <c r="NIF66" s="262"/>
      <c r="NIG66" s="262"/>
      <c r="NIH66" s="262"/>
      <c r="NII66" s="262"/>
      <c r="NIJ66" s="262"/>
      <c r="NIK66" s="262"/>
      <c r="NIL66" s="262"/>
      <c r="NIM66" s="262"/>
      <c r="NIN66" s="262"/>
      <c r="NIO66" s="262"/>
      <c r="NIP66" s="262"/>
      <c r="NIQ66" s="262"/>
      <c r="NIR66" s="262"/>
      <c r="NIS66" s="262"/>
      <c r="NIT66" s="262"/>
      <c r="NIU66" s="262"/>
      <c r="NIV66" s="262"/>
      <c r="NIW66" s="262"/>
      <c r="NIX66" s="262"/>
      <c r="NIY66" s="262"/>
      <c r="NIZ66" s="262"/>
      <c r="NJA66" s="262"/>
      <c r="NJB66" s="262"/>
      <c r="NJC66" s="262"/>
      <c r="NJD66" s="262"/>
      <c r="NJE66" s="262"/>
      <c r="NJF66" s="262"/>
      <c r="NJG66" s="262"/>
      <c r="NJH66" s="262"/>
      <c r="NJI66" s="262"/>
      <c r="NJJ66" s="262"/>
      <c r="NJK66" s="262"/>
      <c r="NJL66" s="262"/>
      <c r="NJM66" s="262"/>
      <c r="NJN66" s="262"/>
      <c r="NJO66" s="262"/>
      <c r="NJP66" s="262"/>
      <c r="NJQ66" s="262"/>
      <c r="NJR66" s="262"/>
      <c r="NJS66" s="262"/>
      <c r="NJT66" s="262"/>
      <c r="NJU66" s="262"/>
      <c r="NJV66" s="262"/>
      <c r="NJW66" s="262"/>
      <c r="NJX66" s="262"/>
      <c r="NJY66" s="262"/>
      <c r="NJZ66" s="262"/>
      <c r="NKA66" s="262"/>
      <c r="NKB66" s="262"/>
      <c r="NKC66" s="262"/>
      <c r="NKD66" s="262"/>
      <c r="NKE66" s="262"/>
      <c r="NKF66" s="262"/>
      <c r="NKG66" s="262"/>
      <c r="NKH66" s="262"/>
      <c r="NKI66" s="262"/>
      <c r="NKJ66" s="262"/>
      <c r="NKK66" s="262"/>
      <c r="NKL66" s="262"/>
      <c r="NKM66" s="262"/>
      <c r="NKN66" s="262"/>
      <c r="NKO66" s="262"/>
      <c r="NKP66" s="262"/>
      <c r="NKQ66" s="262"/>
      <c r="NKR66" s="262"/>
      <c r="NKS66" s="262"/>
      <c r="NKT66" s="262"/>
      <c r="NKU66" s="262"/>
      <c r="NKV66" s="262"/>
      <c r="NKW66" s="262"/>
      <c r="NKX66" s="262"/>
      <c r="NKY66" s="262"/>
      <c r="NKZ66" s="262"/>
      <c r="NLA66" s="262"/>
      <c r="NLB66" s="262"/>
      <c r="NLC66" s="262"/>
      <c r="NLD66" s="262"/>
      <c r="NLE66" s="262"/>
      <c r="NLF66" s="262"/>
      <c r="NLG66" s="262"/>
      <c r="NLH66" s="262"/>
      <c r="NLI66" s="262"/>
      <c r="NLJ66" s="262"/>
      <c r="NLK66" s="262"/>
      <c r="NLL66" s="262"/>
      <c r="NLM66" s="262"/>
      <c r="NLN66" s="262"/>
      <c r="NLO66" s="262"/>
      <c r="NLP66" s="262"/>
      <c r="NLQ66" s="262"/>
      <c r="NLR66" s="262"/>
      <c r="NLS66" s="262"/>
      <c r="NLT66" s="262"/>
      <c r="NLU66" s="262"/>
      <c r="NLV66" s="262"/>
      <c r="NLW66" s="262"/>
      <c r="NLX66" s="262"/>
      <c r="NLY66" s="262"/>
      <c r="NLZ66" s="262"/>
      <c r="NMA66" s="262"/>
      <c r="NMB66" s="262"/>
      <c r="NMC66" s="262"/>
      <c r="NMD66" s="262"/>
      <c r="NME66" s="262"/>
      <c r="NMF66" s="262"/>
      <c r="NMG66" s="262"/>
      <c r="NMH66" s="262"/>
      <c r="NMI66" s="262"/>
      <c r="NMJ66" s="262"/>
      <c r="NMK66" s="262"/>
      <c r="NML66" s="262"/>
      <c r="NMM66" s="262"/>
      <c r="NMN66" s="262"/>
      <c r="NMO66" s="262"/>
      <c r="NMP66" s="262"/>
      <c r="NMQ66" s="262"/>
      <c r="NMR66" s="262"/>
      <c r="NMS66" s="262"/>
      <c r="NMT66" s="262"/>
      <c r="NMU66" s="262"/>
      <c r="NMV66" s="262"/>
      <c r="NMW66" s="262"/>
      <c r="NMX66" s="262"/>
      <c r="NMY66" s="262"/>
      <c r="NMZ66" s="262"/>
      <c r="NNA66" s="262"/>
      <c r="NNB66" s="262"/>
      <c r="NNC66" s="262"/>
      <c r="NND66" s="262"/>
      <c r="NNE66" s="262"/>
      <c r="NNF66" s="262"/>
      <c r="NNG66" s="262"/>
      <c r="NNH66" s="262"/>
      <c r="NNI66" s="262"/>
      <c r="NNJ66" s="262"/>
      <c r="NNK66" s="262"/>
      <c r="NNL66" s="262"/>
      <c r="NNM66" s="262"/>
      <c r="NNN66" s="262"/>
      <c r="NNO66" s="262"/>
      <c r="NNP66" s="262"/>
      <c r="NNQ66" s="262"/>
      <c r="NNR66" s="262"/>
      <c r="NNS66" s="262"/>
      <c r="NNT66" s="262"/>
      <c r="NNU66" s="262"/>
      <c r="NNV66" s="262"/>
      <c r="NNW66" s="262"/>
      <c r="NNX66" s="262"/>
      <c r="NNY66" s="262"/>
      <c r="NNZ66" s="262"/>
      <c r="NOA66" s="262"/>
      <c r="NOB66" s="262"/>
      <c r="NOC66" s="262"/>
      <c r="NOD66" s="262"/>
      <c r="NOE66" s="262"/>
      <c r="NOF66" s="262"/>
      <c r="NOG66" s="262"/>
      <c r="NOH66" s="262"/>
      <c r="NOI66" s="262"/>
      <c r="NOJ66" s="262"/>
      <c r="NOK66" s="262"/>
      <c r="NOL66" s="262"/>
      <c r="NOM66" s="262"/>
      <c r="NON66" s="262"/>
      <c r="NOO66" s="262"/>
      <c r="NOP66" s="262"/>
      <c r="NOQ66" s="262"/>
      <c r="NOR66" s="262"/>
      <c r="NOS66" s="262"/>
      <c r="NOT66" s="262"/>
      <c r="NOU66" s="262"/>
      <c r="NOV66" s="262"/>
      <c r="NOW66" s="262"/>
      <c r="NOX66" s="262"/>
      <c r="NOY66" s="262"/>
      <c r="NOZ66" s="262"/>
      <c r="NPA66" s="262"/>
      <c r="NPB66" s="262"/>
      <c r="NPC66" s="262"/>
      <c r="NPD66" s="262"/>
      <c r="NPE66" s="262"/>
      <c r="NPF66" s="262"/>
      <c r="NPG66" s="262"/>
      <c r="NPH66" s="262"/>
      <c r="NPI66" s="262"/>
      <c r="NPJ66" s="262"/>
      <c r="NPK66" s="262"/>
      <c r="NPL66" s="262"/>
      <c r="NPM66" s="262"/>
      <c r="NPN66" s="262"/>
      <c r="NPO66" s="262"/>
      <c r="NPP66" s="262"/>
      <c r="NPQ66" s="262"/>
      <c r="NPR66" s="262"/>
      <c r="NPS66" s="262"/>
      <c r="NPT66" s="262"/>
      <c r="NPU66" s="262"/>
      <c r="NPV66" s="262"/>
      <c r="NPW66" s="262"/>
      <c r="NPX66" s="262"/>
      <c r="NPY66" s="262"/>
      <c r="NPZ66" s="262"/>
      <c r="NQA66" s="262"/>
      <c r="NQB66" s="262"/>
      <c r="NQC66" s="262"/>
      <c r="NQD66" s="262"/>
      <c r="NQE66" s="262"/>
      <c r="NQF66" s="262"/>
      <c r="NQG66" s="262"/>
      <c r="NQH66" s="262"/>
      <c r="NQI66" s="262"/>
      <c r="NQJ66" s="262"/>
      <c r="NQK66" s="262"/>
      <c r="NQL66" s="262"/>
      <c r="NQM66" s="262"/>
      <c r="NQN66" s="262"/>
      <c r="NQO66" s="262"/>
      <c r="NQP66" s="262"/>
      <c r="NQQ66" s="262"/>
      <c r="NQR66" s="262"/>
      <c r="NQS66" s="262"/>
      <c r="NQT66" s="262"/>
      <c r="NQU66" s="262"/>
      <c r="NQV66" s="262"/>
      <c r="NQW66" s="262"/>
      <c r="NQX66" s="262"/>
      <c r="NQY66" s="262"/>
      <c r="NQZ66" s="262"/>
      <c r="NRA66" s="262"/>
      <c r="NRB66" s="262"/>
      <c r="NRC66" s="262"/>
      <c r="NRD66" s="262"/>
      <c r="NRE66" s="262"/>
      <c r="NRF66" s="262"/>
      <c r="NRG66" s="262"/>
      <c r="NRH66" s="262"/>
      <c r="NRI66" s="262"/>
      <c r="NRJ66" s="262"/>
      <c r="NRK66" s="262"/>
      <c r="NRL66" s="262"/>
      <c r="NRM66" s="262"/>
      <c r="NRN66" s="262"/>
      <c r="NRO66" s="262"/>
      <c r="NRP66" s="262"/>
      <c r="NRQ66" s="262"/>
      <c r="NRR66" s="262"/>
      <c r="NRS66" s="262"/>
      <c r="NRT66" s="262"/>
      <c r="NRU66" s="262"/>
      <c r="NRV66" s="262"/>
      <c r="NRW66" s="262"/>
      <c r="NRX66" s="262"/>
      <c r="NRY66" s="262"/>
      <c r="NRZ66" s="262"/>
      <c r="NSA66" s="262"/>
      <c r="NSB66" s="262"/>
      <c r="NSC66" s="262"/>
      <c r="NSD66" s="262"/>
      <c r="NSE66" s="262"/>
      <c r="NSF66" s="262"/>
      <c r="NSG66" s="262"/>
      <c r="NSH66" s="262"/>
      <c r="NSI66" s="262"/>
      <c r="NSJ66" s="262"/>
      <c r="NSK66" s="262"/>
      <c r="NSL66" s="262"/>
      <c r="NSM66" s="262"/>
      <c r="NSN66" s="262"/>
      <c r="NSO66" s="262"/>
      <c r="NSP66" s="262"/>
      <c r="NSQ66" s="262"/>
      <c r="NSR66" s="262"/>
      <c r="NSS66" s="262"/>
      <c r="NST66" s="262"/>
      <c r="NSU66" s="262"/>
      <c r="NSV66" s="262"/>
      <c r="NSW66" s="262"/>
      <c r="NSX66" s="262"/>
      <c r="NSY66" s="262"/>
      <c r="NSZ66" s="262"/>
      <c r="NTA66" s="262"/>
      <c r="NTB66" s="262"/>
      <c r="NTC66" s="262"/>
      <c r="NTD66" s="262"/>
      <c r="NTE66" s="262"/>
      <c r="NTF66" s="262"/>
      <c r="NTG66" s="262"/>
      <c r="NTH66" s="262"/>
      <c r="NTI66" s="262"/>
      <c r="NTJ66" s="262"/>
      <c r="NTK66" s="262"/>
      <c r="NTL66" s="262"/>
      <c r="NTM66" s="262"/>
      <c r="NTN66" s="262"/>
      <c r="NTO66" s="262"/>
      <c r="NTP66" s="262"/>
      <c r="NTQ66" s="262"/>
      <c r="NTR66" s="262"/>
      <c r="NTS66" s="262"/>
      <c r="NTT66" s="262"/>
      <c r="NTU66" s="262"/>
      <c r="NTV66" s="262"/>
      <c r="NTW66" s="262"/>
      <c r="NTX66" s="262"/>
      <c r="NTY66" s="262"/>
      <c r="NTZ66" s="262"/>
      <c r="NUA66" s="262"/>
      <c r="NUB66" s="262"/>
      <c r="NUC66" s="262"/>
      <c r="NUD66" s="262"/>
      <c r="NUE66" s="262"/>
      <c r="NUF66" s="262"/>
      <c r="NUG66" s="262"/>
      <c r="NUH66" s="262"/>
      <c r="NUI66" s="262"/>
      <c r="NUJ66" s="262"/>
      <c r="NUK66" s="262"/>
      <c r="NUL66" s="262"/>
      <c r="NUM66" s="262"/>
      <c r="NUN66" s="262"/>
      <c r="NUO66" s="262"/>
      <c r="NUP66" s="262"/>
      <c r="NUQ66" s="262"/>
      <c r="NUR66" s="262"/>
      <c r="NUS66" s="262"/>
      <c r="NUT66" s="262"/>
      <c r="NUU66" s="262"/>
      <c r="NUV66" s="262"/>
      <c r="NUW66" s="262"/>
      <c r="NUX66" s="262"/>
      <c r="NUY66" s="262"/>
      <c r="NUZ66" s="262"/>
      <c r="NVA66" s="262"/>
      <c r="NVB66" s="262"/>
      <c r="NVC66" s="262"/>
      <c r="NVD66" s="262"/>
      <c r="NVE66" s="262"/>
      <c r="NVF66" s="262"/>
      <c r="NVG66" s="262"/>
      <c r="NVH66" s="262"/>
      <c r="NVI66" s="262"/>
      <c r="NVJ66" s="262"/>
      <c r="NVK66" s="262"/>
      <c r="NVL66" s="262"/>
      <c r="NVM66" s="262"/>
      <c r="NVN66" s="262"/>
      <c r="NVO66" s="262"/>
      <c r="NVP66" s="262"/>
      <c r="NVQ66" s="262"/>
      <c r="NVR66" s="262"/>
      <c r="NVS66" s="262"/>
      <c r="NVT66" s="262"/>
      <c r="NVU66" s="262"/>
      <c r="NVV66" s="262"/>
      <c r="NVW66" s="262"/>
      <c r="NVX66" s="262"/>
      <c r="NVY66" s="262"/>
      <c r="NVZ66" s="262"/>
      <c r="NWA66" s="262"/>
      <c r="NWB66" s="262"/>
      <c r="NWC66" s="262"/>
      <c r="NWD66" s="262"/>
      <c r="NWE66" s="262"/>
      <c r="NWF66" s="262"/>
      <c r="NWG66" s="262"/>
      <c r="NWH66" s="262"/>
      <c r="NWI66" s="262"/>
      <c r="NWJ66" s="262"/>
      <c r="NWK66" s="262"/>
      <c r="NWL66" s="262"/>
      <c r="NWM66" s="262"/>
      <c r="NWN66" s="262"/>
      <c r="NWO66" s="262"/>
      <c r="NWP66" s="262"/>
      <c r="NWQ66" s="262"/>
      <c r="NWR66" s="262"/>
      <c r="NWS66" s="262"/>
      <c r="NWT66" s="262"/>
      <c r="NWU66" s="262"/>
      <c r="NWV66" s="262"/>
      <c r="NWW66" s="262"/>
      <c r="NWX66" s="262"/>
      <c r="NWY66" s="262"/>
      <c r="NWZ66" s="262"/>
      <c r="NXA66" s="262"/>
      <c r="NXB66" s="262"/>
      <c r="NXC66" s="262"/>
      <c r="NXD66" s="262"/>
      <c r="NXE66" s="262"/>
      <c r="NXF66" s="262"/>
      <c r="NXG66" s="262"/>
      <c r="NXH66" s="262"/>
      <c r="NXI66" s="262"/>
      <c r="NXJ66" s="262"/>
      <c r="NXK66" s="262"/>
      <c r="NXL66" s="262"/>
      <c r="NXM66" s="262"/>
      <c r="NXN66" s="262"/>
      <c r="NXO66" s="262"/>
      <c r="NXP66" s="262"/>
      <c r="NXQ66" s="262"/>
      <c r="NXR66" s="262"/>
      <c r="NXS66" s="262"/>
      <c r="NXT66" s="262"/>
      <c r="NXU66" s="262"/>
      <c r="NXV66" s="262"/>
      <c r="NXW66" s="262"/>
      <c r="NXX66" s="262"/>
      <c r="NXY66" s="262"/>
      <c r="NXZ66" s="262"/>
      <c r="NYA66" s="262"/>
      <c r="NYB66" s="262"/>
      <c r="NYC66" s="262"/>
      <c r="NYD66" s="262"/>
      <c r="NYE66" s="262"/>
      <c r="NYF66" s="262"/>
      <c r="NYG66" s="262"/>
      <c r="NYH66" s="262"/>
      <c r="NYI66" s="262"/>
      <c r="NYJ66" s="262"/>
      <c r="NYK66" s="262"/>
      <c r="NYL66" s="262"/>
      <c r="NYM66" s="262"/>
      <c r="NYN66" s="262"/>
      <c r="NYO66" s="262"/>
      <c r="NYP66" s="262"/>
      <c r="NYQ66" s="262"/>
      <c r="NYR66" s="262"/>
      <c r="NYS66" s="262"/>
      <c r="NYT66" s="262"/>
      <c r="NYU66" s="262"/>
      <c r="NYV66" s="262"/>
      <c r="NYW66" s="262"/>
      <c r="NYX66" s="262"/>
      <c r="NYY66" s="262"/>
      <c r="NYZ66" s="262"/>
      <c r="NZA66" s="262"/>
      <c r="NZB66" s="262"/>
      <c r="NZC66" s="262"/>
      <c r="NZD66" s="262"/>
      <c r="NZE66" s="262"/>
      <c r="NZF66" s="262"/>
      <c r="NZG66" s="262"/>
      <c r="NZH66" s="262"/>
      <c r="NZI66" s="262"/>
      <c r="NZJ66" s="262"/>
      <c r="NZK66" s="262"/>
      <c r="NZL66" s="262"/>
      <c r="NZM66" s="262"/>
      <c r="NZN66" s="262"/>
      <c r="NZO66" s="262"/>
      <c r="NZP66" s="262"/>
      <c r="NZQ66" s="262"/>
      <c r="NZR66" s="262"/>
      <c r="NZS66" s="262"/>
      <c r="NZT66" s="262"/>
      <c r="NZU66" s="262"/>
      <c r="NZV66" s="262"/>
      <c r="NZW66" s="262"/>
      <c r="NZX66" s="262"/>
      <c r="NZY66" s="262"/>
      <c r="NZZ66" s="262"/>
      <c r="OAA66" s="262"/>
      <c r="OAB66" s="262"/>
      <c r="OAC66" s="262"/>
      <c r="OAD66" s="262"/>
      <c r="OAE66" s="262"/>
      <c r="OAF66" s="262"/>
      <c r="OAG66" s="262"/>
      <c r="OAH66" s="262"/>
      <c r="OAI66" s="262"/>
      <c r="OAJ66" s="262"/>
      <c r="OAK66" s="262"/>
      <c r="OAL66" s="262"/>
      <c r="OAM66" s="262"/>
      <c r="OAN66" s="262"/>
      <c r="OAO66" s="262"/>
      <c r="OAP66" s="262"/>
      <c r="OAQ66" s="262"/>
      <c r="OAR66" s="262"/>
      <c r="OAS66" s="262"/>
      <c r="OAT66" s="262"/>
      <c r="OAU66" s="262"/>
      <c r="OAV66" s="262"/>
      <c r="OAW66" s="262"/>
      <c r="OAX66" s="262"/>
      <c r="OAY66" s="262"/>
      <c r="OAZ66" s="262"/>
      <c r="OBA66" s="262"/>
      <c r="OBB66" s="262"/>
      <c r="OBC66" s="262"/>
      <c r="OBD66" s="262"/>
      <c r="OBE66" s="262"/>
      <c r="OBF66" s="262"/>
      <c r="OBG66" s="262"/>
      <c r="OBH66" s="262"/>
      <c r="OBI66" s="262"/>
      <c r="OBJ66" s="262"/>
      <c r="OBK66" s="262"/>
      <c r="OBL66" s="262"/>
      <c r="OBM66" s="262"/>
      <c r="OBN66" s="262"/>
      <c r="OBO66" s="262"/>
      <c r="OBP66" s="262"/>
      <c r="OBQ66" s="262"/>
      <c r="OBR66" s="262"/>
      <c r="OBS66" s="262"/>
      <c r="OBT66" s="262"/>
      <c r="OBU66" s="262"/>
      <c r="OBV66" s="262"/>
      <c r="OBW66" s="262"/>
      <c r="OBX66" s="262"/>
      <c r="OBY66" s="262"/>
      <c r="OBZ66" s="262"/>
      <c r="OCA66" s="262"/>
      <c r="OCB66" s="262"/>
      <c r="OCC66" s="262"/>
      <c r="OCD66" s="262"/>
      <c r="OCE66" s="262"/>
      <c r="OCF66" s="262"/>
      <c r="OCG66" s="262"/>
      <c r="OCH66" s="262"/>
      <c r="OCI66" s="262"/>
      <c r="OCJ66" s="262"/>
      <c r="OCK66" s="262"/>
      <c r="OCL66" s="262"/>
      <c r="OCM66" s="262"/>
      <c r="OCN66" s="262"/>
      <c r="OCO66" s="262"/>
      <c r="OCP66" s="262"/>
      <c r="OCQ66" s="262"/>
      <c r="OCR66" s="262"/>
      <c r="OCS66" s="262"/>
      <c r="OCT66" s="262"/>
      <c r="OCU66" s="262"/>
      <c r="OCV66" s="262"/>
      <c r="OCW66" s="262"/>
      <c r="OCX66" s="262"/>
      <c r="OCY66" s="262"/>
      <c r="OCZ66" s="262"/>
      <c r="ODA66" s="262"/>
      <c r="ODB66" s="262"/>
      <c r="ODC66" s="262"/>
      <c r="ODD66" s="262"/>
      <c r="ODE66" s="262"/>
      <c r="ODF66" s="262"/>
      <c r="ODG66" s="262"/>
      <c r="ODH66" s="262"/>
      <c r="ODI66" s="262"/>
      <c r="ODJ66" s="262"/>
      <c r="ODK66" s="262"/>
      <c r="ODL66" s="262"/>
      <c r="ODM66" s="262"/>
      <c r="ODN66" s="262"/>
      <c r="ODO66" s="262"/>
      <c r="ODP66" s="262"/>
      <c r="ODQ66" s="262"/>
      <c r="ODR66" s="262"/>
      <c r="ODS66" s="262"/>
      <c r="ODT66" s="262"/>
      <c r="ODU66" s="262"/>
      <c r="ODV66" s="262"/>
      <c r="ODW66" s="262"/>
      <c r="ODX66" s="262"/>
      <c r="ODY66" s="262"/>
      <c r="ODZ66" s="262"/>
      <c r="OEA66" s="262"/>
      <c r="OEB66" s="262"/>
      <c r="OEC66" s="262"/>
      <c r="OED66" s="262"/>
      <c r="OEE66" s="262"/>
      <c r="OEF66" s="262"/>
      <c r="OEG66" s="262"/>
      <c r="OEH66" s="262"/>
      <c r="OEI66" s="262"/>
      <c r="OEJ66" s="262"/>
      <c r="OEK66" s="262"/>
      <c r="OEL66" s="262"/>
      <c r="OEM66" s="262"/>
      <c r="OEN66" s="262"/>
      <c r="OEO66" s="262"/>
      <c r="OEP66" s="262"/>
      <c r="OEQ66" s="262"/>
      <c r="OER66" s="262"/>
      <c r="OES66" s="262"/>
      <c r="OET66" s="262"/>
      <c r="OEU66" s="262"/>
      <c r="OEV66" s="262"/>
      <c r="OEW66" s="262"/>
      <c r="OEX66" s="262"/>
      <c r="OEY66" s="262"/>
      <c r="OEZ66" s="262"/>
      <c r="OFA66" s="262"/>
      <c r="OFB66" s="262"/>
      <c r="OFC66" s="262"/>
      <c r="OFD66" s="262"/>
      <c r="OFE66" s="262"/>
      <c r="OFF66" s="262"/>
      <c r="OFG66" s="262"/>
      <c r="OFH66" s="262"/>
      <c r="OFI66" s="262"/>
      <c r="OFJ66" s="262"/>
      <c r="OFK66" s="262"/>
      <c r="OFL66" s="262"/>
      <c r="OFM66" s="262"/>
      <c r="OFN66" s="262"/>
      <c r="OFO66" s="262"/>
      <c r="OFP66" s="262"/>
      <c r="OFQ66" s="262"/>
      <c r="OFR66" s="262"/>
      <c r="OFS66" s="262"/>
      <c r="OFT66" s="262"/>
      <c r="OFU66" s="262"/>
      <c r="OFV66" s="262"/>
      <c r="OFW66" s="262"/>
      <c r="OFX66" s="262"/>
      <c r="OFY66" s="262"/>
      <c r="OFZ66" s="262"/>
      <c r="OGA66" s="262"/>
      <c r="OGB66" s="262"/>
      <c r="OGC66" s="262"/>
      <c r="OGD66" s="262"/>
      <c r="OGE66" s="262"/>
      <c r="OGF66" s="262"/>
      <c r="OGG66" s="262"/>
      <c r="OGH66" s="262"/>
      <c r="OGI66" s="262"/>
      <c r="OGJ66" s="262"/>
      <c r="OGK66" s="262"/>
      <c r="OGL66" s="262"/>
      <c r="OGM66" s="262"/>
      <c r="OGN66" s="262"/>
      <c r="OGO66" s="262"/>
      <c r="OGP66" s="262"/>
      <c r="OGQ66" s="262"/>
      <c r="OGR66" s="262"/>
      <c r="OGS66" s="262"/>
      <c r="OGT66" s="262"/>
      <c r="OGU66" s="262"/>
      <c r="OGV66" s="262"/>
      <c r="OGW66" s="262"/>
      <c r="OGX66" s="262"/>
      <c r="OGY66" s="262"/>
      <c r="OGZ66" s="262"/>
      <c r="OHA66" s="262"/>
      <c r="OHB66" s="262"/>
      <c r="OHC66" s="262"/>
      <c r="OHD66" s="262"/>
      <c r="OHE66" s="262"/>
      <c r="OHF66" s="262"/>
      <c r="OHG66" s="262"/>
      <c r="OHH66" s="262"/>
      <c r="OHI66" s="262"/>
      <c r="OHJ66" s="262"/>
      <c r="OHK66" s="262"/>
      <c r="OHL66" s="262"/>
      <c r="OHM66" s="262"/>
      <c r="OHN66" s="262"/>
      <c r="OHO66" s="262"/>
      <c r="OHP66" s="262"/>
      <c r="OHQ66" s="262"/>
      <c r="OHR66" s="262"/>
      <c r="OHS66" s="262"/>
      <c r="OHT66" s="262"/>
      <c r="OHU66" s="262"/>
      <c r="OHV66" s="262"/>
      <c r="OHW66" s="262"/>
      <c r="OHX66" s="262"/>
      <c r="OHY66" s="262"/>
      <c r="OHZ66" s="262"/>
      <c r="OIA66" s="262"/>
      <c r="OIB66" s="262"/>
      <c r="OIC66" s="262"/>
      <c r="OID66" s="262"/>
      <c r="OIE66" s="262"/>
      <c r="OIF66" s="262"/>
      <c r="OIG66" s="262"/>
      <c r="OIH66" s="262"/>
      <c r="OII66" s="262"/>
      <c r="OIJ66" s="262"/>
      <c r="OIK66" s="262"/>
      <c r="OIL66" s="262"/>
      <c r="OIM66" s="262"/>
      <c r="OIN66" s="262"/>
      <c r="OIO66" s="262"/>
      <c r="OIP66" s="262"/>
      <c r="OIQ66" s="262"/>
      <c r="OIR66" s="262"/>
      <c r="OIS66" s="262"/>
      <c r="OIT66" s="262"/>
      <c r="OIU66" s="262"/>
      <c r="OIV66" s="262"/>
      <c r="OIW66" s="262"/>
      <c r="OIX66" s="262"/>
      <c r="OIY66" s="262"/>
      <c r="OIZ66" s="262"/>
      <c r="OJA66" s="262"/>
      <c r="OJB66" s="262"/>
      <c r="OJC66" s="262"/>
      <c r="OJD66" s="262"/>
      <c r="OJE66" s="262"/>
      <c r="OJF66" s="262"/>
      <c r="OJG66" s="262"/>
      <c r="OJH66" s="262"/>
      <c r="OJI66" s="262"/>
      <c r="OJJ66" s="262"/>
      <c r="OJK66" s="262"/>
      <c r="OJL66" s="262"/>
      <c r="OJM66" s="262"/>
      <c r="OJN66" s="262"/>
      <c r="OJO66" s="262"/>
      <c r="OJP66" s="262"/>
      <c r="OJQ66" s="262"/>
      <c r="OJR66" s="262"/>
      <c r="OJS66" s="262"/>
      <c r="OJT66" s="262"/>
      <c r="OJU66" s="262"/>
      <c r="OJV66" s="262"/>
      <c r="OJW66" s="262"/>
      <c r="OJX66" s="262"/>
      <c r="OJY66" s="262"/>
      <c r="OJZ66" s="262"/>
      <c r="OKA66" s="262"/>
      <c r="OKB66" s="262"/>
      <c r="OKC66" s="262"/>
      <c r="OKD66" s="262"/>
      <c r="OKE66" s="262"/>
      <c r="OKF66" s="262"/>
      <c r="OKG66" s="262"/>
      <c r="OKH66" s="262"/>
      <c r="OKI66" s="262"/>
      <c r="OKJ66" s="262"/>
      <c r="OKK66" s="262"/>
      <c r="OKL66" s="262"/>
      <c r="OKM66" s="262"/>
      <c r="OKN66" s="262"/>
      <c r="OKO66" s="262"/>
      <c r="OKP66" s="262"/>
      <c r="OKQ66" s="262"/>
      <c r="OKR66" s="262"/>
      <c r="OKS66" s="262"/>
      <c r="OKT66" s="262"/>
      <c r="OKU66" s="262"/>
      <c r="OKV66" s="262"/>
      <c r="OKW66" s="262"/>
      <c r="OKX66" s="262"/>
      <c r="OKY66" s="262"/>
      <c r="OKZ66" s="262"/>
      <c r="OLA66" s="262"/>
      <c r="OLB66" s="262"/>
      <c r="OLC66" s="262"/>
      <c r="OLD66" s="262"/>
      <c r="OLE66" s="262"/>
      <c r="OLF66" s="262"/>
      <c r="OLG66" s="262"/>
      <c r="OLH66" s="262"/>
      <c r="OLI66" s="262"/>
      <c r="OLJ66" s="262"/>
      <c r="OLK66" s="262"/>
      <c r="OLL66" s="262"/>
      <c r="OLM66" s="262"/>
      <c r="OLN66" s="262"/>
      <c r="OLO66" s="262"/>
      <c r="OLP66" s="262"/>
      <c r="OLQ66" s="262"/>
      <c r="OLR66" s="262"/>
      <c r="OLS66" s="262"/>
      <c r="OLT66" s="262"/>
      <c r="OLU66" s="262"/>
      <c r="OLV66" s="262"/>
      <c r="OLW66" s="262"/>
      <c r="OLX66" s="262"/>
      <c r="OLY66" s="262"/>
      <c r="OLZ66" s="262"/>
      <c r="OMA66" s="262"/>
      <c r="OMB66" s="262"/>
      <c r="OMC66" s="262"/>
      <c r="OMD66" s="262"/>
      <c r="OME66" s="262"/>
      <c r="OMF66" s="262"/>
      <c r="OMG66" s="262"/>
      <c r="OMH66" s="262"/>
      <c r="OMI66" s="262"/>
      <c r="OMJ66" s="262"/>
      <c r="OMK66" s="262"/>
      <c r="OML66" s="262"/>
      <c r="OMM66" s="262"/>
      <c r="OMN66" s="262"/>
      <c r="OMO66" s="262"/>
      <c r="OMP66" s="262"/>
      <c r="OMQ66" s="262"/>
      <c r="OMR66" s="262"/>
      <c r="OMS66" s="262"/>
      <c r="OMT66" s="262"/>
      <c r="OMU66" s="262"/>
      <c r="OMV66" s="262"/>
      <c r="OMW66" s="262"/>
      <c r="OMX66" s="262"/>
      <c r="OMY66" s="262"/>
      <c r="OMZ66" s="262"/>
      <c r="ONA66" s="262"/>
      <c r="ONB66" s="262"/>
      <c r="ONC66" s="262"/>
      <c r="OND66" s="262"/>
      <c r="ONE66" s="262"/>
      <c r="ONF66" s="262"/>
      <c r="ONG66" s="262"/>
      <c r="ONH66" s="262"/>
      <c r="ONI66" s="262"/>
      <c r="ONJ66" s="262"/>
      <c r="ONK66" s="262"/>
      <c r="ONL66" s="262"/>
      <c r="ONM66" s="262"/>
      <c r="ONN66" s="262"/>
      <c r="ONO66" s="262"/>
      <c r="ONP66" s="262"/>
      <c r="ONQ66" s="262"/>
      <c r="ONR66" s="262"/>
      <c r="ONS66" s="262"/>
      <c r="ONT66" s="262"/>
      <c r="ONU66" s="262"/>
      <c r="ONV66" s="262"/>
      <c r="ONW66" s="262"/>
      <c r="ONX66" s="262"/>
      <c r="ONY66" s="262"/>
      <c r="ONZ66" s="262"/>
      <c r="OOA66" s="262"/>
      <c r="OOB66" s="262"/>
      <c r="OOC66" s="262"/>
      <c r="OOD66" s="262"/>
      <c r="OOE66" s="262"/>
      <c r="OOF66" s="262"/>
      <c r="OOG66" s="262"/>
      <c r="OOH66" s="262"/>
      <c r="OOI66" s="262"/>
      <c r="OOJ66" s="262"/>
      <c r="OOK66" s="262"/>
      <c r="OOL66" s="262"/>
      <c r="OOM66" s="262"/>
      <c r="OON66" s="262"/>
      <c r="OOO66" s="262"/>
      <c r="OOP66" s="262"/>
      <c r="OOQ66" s="262"/>
      <c r="OOR66" s="262"/>
      <c r="OOS66" s="262"/>
      <c r="OOT66" s="262"/>
      <c r="OOU66" s="262"/>
      <c r="OOV66" s="262"/>
      <c r="OOW66" s="262"/>
      <c r="OOX66" s="262"/>
      <c r="OOY66" s="262"/>
      <c r="OOZ66" s="262"/>
      <c r="OPA66" s="262"/>
      <c r="OPB66" s="262"/>
      <c r="OPC66" s="262"/>
      <c r="OPD66" s="262"/>
      <c r="OPE66" s="262"/>
      <c r="OPF66" s="262"/>
      <c r="OPG66" s="262"/>
      <c r="OPH66" s="262"/>
      <c r="OPI66" s="262"/>
      <c r="OPJ66" s="262"/>
      <c r="OPK66" s="262"/>
      <c r="OPL66" s="262"/>
      <c r="OPM66" s="262"/>
      <c r="OPN66" s="262"/>
      <c r="OPO66" s="262"/>
      <c r="OPP66" s="262"/>
      <c r="OPQ66" s="262"/>
      <c r="OPR66" s="262"/>
      <c r="OPS66" s="262"/>
      <c r="OPT66" s="262"/>
      <c r="OPU66" s="262"/>
      <c r="OPV66" s="262"/>
      <c r="OPW66" s="262"/>
      <c r="OPX66" s="262"/>
      <c r="OPY66" s="262"/>
      <c r="OPZ66" s="262"/>
      <c r="OQA66" s="262"/>
      <c r="OQB66" s="262"/>
      <c r="OQC66" s="262"/>
      <c r="OQD66" s="262"/>
      <c r="OQE66" s="262"/>
      <c r="OQF66" s="262"/>
      <c r="OQG66" s="262"/>
      <c r="OQH66" s="262"/>
      <c r="OQI66" s="262"/>
      <c r="OQJ66" s="262"/>
      <c r="OQK66" s="262"/>
      <c r="OQL66" s="262"/>
      <c r="OQM66" s="262"/>
      <c r="OQN66" s="262"/>
      <c r="OQO66" s="262"/>
      <c r="OQP66" s="262"/>
      <c r="OQQ66" s="262"/>
      <c r="OQR66" s="262"/>
      <c r="OQS66" s="262"/>
      <c r="OQT66" s="262"/>
      <c r="OQU66" s="262"/>
      <c r="OQV66" s="262"/>
      <c r="OQW66" s="262"/>
      <c r="OQX66" s="262"/>
      <c r="OQY66" s="262"/>
      <c r="OQZ66" s="262"/>
      <c r="ORA66" s="262"/>
      <c r="ORB66" s="262"/>
      <c r="ORC66" s="262"/>
      <c r="ORD66" s="262"/>
      <c r="ORE66" s="262"/>
      <c r="ORF66" s="262"/>
      <c r="ORG66" s="262"/>
      <c r="ORH66" s="262"/>
      <c r="ORI66" s="262"/>
      <c r="ORJ66" s="262"/>
      <c r="ORK66" s="262"/>
      <c r="ORL66" s="262"/>
      <c r="ORM66" s="262"/>
      <c r="ORN66" s="262"/>
      <c r="ORO66" s="262"/>
      <c r="ORP66" s="262"/>
      <c r="ORQ66" s="262"/>
      <c r="ORR66" s="262"/>
      <c r="ORS66" s="262"/>
      <c r="ORT66" s="262"/>
      <c r="ORU66" s="262"/>
      <c r="ORV66" s="262"/>
      <c r="ORW66" s="262"/>
      <c r="ORX66" s="262"/>
      <c r="ORY66" s="262"/>
      <c r="ORZ66" s="262"/>
      <c r="OSA66" s="262"/>
      <c r="OSB66" s="262"/>
      <c r="OSC66" s="262"/>
      <c r="OSD66" s="262"/>
      <c r="OSE66" s="262"/>
      <c r="OSF66" s="262"/>
      <c r="OSG66" s="262"/>
      <c r="OSH66" s="262"/>
      <c r="OSI66" s="262"/>
      <c r="OSJ66" s="262"/>
      <c r="OSK66" s="262"/>
      <c r="OSL66" s="262"/>
      <c r="OSM66" s="262"/>
      <c r="OSN66" s="262"/>
      <c r="OSO66" s="262"/>
      <c r="OSP66" s="262"/>
      <c r="OSQ66" s="262"/>
      <c r="OSR66" s="262"/>
      <c r="OSS66" s="262"/>
      <c r="OST66" s="262"/>
      <c r="OSU66" s="262"/>
      <c r="OSV66" s="262"/>
      <c r="OSW66" s="262"/>
      <c r="OSX66" s="262"/>
      <c r="OSY66" s="262"/>
      <c r="OSZ66" s="262"/>
      <c r="OTA66" s="262"/>
      <c r="OTB66" s="262"/>
      <c r="OTC66" s="262"/>
      <c r="OTD66" s="262"/>
      <c r="OTE66" s="262"/>
      <c r="OTF66" s="262"/>
      <c r="OTG66" s="262"/>
      <c r="OTH66" s="262"/>
      <c r="OTI66" s="262"/>
      <c r="OTJ66" s="262"/>
      <c r="OTK66" s="262"/>
      <c r="OTL66" s="262"/>
      <c r="OTM66" s="262"/>
      <c r="OTN66" s="262"/>
      <c r="OTO66" s="262"/>
      <c r="OTP66" s="262"/>
      <c r="OTQ66" s="262"/>
      <c r="OTR66" s="262"/>
      <c r="OTS66" s="262"/>
      <c r="OTT66" s="262"/>
      <c r="OTU66" s="262"/>
      <c r="OTV66" s="262"/>
      <c r="OTW66" s="262"/>
      <c r="OTX66" s="262"/>
      <c r="OTY66" s="262"/>
      <c r="OTZ66" s="262"/>
      <c r="OUA66" s="262"/>
      <c r="OUB66" s="262"/>
      <c r="OUC66" s="262"/>
      <c r="OUD66" s="262"/>
      <c r="OUE66" s="262"/>
      <c r="OUF66" s="262"/>
      <c r="OUG66" s="262"/>
      <c r="OUH66" s="262"/>
      <c r="OUI66" s="262"/>
      <c r="OUJ66" s="262"/>
      <c r="OUK66" s="262"/>
      <c r="OUL66" s="262"/>
      <c r="OUM66" s="262"/>
      <c r="OUN66" s="262"/>
      <c r="OUO66" s="262"/>
      <c r="OUP66" s="262"/>
      <c r="OUQ66" s="262"/>
      <c r="OUR66" s="262"/>
      <c r="OUS66" s="262"/>
      <c r="OUT66" s="262"/>
      <c r="OUU66" s="262"/>
      <c r="OUV66" s="262"/>
      <c r="OUW66" s="262"/>
      <c r="OUX66" s="262"/>
      <c r="OUY66" s="262"/>
      <c r="OUZ66" s="262"/>
      <c r="OVA66" s="262"/>
      <c r="OVB66" s="262"/>
      <c r="OVC66" s="262"/>
      <c r="OVD66" s="262"/>
      <c r="OVE66" s="262"/>
      <c r="OVF66" s="262"/>
      <c r="OVG66" s="262"/>
      <c r="OVH66" s="262"/>
      <c r="OVI66" s="262"/>
      <c r="OVJ66" s="262"/>
      <c r="OVK66" s="262"/>
      <c r="OVL66" s="262"/>
      <c r="OVM66" s="262"/>
      <c r="OVN66" s="262"/>
      <c r="OVO66" s="262"/>
      <c r="OVP66" s="262"/>
      <c r="OVQ66" s="262"/>
      <c r="OVR66" s="262"/>
      <c r="OVS66" s="262"/>
      <c r="OVT66" s="262"/>
      <c r="OVU66" s="262"/>
      <c r="OVV66" s="262"/>
      <c r="OVW66" s="262"/>
      <c r="OVX66" s="262"/>
      <c r="OVY66" s="262"/>
      <c r="OVZ66" s="262"/>
      <c r="OWA66" s="262"/>
      <c r="OWB66" s="262"/>
      <c r="OWC66" s="262"/>
      <c r="OWD66" s="262"/>
      <c r="OWE66" s="262"/>
      <c r="OWF66" s="262"/>
      <c r="OWG66" s="262"/>
      <c r="OWH66" s="262"/>
      <c r="OWI66" s="262"/>
      <c r="OWJ66" s="262"/>
      <c r="OWK66" s="262"/>
      <c r="OWL66" s="262"/>
      <c r="OWM66" s="262"/>
      <c r="OWN66" s="262"/>
      <c r="OWO66" s="262"/>
      <c r="OWP66" s="262"/>
      <c r="OWQ66" s="262"/>
      <c r="OWR66" s="262"/>
      <c r="OWS66" s="262"/>
      <c r="OWT66" s="262"/>
      <c r="OWU66" s="262"/>
      <c r="OWV66" s="262"/>
      <c r="OWW66" s="262"/>
      <c r="OWX66" s="262"/>
      <c r="OWY66" s="262"/>
      <c r="OWZ66" s="262"/>
      <c r="OXA66" s="262"/>
      <c r="OXB66" s="262"/>
      <c r="OXC66" s="262"/>
      <c r="OXD66" s="262"/>
      <c r="OXE66" s="262"/>
      <c r="OXF66" s="262"/>
      <c r="OXG66" s="262"/>
      <c r="OXH66" s="262"/>
      <c r="OXI66" s="262"/>
      <c r="OXJ66" s="262"/>
      <c r="OXK66" s="262"/>
      <c r="OXL66" s="262"/>
      <c r="OXM66" s="262"/>
      <c r="OXN66" s="262"/>
      <c r="OXO66" s="262"/>
      <c r="OXP66" s="262"/>
      <c r="OXQ66" s="262"/>
      <c r="OXR66" s="262"/>
      <c r="OXS66" s="262"/>
      <c r="OXT66" s="262"/>
      <c r="OXU66" s="262"/>
      <c r="OXV66" s="262"/>
      <c r="OXW66" s="262"/>
      <c r="OXX66" s="262"/>
      <c r="OXY66" s="262"/>
      <c r="OXZ66" s="262"/>
      <c r="OYA66" s="262"/>
      <c r="OYB66" s="262"/>
      <c r="OYC66" s="262"/>
      <c r="OYD66" s="262"/>
      <c r="OYE66" s="262"/>
      <c r="OYF66" s="262"/>
      <c r="OYG66" s="262"/>
      <c r="OYH66" s="262"/>
      <c r="OYI66" s="262"/>
      <c r="OYJ66" s="262"/>
      <c r="OYK66" s="262"/>
      <c r="OYL66" s="262"/>
      <c r="OYM66" s="262"/>
      <c r="OYN66" s="262"/>
      <c r="OYO66" s="262"/>
      <c r="OYP66" s="262"/>
      <c r="OYQ66" s="262"/>
      <c r="OYR66" s="262"/>
      <c r="OYS66" s="262"/>
      <c r="OYT66" s="262"/>
      <c r="OYU66" s="262"/>
      <c r="OYV66" s="262"/>
      <c r="OYW66" s="262"/>
      <c r="OYX66" s="262"/>
      <c r="OYY66" s="262"/>
      <c r="OYZ66" s="262"/>
      <c r="OZA66" s="262"/>
      <c r="OZB66" s="262"/>
      <c r="OZC66" s="262"/>
      <c r="OZD66" s="262"/>
      <c r="OZE66" s="262"/>
      <c r="OZF66" s="262"/>
      <c r="OZG66" s="262"/>
      <c r="OZH66" s="262"/>
      <c r="OZI66" s="262"/>
      <c r="OZJ66" s="262"/>
      <c r="OZK66" s="262"/>
      <c r="OZL66" s="262"/>
      <c r="OZM66" s="262"/>
      <c r="OZN66" s="262"/>
      <c r="OZO66" s="262"/>
      <c r="OZP66" s="262"/>
      <c r="OZQ66" s="262"/>
      <c r="OZR66" s="262"/>
      <c r="OZS66" s="262"/>
      <c r="OZT66" s="262"/>
      <c r="OZU66" s="262"/>
      <c r="OZV66" s="262"/>
      <c r="OZW66" s="262"/>
      <c r="OZX66" s="262"/>
      <c r="OZY66" s="262"/>
      <c r="OZZ66" s="262"/>
      <c r="PAA66" s="262"/>
      <c r="PAB66" s="262"/>
      <c r="PAC66" s="262"/>
      <c r="PAD66" s="262"/>
      <c r="PAE66" s="262"/>
      <c r="PAF66" s="262"/>
      <c r="PAG66" s="262"/>
      <c r="PAH66" s="262"/>
      <c r="PAI66" s="262"/>
      <c r="PAJ66" s="262"/>
      <c r="PAK66" s="262"/>
      <c r="PAL66" s="262"/>
      <c r="PAM66" s="262"/>
      <c r="PAN66" s="262"/>
      <c r="PAO66" s="262"/>
      <c r="PAP66" s="262"/>
      <c r="PAQ66" s="262"/>
      <c r="PAR66" s="262"/>
      <c r="PAS66" s="262"/>
      <c r="PAT66" s="262"/>
      <c r="PAU66" s="262"/>
      <c r="PAV66" s="262"/>
      <c r="PAW66" s="262"/>
      <c r="PAX66" s="262"/>
      <c r="PAY66" s="262"/>
      <c r="PAZ66" s="262"/>
      <c r="PBA66" s="262"/>
      <c r="PBB66" s="262"/>
      <c r="PBC66" s="262"/>
      <c r="PBD66" s="262"/>
      <c r="PBE66" s="262"/>
      <c r="PBF66" s="262"/>
      <c r="PBG66" s="262"/>
      <c r="PBH66" s="262"/>
      <c r="PBI66" s="262"/>
      <c r="PBJ66" s="262"/>
      <c r="PBK66" s="262"/>
      <c r="PBL66" s="262"/>
      <c r="PBM66" s="262"/>
      <c r="PBN66" s="262"/>
      <c r="PBO66" s="262"/>
      <c r="PBP66" s="262"/>
      <c r="PBQ66" s="262"/>
      <c r="PBR66" s="262"/>
      <c r="PBS66" s="262"/>
      <c r="PBT66" s="262"/>
      <c r="PBU66" s="262"/>
      <c r="PBV66" s="262"/>
      <c r="PBW66" s="262"/>
      <c r="PBX66" s="262"/>
      <c r="PBY66" s="262"/>
      <c r="PBZ66" s="262"/>
      <c r="PCA66" s="262"/>
      <c r="PCB66" s="262"/>
      <c r="PCC66" s="262"/>
      <c r="PCD66" s="262"/>
      <c r="PCE66" s="262"/>
      <c r="PCF66" s="262"/>
      <c r="PCG66" s="262"/>
      <c r="PCH66" s="262"/>
      <c r="PCI66" s="262"/>
      <c r="PCJ66" s="262"/>
      <c r="PCK66" s="262"/>
      <c r="PCL66" s="262"/>
      <c r="PCM66" s="262"/>
      <c r="PCN66" s="262"/>
      <c r="PCO66" s="262"/>
      <c r="PCP66" s="262"/>
      <c r="PCQ66" s="262"/>
      <c r="PCR66" s="262"/>
      <c r="PCS66" s="262"/>
      <c r="PCT66" s="262"/>
      <c r="PCU66" s="262"/>
      <c r="PCV66" s="262"/>
      <c r="PCW66" s="262"/>
      <c r="PCX66" s="262"/>
      <c r="PCY66" s="262"/>
      <c r="PCZ66" s="262"/>
      <c r="PDA66" s="262"/>
      <c r="PDB66" s="262"/>
      <c r="PDC66" s="262"/>
      <c r="PDD66" s="262"/>
      <c r="PDE66" s="262"/>
      <c r="PDF66" s="262"/>
      <c r="PDG66" s="262"/>
      <c r="PDH66" s="262"/>
      <c r="PDI66" s="262"/>
      <c r="PDJ66" s="262"/>
      <c r="PDK66" s="262"/>
      <c r="PDL66" s="262"/>
      <c r="PDM66" s="262"/>
      <c r="PDN66" s="262"/>
      <c r="PDO66" s="262"/>
      <c r="PDP66" s="262"/>
      <c r="PDQ66" s="262"/>
      <c r="PDR66" s="262"/>
      <c r="PDS66" s="262"/>
      <c r="PDT66" s="262"/>
      <c r="PDU66" s="262"/>
      <c r="PDV66" s="262"/>
      <c r="PDW66" s="262"/>
      <c r="PDX66" s="262"/>
      <c r="PDY66" s="262"/>
      <c r="PDZ66" s="262"/>
      <c r="PEA66" s="262"/>
      <c r="PEB66" s="262"/>
      <c r="PEC66" s="262"/>
      <c r="PED66" s="262"/>
      <c r="PEE66" s="262"/>
      <c r="PEF66" s="262"/>
      <c r="PEG66" s="262"/>
      <c r="PEH66" s="262"/>
      <c r="PEI66" s="262"/>
      <c r="PEJ66" s="262"/>
      <c r="PEK66" s="262"/>
      <c r="PEL66" s="262"/>
      <c r="PEM66" s="262"/>
      <c r="PEN66" s="262"/>
      <c r="PEO66" s="262"/>
      <c r="PEP66" s="262"/>
      <c r="PEQ66" s="262"/>
      <c r="PER66" s="262"/>
      <c r="PES66" s="262"/>
      <c r="PET66" s="262"/>
      <c r="PEU66" s="262"/>
      <c r="PEV66" s="262"/>
      <c r="PEW66" s="262"/>
      <c r="PEX66" s="262"/>
      <c r="PEY66" s="262"/>
      <c r="PEZ66" s="262"/>
      <c r="PFA66" s="262"/>
      <c r="PFB66" s="262"/>
      <c r="PFC66" s="262"/>
      <c r="PFD66" s="262"/>
      <c r="PFE66" s="262"/>
      <c r="PFF66" s="262"/>
      <c r="PFG66" s="262"/>
      <c r="PFH66" s="262"/>
      <c r="PFI66" s="262"/>
      <c r="PFJ66" s="262"/>
      <c r="PFK66" s="262"/>
      <c r="PFL66" s="262"/>
      <c r="PFM66" s="262"/>
      <c r="PFN66" s="262"/>
      <c r="PFO66" s="262"/>
      <c r="PFP66" s="262"/>
      <c r="PFQ66" s="262"/>
      <c r="PFR66" s="262"/>
      <c r="PFS66" s="262"/>
      <c r="PFT66" s="262"/>
      <c r="PFU66" s="262"/>
      <c r="PFV66" s="262"/>
      <c r="PFW66" s="262"/>
      <c r="PFX66" s="262"/>
      <c r="PFY66" s="262"/>
      <c r="PFZ66" s="262"/>
      <c r="PGA66" s="262"/>
      <c r="PGB66" s="262"/>
      <c r="PGC66" s="262"/>
      <c r="PGD66" s="262"/>
      <c r="PGE66" s="262"/>
      <c r="PGF66" s="262"/>
      <c r="PGG66" s="262"/>
      <c r="PGH66" s="262"/>
      <c r="PGI66" s="262"/>
      <c r="PGJ66" s="262"/>
      <c r="PGK66" s="262"/>
      <c r="PGL66" s="262"/>
      <c r="PGM66" s="262"/>
      <c r="PGN66" s="262"/>
      <c r="PGO66" s="262"/>
      <c r="PGP66" s="262"/>
      <c r="PGQ66" s="262"/>
      <c r="PGR66" s="262"/>
      <c r="PGS66" s="262"/>
      <c r="PGT66" s="262"/>
      <c r="PGU66" s="262"/>
      <c r="PGV66" s="262"/>
      <c r="PGW66" s="262"/>
      <c r="PGX66" s="262"/>
      <c r="PGY66" s="262"/>
      <c r="PGZ66" s="262"/>
      <c r="PHA66" s="262"/>
      <c r="PHB66" s="262"/>
      <c r="PHC66" s="262"/>
      <c r="PHD66" s="262"/>
      <c r="PHE66" s="262"/>
      <c r="PHF66" s="262"/>
      <c r="PHG66" s="262"/>
      <c r="PHH66" s="262"/>
      <c r="PHI66" s="262"/>
      <c r="PHJ66" s="262"/>
      <c r="PHK66" s="262"/>
      <c r="PHL66" s="262"/>
      <c r="PHM66" s="262"/>
      <c r="PHN66" s="262"/>
      <c r="PHO66" s="262"/>
      <c r="PHP66" s="262"/>
      <c r="PHQ66" s="262"/>
      <c r="PHR66" s="262"/>
      <c r="PHS66" s="262"/>
      <c r="PHT66" s="262"/>
      <c r="PHU66" s="262"/>
      <c r="PHV66" s="262"/>
      <c r="PHW66" s="262"/>
      <c r="PHX66" s="262"/>
      <c r="PHY66" s="262"/>
      <c r="PHZ66" s="262"/>
      <c r="PIA66" s="262"/>
      <c r="PIB66" s="262"/>
      <c r="PIC66" s="262"/>
      <c r="PID66" s="262"/>
      <c r="PIE66" s="262"/>
      <c r="PIF66" s="262"/>
      <c r="PIG66" s="262"/>
      <c r="PIH66" s="262"/>
      <c r="PII66" s="262"/>
      <c r="PIJ66" s="262"/>
      <c r="PIK66" s="262"/>
      <c r="PIL66" s="262"/>
      <c r="PIM66" s="262"/>
      <c r="PIN66" s="262"/>
      <c r="PIO66" s="262"/>
      <c r="PIP66" s="262"/>
      <c r="PIQ66" s="262"/>
      <c r="PIR66" s="262"/>
      <c r="PIS66" s="262"/>
      <c r="PIT66" s="262"/>
      <c r="PIU66" s="262"/>
      <c r="PIV66" s="262"/>
      <c r="PIW66" s="262"/>
      <c r="PIX66" s="262"/>
      <c r="PIY66" s="262"/>
      <c r="PIZ66" s="262"/>
      <c r="PJA66" s="262"/>
      <c r="PJB66" s="262"/>
      <c r="PJC66" s="262"/>
      <c r="PJD66" s="262"/>
      <c r="PJE66" s="262"/>
      <c r="PJF66" s="262"/>
      <c r="PJG66" s="262"/>
      <c r="PJH66" s="262"/>
      <c r="PJI66" s="262"/>
      <c r="PJJ66" s="262"/>
      <c r="PJK66" s="262"/>
      <c r="PJL66" s="262"/>
      <c r="PJM66" s="262"/>
      <c r="PJN66" s="262"/>
      <c r="PJO66" s="262"/>
      <c r="PJP66" s="262"/>
      <c r="PJQ66" s="262"/>
      <c r="PJR66" s="262"/>
      <c r="PJS66" s="262"/>
      <c r="PJT66" s="262"/>
      <c r="PJU66" s="262"/>
      <c r="PJV66" s="262"/>
      <c r="PJW66" s="262"/>
      <c r="PJX66" s="262"/>
      <c r="PJY66" s="262"/>
      <c r="PJZ66" s="262"/>
      <c r="PKA66" s="262"/>
      <c r="PKB66" s="262"/>
      <c r="PKC66" s="262"/>
      <c r="PKD66" s="262"/>
      <c r="PKE66" s="262"/>
      <c r="PKF66" s="262"/>
      <c r="PKG66" s="262"/>
      <c r="PKH66" s="262"/>
      <c r="PKI66" s="262"/>
      <c r="PKJ66" s="262"/>
      <c r="PKK66" s="262"/>
      <c r="PKL66" s="262"/>
      <c r="PKM66" s="262"/>
      <c r="PKN66" s="262"/>
      <c r="PKO66" s="262"/>
      <c r="PKP66" s="262"/>
      <c r="PKQ66" s="262"/>
      <c r="PKR66" s="262"/>
      <c r="PKS66" s="262"/>
      <c r="PKT66" s="262"/>
      <c r="PKU66" s="262"/>
      <c r="PKV66" s="262"/>
      <c r="PKW66" s="262"/>
      <c r="PKX66" s="262"/>
      <c r="PKY66" s="262"/>
      <c r="PKZ66" s="262"/>
      <c r="PLA66" s="262"/>
      <c r="PLB66" s="262"/>
      <c r="PLC66" s="262"/>
      <c r="PLD66" s="262"/>
      <c r="PLE66" s="262"/>
      <c r="PLF66" s="262"/>
      <c r="PLG66" s="262"/>
      <c r="PLH66" s="262"/>
      <c r="PLI66" s="262"/>
      <c r="PLJ66" s="262"/>
      <c r="PLK66" s="262"/>
      <c r="PLL66" s="262"/>
      <c r="PLM66" s="262"/>
      <c r="PLN66" s="262"/>
      <c r="PLO66" s="262"/>
      <c r="PLP66" s="262"/>
      <c r="PLQ66" s="262"/>
      <c r="PLR66" s="262"/>
      <c r="PLS66" s="262"/>
      <c r="PLT66" s="262"/>
      <c r="PLU66" s="262"/>
      <c r="PLV66" s="262"/>
      <c r="PLW66" s="262"/>
      <c r="PLX66" s="262"/>
      <c r="PLY66" s="262"/>
      <c r="PLZ66" s="262"/>
      <c r="PMA66" s="262"/>
      <c r="PMB66" s="262"/>
      <c r="PMC66" s="262"/>
      <c r="PMD66" s="262"/>
      <c r="PME66" s="262"/>
      <c r="PMF66" s="262"/>
      <c r="PMG66" s="262"/>
      <c r="PMH66" s="262"/>
      <c r="PMI66" s="262"/>
      <c r="PMJ66" s="262"/>
      <c r="PMK66" s="262"/>
      <c r="PML66" s="262"/>
      <c r="PMM66" s="262"/>
      <c r="PMN66" s="262"/>
      <c r="PMO66" s="262"/>
      <c r="PMP66" s="262"/>
      <c r="PMQ66" s="262"/>
      <c r="PMR66" s="262"/>
      <c r="PMS66" s="262"/>
      <c r="PMT66" s="262"/>
      <c r="PMU66" s="262"/>
      <c r="PMV66" s="262"/>
      <c r="PMW66" s="262"/>
      <c r="PMX66" s="262"/>
      <c r="PMY66" s="262"/>
      <c r="PMZ66" s="262"/>
      <c r="PNA66" s="262"/>
      <c r="PNB66" s="262"/>
      <c r="PNC66" s="262"/>
      <c r="PND66" s="262"/>
      <c r="PNE66" s="262"/>
      <c r="PNF66" s="262"/>
      <c r="PNG66" s="262"/>
      <c r="PNH66" s="262"/>
      <c r="PNI66" s="262"/>
      <c r="PNJ66" s="262"/>
      <c r="PNK66" s="262"/>
      <c r="PNL66" s="262"/>
      <c r="PNM66" s="262"/>
      <c r="PNN66" s="262"/>
      <c r="PNO66" s="262"/>
      <c r="PNP66" s="262"/>
      <c r="PNQ66" s="262"/>
      <c r="PNR66" s="262"/>
      <c r="PNS66" s="262"/>
      <c r="PNT66" s="262"/>
      <c r="PNU66" s="262"/>
      <c r="PNV66" s="262"/>
      <c r="PNW66" s="262"/>
      <c r="PNX66" s="262"/>
      <c r="PNY66" s="262"/>
      <c r="PNZ66" s="262"/>
      <c r="POA66" s="262"/>
      <c r="POB66" s="262"/>
      <c r="POC66" s="262"/>
      <c r="POD66" s="262"/>
      <c r="POE66" s="262"/>
      <c r="POF66" s="262"/>
      <c r="POG66" s="262"/>
      <c r="POH66" s="262"/>
      <c r="POI66" s="262"/>
      <c r="POJ66" s="262"/>
      <c r="POK66" s="262"/>
      <c r="POL66" s="262"/>
      <c r="POM66" s="262"/>
      <c r="PON66" s="262"/>
      <c r="POO66" s="262"/>
      <c r="POP66" s="262"/>
      <c r="POQ66" s="262"/>
      <c r="POR66" s="262"/>
      <c r="POS66" s="262"/>
      <c r="POT66" s="262"/>
      <c r="POU66" s="262"/>
      <c r="POV66" s="262"/>
      <c r="POW66" s="262"/>
      <c r="POX66" s="262"/>
      <c r="POY66" s="262"/>
      <c r="POZ66" s="262"/>
      <c r="PPA66" s="262"/>
      <c r="PPB66" s="262"/>
      <c r="PPC66" s="262"/>
      <c r="PPD66" s="262"/>
      <c r="PPE66" s="262"/>
      <c r="PPF66" s="262"/>
      <c r="PPG66" s="262"/>
      <c r="PPH66" s="262"/>
      <c r="PPI66" s="262"/>
      <c r="PPJ66" s="262"/>
      <c r="PPK66" s="262"/>
      <c r="PPL66" s="262"/>
      <c r="PPM66" s="262"/>
      <c r="PPN66" s="262"/>
      <c r="PPO66" s="262"/>
      <c r="PPP66" s="262"/>
      <c r="PPQ66" s="262"/>
      <c r="PPR66" s="262"/>
      <c r="PPS66" s="262"/>
      <c r="PPT66" s="262"/>
      <c r="PPU66" s="262"/>
      <c r="PPV66" s="262"/>
      <c r="PPW66" s="262"/>
      <c r="PPX66" s="262"/>
      <c r="PPY66" s="262"/>
      <c r="PPZ66" s="262"/>
      <c r="PQA66" s="262"/>
      <c r="PQB66" s="262"/>
      <c r="PQC66" s="262"/>
      <c r="PQD66" s="262"/>
      <c r="PQE66" s="262"/>
      <c r="PQF66" s="262"/>
      <c r="PQG66" s="262"/>
      <c r="PQH66" s="262"/>
      <c r="PQI66" s="262"/>
      <c r="PQJ66" s="262"/>
      <c r="PQK66" s="262"/>
      <c r="PQL66" s="262"/>
      <c r="PQM66" s="262"/>
      <c r="PQN66" s="262"/>
      <c r="PQO66" s="262"/>
      <c r="PQP66" s="262"/>
      <c r="PQQ66" s="262"/>
      <c r="PQR66" s="262"/>
      <c r="PQS66" s="262"/>
      <c r="PQT66" s="262"/>
      <c r="PQU66" s="262"/>
      <c r="PQV66" s="262"/>
      <c r="PQW66" s="262"/>
      <c r="PQX66" s="262"/>
      <c r="PQY66" s="262"/>
      <c r="PQZ66" s="262"/>
      <c r="PRA66" s="262"/>
      <c r="PRB66" s="262"/>
      <c r="PRC66" s="262"/>
      <c r="PRD66" s="262"/>
      <c r="PRE66" s="262"/>
      <c r="PRF66" s="262"/>
      <c r="PRG66" s="262"/>
      <c r="PRH66" s="262"/>
      <c r="PRI66" s="262"/>
      <c r="PRJ66" s="262"/>
      <c r="PRK66" s="262"/>
      <c r="PRL66" s="262"/>
      <c r="PRM66" s="262"/>
      <c r="PRN66" s="262"/>
      <c r="PRO66" s="262"/>
      <c r="PRP66" s="262"/>
      <c r="PRQ66" s="262"/>
      <c r="PRR66" s="262"/>
      <c r="PRS66" s="262"/>
      <c r="PRT66" s="262"/>
      <c r="PRU66" s="262"/>
      <c r="PRV66" s="262"/>
      <c r="PRW66" s="262"/>
      <c r="PRX66" s="262"/>
      <c r="PRY66" s="262"/>
      <c r="PRZ66" s="262"/>
      <c r="PSA66" s="262"/>
      <c r="PSB66" s="262"/>
      <c r="PSC66" s="262"/>
      <c r="PSD66" s="262"/>
      <c r="PSE66" s="262"/>
      <c r="PSF66" s="262"/>
      <c r="PSG66" s="262"/>
      <c r="PSH66" s="262"/>
      <c r="PSI66" s="262"/>
      <c r="PSJ66" s="262"/>
      <c r="PSK66" s="262"/>
      <c r="PSL66" s="262"/>
      <c r="PSM66" s="262"/>
      <c r="PSN66" s="262"/>
      <c r="PSO66" s="262"/>
      <c r="PSP66" s="262"/>
      <c r="PSQ66" s="262"/>
      <c r="PSR66" s="262"/>
      <c r="PSS66" s="262"/>
      <c r="PST66" s="262"/>
      <c r="PSU66" s="262"/>
      <c r="PSV66" s="262"/>
      <c r="PSW66" s="262"/>
      <c r="PSX66" s="262"/>
      <c r="PSY66" s="262"/>
      <c r="PSZ66" s="262"/>
      <c r="PTA66" s="262"/>
      <c r="PTB66" s="262"/>
      <c r="PTC66" s="262"/>
      <c r="PTD66" s="262"/>
      <c r="PTE66" s="262"/>
      <c r="PTF66" s="262"/>
      <c r="PTG66" s="262"/>
      <c r="PTH66" s="262"/>
      <c r="PTI66" s="262"/>
      <c r="PTJ66" s="262"/>
      <c r="PTK66" s="262"/>
      <c r="PTL66" s="262"/>
      <c r="PTM66" s="262"/>
      <c r="PTN66" s="262"/>
      <c r="PTO66" s="262"/>
      <c r="PTP66" s="262"/>
      <c r="PTQ66" s="262"/>
      <c r="PTR66" s="262"/>
      <c r="PTS66" s="262"/>
      <c r="PTT66" s="262"/>
      <c r="PTU66" s="262"/>
      <c r="PTV66" s="262"/>
      <c r="PTW66" s="262"/>
      <c r="PTX66" s="262"/>
      <c r="PTY66" s="262"/>
      <c r="PTZ66" s="262"/>
      <c r="PUA66" s="262"/>
      <c r="PUB66" s="262"/>
      <c r="PUC66" s="262"/>
      <c r="PUD66" s="262"/>
      <c r="PUE66" s="262"/>
      <c r="PUF66" s="262"/>
      <c r="PUG66" s="262"/>
      <c r="PUH66" s="262"/>
      <c r="PUI66" s="262"/>
      <c r="PUJ66" s="262"/>
      <c r="PUK66" s="262"/>
      <c r="PUL66" s="262"/>
      <c r="PUM66" s="262"/>
      <c r="PUN66" s="262"/>
      <c r="PUO66" s="262"/>
      <c r="PUP66" s="262"/>
      <c r="PUQ66" s="262"/>
      <c r="PUR66" s="262"/>
      <c r="PUS66" s="262"/>
      <c r="PUT66" s="262"/>
      <c r="PUU66" s="262"/>
      <c r="PUV66" s="262"/>
      <c r="PUW66" s="262"/>
      <c r="PUX66" s="262"/>
      <c r="PUY66" s="262"/>
      <c r="PUZ66" s="262"/>
      <c r="PVA66" s="262"/>
      <c r="PVB66" s="262"/>
      <c r="PVC66" s="262"/>
      <c r="PVD66" s="262"/>
      <c r="PVE66" s="262"/>
      <c r="PVF66" s="262"/>
      <c r="PVG66" s="262"/>
      <c r="PVH66" s="262"/>
      <c r="PVI66" s="262"/>
      <c r="PVJ66" s="262"/>
      <c r="PVK66" s="262"/>
      <c r="PVL66" s="262"/>
      <c r="PVM66" s="262"/>
      <c r="PVN66" s="262"/>
      <c r="PVO66" s="262"/>
      <c r="PVP66" s="262"/>
      <c r="PVQ66" s="262"/>
      <c r="PVR66" s="262"/>
      <c r="PVS66" s="262"/>
      <c r="PVT66" s="262"/>
      <c r="PVU66" s="262"/>
      <c r="PVV66" s="262"/>
      <c r="PVW66" s="262"/>
      <c r="PVX66" s="262"/>
      <c r="PVY66" s="262"/>
      <c r="PVZ66" s="262"/>
      <c r="PWA66" s="262"/>
      <c r="PWB66" s="262"/>
      <c r="PWC66" s="262"/>
      <c r="PWD66" s="262"/>
      <c r="PWE66" s="262"/>
      <c r="PWF66" s="262"/>
      <c r="PWG66" s="262"/>
      <c r="PWH66" s="262"/>
      <c r="PWI66" s="262"/>
      <c r="PWJ66" s="262"/>
      <c r="PWK66" s="262"/>
      <c r="PWL66" s="262"/>
      <c r="PWM66" s="262"/>
      <c r="PWN66" s="262"/>
      <c r="PWO66" s="262"/>
      <c r="PWP66" s="262"/>
      <c r="PWQ66" s="262"/>
      <c r="PWR66" s="262"/>
      <c r="PWS66" s="262"/>
      <c r="PWT66" s="262"/>
      <c r="PWU66" s="262"/>
      <c r="PWV66" s="262"/>
      <c r="PWW66" s="262"/>
      <c r="PWX66" s="262"/>
      <c r="PWY66" s="262"/>
      <c r="PWZ66" s="262"/>
      <c r="PXA66" s="262"/>
      <c r="PXB66" s="262"/>
      <c r="PXC66" s="262"/>
      <c r="PXD66" s="262"/>
      <c r="PXE66" s="262"/>
      <c r="PXF66" s="262"/>
      <c r="PXG66" s="262"/>
      <c r="PXH66" s="262"/>
      <c r="PXI66" s="262"/>
      <c r="PXJ66" s="262"/>
      <c r="PXK66" s="262"/>
      <c r="PXL66" s="262"/>
      <c r="PXM66" s="262"/>
      <c r="PXN66" s="262"/>
      <c r="PXO66" s="262"/>
      <c r="PXP66" s="262"/>
      <c r="PXQ66" s="262"/>
      <c r="PXR66" s="262"/>
      <c r="PXS66" s="262"/>
      <c r="PXT66" s="262"/>
      <c r="PXU66" s="262"/>
      <c r="PXV66" s="262"/>
      <c r="PXW66" s="262"/>
      <c r="PXX66" s="262"/>
      <c r="PXY66" s="262"/>
      <c r="PXZ66" s="262"/>
      <c r="PYA66" s="262"/>
      <c r="PYB66" s="262"/>
      <c r="PYC66" s="262"/>
      <c r="PYD66" s="262"/>
      <c r="PYE66" s="262"/>
      <c r="PYF66" s="262"/>
      <c r="PYG66" s="262"/>
      <c r="PYH66" s="262"/>
      <c r="PYI66" s="262"/>
      <c r="PYJ66" s="262"/>
      <c r="PYK66" s="262"/>
      <c r="PYL66" s="262"/>
      <c r="PYM66" s="262"/>
      <c r="PYN66" s="262"/>
      <c r="PYO66" s="262"/>
      <c r="PYP66" s="262"/>
      <c r="PYQ66" s="262"/>
      <c r="PYR66" s="262"/>
      <c r="PYS66" s="262"/>
      <c r="PYT66" s="262"/>
      <c r="PYU66" s="262"/>
      <c r="PYV66" s="262"/>
      <c r="PYW66" s="262"/>
      <c r="PYX66" s="262"/>
      <c r="PYY66" s="262"/>
      <c r="PYZ66" s="262"/>
      <c r="PZA66" s="262"/>
      <c r="PZB66" s="262"/>
      <c r="PZC66" s="262"/>
      <c r="PZD66" s="262"/>
      <c r="PZE66" s="262"/>
      <c r="PZF66" s="262"/>
      <c r="PZG66" s="262"/>
      <c r="PZH66" s="262"/>
      <c r="PZI66" s="262"/>
      <c r="PZJ66" s="262"/>
      <c r="PZK66" s="262"/>
      <c r="PZL66" s="262"/>
      <c r="PZM66" s="262"/>
      <c r="PZN66" s="262"/>
      <c r="PZO66" s="262"/>
      <c r="PZP66" s="262"/>
      <c r="PZQ66" s="262"/>
      <c r="PZR66" s="262"/>
      <c r="PZS66" s="262"/>
      <c r="PZT66" s="262"/>
      <c r="PZU66" s="262"/>
      <c r="PZV66" s="262"/>
      <c r="PZW66" s="262"/>
      <c r="PZX66" s="262"/>
      <c r="PZY66" s="262"/>
      <c r="PZZ66" s="262"/>
      <c r="QAA66" s="262"/>
      <c r="QAB66" s="262"/>
      <c r="QAC66" s="262"/>
      <c r="QAD66" s="262"/>
      <c r="QAE66" s="262"/>
      <c r="QAF66" s="262"/>
      <c r="QAG66" s="262"/>
      <c r="QAH66" s="262"/>
      <c r="QAI66" s="262"/>
      <c r="QAJ66" s="262"/>
      <c r="QAK66" s="262"/>
      <c r="QAL66" s="262"/>
      <c r="QAM66" s="262"/>
      <c r="QAN66" s="262"/>
      <c r="QAO66" s="262"/>
      <c r="QAP66" s="262"/>
      <c r="QAQ66" s="262"/>
      <c r="QAR66" s="262"/>
      <c r="QAS66" s="262"/>
      <c r="QAT66" s="262"/>
      <c r="QAU66" s="262"/>
      <c r="QAV66" s="262"/>
      <c r="QAW66" s="262"/>
      <c r="QAX66" s="262"/>
      <c r="QAY66" s="262"/>
      <c r="QAZ66" s="262"/>
      <c r="QBA66" s="262"/>
      <c r="QBB66" s="262"/>
      <c r="QBC66" s="262"/>
      <c r="QBD66" s="262"/>
      <c r="QBE66" s="262"/>
      <c r="QBF66" s="262"/>
      <c r="QBG66" s="262"/>
      <c r="QBH66" s="262"/>
      <c r="QBI66" s="262"/>
      <c r="QBJ66" s="262"/>
      <c r="QBK66" s="262"/>
      <c r="QBL66" s="262"/>
      <c r="QBM66" s="262"/>
      <c r="QBN66" s="262"/>
      <c r="QBO66" s="262"/>
      <c r="QBP66" s="262"/>
      <c r="QBQ66" s="262"/>
      <c r="QBR66" s="262"/>
      <c r="QBS66" s="262"/>
      <c r="QBT66" s="262"/>
      <c r="QBU66" s="262"/>
      <c r="QBV66" s="262"/>
      <c r="QBW66" s="262"/>
      <c r="QBX66" s="262"/>
      <c r="QBY66" s="262"/>
      <c r="QBZ66" s="262"/>
      <c r="QCA66" s="262"/>
      <c r="QCB66" s="262"/>
      <c r="QCC66" s="262"/>
      <c r="QCD66" s="262"/>
      <c r="QCE66" s="262"/>
      <c r="QCF66" s="262"/>
      <c r="QCG66" s="262"/>
      <c r="QCH66" s="262"/>
      <c r="QCI66" s="262"/>
      <c r="QCJ66" s="262"/>
      <c r="QCK66" s="262"/>
      <c r="QCL66" s="262"/>
      <c r="QCM66" s="262"/>
      <c r="QCN66" s="262"/>
      <c r="QCO66" s="262"/>
      <c r="QCP66" s="262"/>
      <c r="QCQ66" s="262"/>
      <c r="QCR66" s="262"/>
      <c r="QCS66" s="262"/>
      <c r="QCT66" s="262"/>
      <c r="QCU66" s="262"/>
      <c r="QCV66" s="262"/>
      <c r="QCW66" s="262"/>
      <c r="QCX66" s="262"/>
      <c r="QCY66" s="262"/>
      <c r="QCZ66" s="262"/>
      <c r="QDA66" s="262"/>
      <c r="QDB66" s="262"/>
      <c r="QDC66" s="262"/>
      <c r="QDD66" s="262"/>
      <c r="QDE66" s="262"/>
      <c r="QDF66" s="262"/>
      <c r="QDG66" s="262"/>
      <c r="QDH66" s="262"/>
      <c r="QDI66" s="262"/>
      <c r="QDJ66" s="262"/>
      <c r="QDK66" s="262"/>
      <c r="QDL66" s="262"/>
      <c r="QDM66" s="262"/>
      <c r="QDN66" s="262"/>
      <c r="QDO66" s="262"/>
      <c r="QDP66" s="262"/>
      <c r="QDQ66" s="262"/>
      <c r="QDR66" s="262"/>
      <c r="QDS66" s="262"/>
      <c r="QDT66" s="262"/>
      <c r="QDU66" s="262"/>
      <c r="QDV66" s="262"/>
      <c r="QDW66" s="262"/>
      <c r="QDX66" s="262"/>
      <c r="QDY66" s="262"/>
      <c r="QDZ66" s="262"/>
      <c r="QEA66" s="262"/>
      <c r="QEB66" s="262"/>
      <c r="QEC66" s="262"/>
      <c r="QED66" s="262"/>
      <c r="QEE66" s="262"/>
      <c r="QEF66" s="262"/>
      <c r="QEG66" s="262"/>
      <c r="QEH66" s="262"/>
      <c r="QEI66" s="262"/>
      <c r="QEJ66" s="262"/>
      <c r="QEK66" s="262"/>
      <c r="QEL66" s="262"/>
      <c r="QEM66" s="262"/>
      <c r="QEN66" s="262"/>
      <c r="QEO66" s="262"/>
      <c r="QEP66" s="262"/>
      <c r="QEQ66" s="262"/>
      <c r="QER66" s="262"/>
      <c r="QES66" s="262"/>
      <c r="QET66" s="262"/>
      <c r="QEU66" s="262"/>
      <c r="QEV66" s="262"/>
      <c r="QEW66" s="262"/>
      <c r="QEX66" s="262"/>
      <c r="QEY66" s="262"/>
      <c r="QEZ66" s="262"/>
      <c r="QFA66" s="262"/>
      <c r="QFB66" s="262"/>
      <c r="QFC66" s="262"/>
      <c r="QFD66" s="262"/>
      <c r="QFE66" s="262"/>
      <c r="QFF66" s="262"/>
      <c r="QFG66" s="262"/>
      <c r="QFH66" s="262"/>
      <c r="QFI66" s="262"/>
      <c r="QFJ66" s="262"/>
      <c r="QFK66" s="262"/>
      <c r="QFL66" s="262"/>
      <c r="QFM66" s="262"/>
      <c r="QFN66" s="262"/>
      <c r="QFO66" s="262"/>
      <c r="QFP66" s="262"/>
      <c r="QFQ66" s="262"/>
      <c r="QFR66" s="262"/>
      <c r="QFS66" s="262"/>
      <c r="QFT66" s="262"/>
      <c r="QFU66" s="262"/>
      <c r="QFV66" s="262"/>
      <c r="QFW66" s="262"/>
      <c r="QFX66" s="262"/>
      <c r="QFY66" s="262"/>
      <c r="QFZ66" s="262"/>
      <c r="QGA66" s="262"/>
      <c r="QGB66" s="262"/>
      <c r="QGC66" s="262"/>
      <c r="QGD66" s="262"/>
      <c r="QGE66" s="262"/>
      <c r="QGF66" s="262"/>
      <c r="QGG66" s="262"/>
      <c r="QGH66" s="262"/>
      <c r="QGI66" s="262"/>
      <c r="QGJ66" s="262"/>
      <c r="QGK66" s="262"/>
      <c r="QGL66" s="262"/>
      <c r="QGM66" s="262"/>
      <c r="QGN66" s="262"/>
      <c r="QGO66" s="262"/>
      <c r="QGP66" s="262"/>
      <c r="QGQ66" s="262"/>
      <c r="QGR66" s="262"/>
      <c r="QGS66" s="262"/>
      <c r="QGT66" s="262"/>
      <c r="QGU66" s="262"/>
      <c r="QGV66" s="262"/>
      <c r="QGW66" s="262"/>
      <c r="QGX66" s="262"/>
      <c r="QGY66" s="262"/>
      <c r="QGZ66" s="262"/>
      <c r="QHA66" s="262"/>
      <c r="QHB66" s="262"/>
      <c r="QHC66" s="262"/>
      <c r="QHD66" s="262"/>
      <c r="QHE66" s="262"/>
      <c r="QHF66" s="262"/>
      <c r="QHG66" s="262"/>
      <c r="QHH66" s="262"/>
      <c r="QHI66" s="262"/>
      <c r="QHJ66" s="262"/>
      <c r="QHK66" s="262"/>
      <c r="QHL66" s="262"/>
      <c r="QHM66" s="262"/>
      <c r="QHN66" s="262"/>
      <c r="QHO66" s="262"/>
      <c r="QHP66" s="262"/>
      <c r="QHQ66" s="262"/>
      <c r="QHR66" s="262"/>
      <c r="QHS66" s="262"/>
      <c r="QHT66" s="262"/>
      <c r="QHU66" s="262"/>
      <c r="QHV66" s="262"/>
      <c r="QHW66" s="262"/>
      <c r="QHX66" s="262"/>
      <c r="QHY66" s="262"/>
      <c r="QHZ66" s="262"/>
      <c r="QIA66" s="262"/>
      <c r="QIB66" s="262"/>
      <c r="QIC66" s="262"/>
      <c r="QID66" s="262"/>
      <c r="QIE66" s="262"/>
      <c r="QIF66" s="262"/>
      <c r="QIG66" s="262"/>
      <c r="QIH66" s="262"/>
      <c r="QII66" s="262"/>
      <c r="QIJ66" s="262"/>
      <c r="QIK66" s="262"/>
      <c r="QIL66" s="262"/>
      <c r="QIM66" s="262"/>
      <c r="QIN66" s="262"/>
      <c r="QIO66" s="262"/>
      <c r="QIP66" s="262"/>
      <c r="QIQ66" s="262"/>
      <c r="QIR66" s="262"/>
      <c r="QIS66" s="262"/>
      <c r="QIT66" s="262"/>
      <c r="QIU66" s="262"/>
      <c r="QIV66" s="262"/>
      <c r="QIW66" s="262"/>
      <c r="QIX66" s="262"/>
      <c r="QIY66" s="262"/>
      <c r="QIZ66" s="262"/>
      <c r="QJA66" s="262"/>
      <c r="QJB66" s="262"/>
      <c r="QJC66" s="262"/>
      <c r="QJD66" s="262"/>
      <c r="QJE66" s="262"/>
      <c r="QJF66" s="262"/>
      <c r="QJG66" s="262"/>
      <c r="QJH66" s="262"/>
      <c r="QJI66" s="262"/>
      <c r="QJJ66" s="262"/>
      <c r="QJK66" s="262"/>
      <c r="QJL66" s="262"/>
      <c r="QJM66" s="262"/>
      <c r="QJN66" s="262"/>
      <c r="QJO66" s="262"/>
      <c r="QJP66" s="262"/>
      <c r="QJQ66" s="262"/>
      <c r="QJR66" s="262"/>
      <c r="QJS66" s="262"/>
      <c r="QJT66" s="262"/>
      <c r="QJU66" s="262"/>
      <c r="QJV66" s="262"/>
      <c r="QJW66" s="262"/>
      <c r="QJX66" s="262"/>
      <c r="QJY66" s="262"/>
      <c r="QJZ66" s="262"/>
      <c r="QKA66" s="262"/>
      <c r="QKB66" s="262"/>
      <c r="QKC66" s="262"/>
      <c r="QKD66" s="262"/>
      <c r="QKE66" s="262"/>
      <c r="QKF66" s="262"/>
      <c r="QKG66" s="262"/>
      <c r="QKH66" s="262"/>
      <c r="QKI66" s="262"/>
      <c r="QKJ66" s="262"/>
      <c r="QKK66" s="262"/>
      <c r="QKL66" s="262"/>
      <c r="QKM66" s="262"/>
      <c r="QKN66" s="262"/>
      <c r="QKO66" s="262"/>
      <c r="QKP66" s="262"/>
      <c r="QKQ66" s="262"/>
      <c r="QKR66" s="262"/>
      <c r="QKS66" s="262"/>
      <c r="QKT66" s="262"/>
      <c r="QKU66" s="262"/>
      <c r="QKV66" s="262"/>
      <c r="QKW66" s="262"/>
      <c r="QKX66" s="262"/>
      <c r="QKY66" s="262"/>
      <c r="QKZ66" s="262"/>
      <c r="QLA66" s="262"/>
      <c r="QLB66" s="262"/>
      <c r="QLC66" s="262"/>
      <c r="QLD66" s="262"/>
      <c r="QLE66" s="262"/>
      <c r="QLF66" s="262"/>
      <c r="QLG66" s="262"/>
      <c r="QLH66" s="262"/>
      <c r="QLI66" s="262"/>
      <c r="QLJ66" s="262"/>
      <c r="QLK66" s="262"/>
      <c r="QLL66" s="262"/>
      <c r="QLM66" s="262"/>
      <c r="QLN66" s="262"/>
      <c r="QLO66" s="262"/>
      <c r="QLP66" s="262"/>
      <c r="QLQ66" s="262"/>
      <c r="QLR66" s="262"/>
      <c r="QLS66" s="262"/>
      <c r="QLT66" s="262"/>
      <c r="QLU66" s="262"/>
      <c r="QLV66" s="262"/>
      <c r="QLW66" s="262"/>
      <c r="QLX66" s="262"/>
      <c r="QLY66" s="262"/>
      <c r="QLZ66" s="262"/>
      <c r="QMA66" s="262"/>
      <c r="QMB66" s="262"/>
      <c r="QMC66" s="262"/>
      <c r="QMD66" s="262"/>
      <c r="QME66" s="262"/>
      <c r="QMF66" s="262"/>
      <c r="QMG66" s="262"/>
      <c r="QMH66" s="262"/>
      <c r="QMI66" s="262"/>
      <c r="QMJ66" s="262"/>
      <c r="QMK66" s="262"/>
      <c r="QML66" s="262"/>
      <c r="QMM66" s="262"/>
      <c r="QMN66" s="262"/>
      <c r="QMO66" s="262"/>
      <c r="QMP66" s="262"/>
      <c r="QMQ66" s="262"/>
      <c r="QMR66" s="262"/>
      <c r="QMS66" s="262"/>
      <c r="QMT66" s="262"/>
      <c r="QMU66" s="262"/>
      <c r="QMV66" s="262"/>
      <c r="QMW66" s="262"/>
      <c r="QMX66" s="262"/>
      <c r="QMY66" s="262"/>
      <c r="QMZ66" s="262"/>
      <c r="QNA66" s="262"/>
      <c r="QNB66" s="262"/>
      <c r="QNC66" s="262"/>
      <c r="QND66" s="262"/>
      <c r="QNE66" s="262"/>
      <c r="QNF66" s="262"/>
      <c r="QNG66" s="262"/>
      <c r="QNH66" s="262"/>
      <c r="QNI66" s="262"/>
      <c r="QNJ66" s="262"/>
      <c r="QNK66" s="262"/>
      <c r="QNL66" s="262"/>
      <c r="QNM66" s="262"/>
      <c r="QNN66" s="262"/>
      <c r="QNO66" s="262"/>
      <c r="QNP66" s="262"/>
      <c r="QNQ66" s="262"/>
      <c r="QNR66" s="262"/>
      <c r="QNS66" s="262"/>
      <c r="QNT66" s="262"/>
      <c r="QNU66" s="262"/>
      <c r="QNV66" s="262"/>
      <c r="QNW66" s="262"/>
      <c r="QNX66" s="262"/>
      <c r="QNY66" s="262"/>
      <c r="QNZ66" s="262"/>
      <c r="QOA66" s="262"/>
      <c r="QOB66" s="262"/>
      <c r="QOC66" s="262"/>
      <c r="QOD66" s="262"/>
      <c r="QOE66" s="262"/>
      <c r="QOF66" s="262"/>
      <c r="QOG66" s="262"/>
      <c r="QOH66" s="262"/>
      <c r="QOI66" s="262"/>
      <c r="QOJ66" s="262"/>
      <c r="QOK66" s="262"/>
      <c r="QOL66" s="262"/>
      <c r="QOM66" s="262"/>
      <c r="QON66" s="262"/>
      <c r="QOO66" s="262"/>
      <c r="QOP66" s="262"/>
      <c r="QOQ66" s="262"/>
      <c r="QOR66" s="262"/>
      <c r="QOS66" s="262"/>
      <c r="QOT66" s="262"/>
      <c r="QOU66" s="262"/>
      <c r="QOV66" s="262"/>
      <c r="QOW66" s="262"/>
      <c r="QOX66" s="262"/>
      <c r="QOY66" s="262"/>
      <c r="QOZ66" s="262"/>
      <c r="QPA66" s="262"/>
      <c r="QPB66" s="262"/>
      <c r="QPC66" s="262"/>
      <c r="QPD66" s="262"/>
      <c r="QPE66" s="262"/>
      <c r="QPF66" s="262"/>
      <c r="QPG66" s="262"/>
      <c r="QPH66" s="262"/>
      <c r="QPI66" s="262"/>
      <c r="QPJ66" s="262"/>
      <c r="QPK66" s="262"/>
      <c r="QPL66" s="262"/>
      <c r="QPM66" s="262"/>
      <c r="QPN66" s="262"/>
      <c r="QPO66" s="262"/>
      <c r="QPP66" s="262"/>
      <c r="QPQ66" s="262"/>
      <c r="QPR66" s="262"/>
      <c r="QPS66" s="262"/>
      <c r="QPT66" s="262"/>
      <c r="QPU66" s="262"/>
      <c r="QPV66" s="262"/>
      <c r="QPW66" s="262"/>
      <c r="QPX66" s="262"/>
      <c r="QPY66" s="262"/>
      <c r="QPZ66" s="262"/>
      <c r="QQA66" s="262"/>
      <c r="QQB66" s="262"/>
      <c r="QQC66" s="262"/>
      <c r="QQD66" s="262"/>
      <c r="QQE66" s="262"/>
      <c r="QQF66" s="262"/>
      <c r="QQG66" s="262"/>
      <c r="QQH66" s="262"/>
      <c r="QQI66" s="262"/>
      <c r="QQJ66" s="262"/>
      <c r="QQK66" s="262"/>
      <c r="QQL66" s="262"/>
      <c r="QQM66" s="262"/>
      <c r="QQN66" s="262"/>
      <c r="QQO66" s="262"/>
      <c r="QQP66" s="262"/>
      <c r="QQQ66" s="262"/>
      <c r="QQR66" s="262"/>
      <c r="QQS66" s="262"/>
      <c r="QQT66" s="262"/>
      <c r="QQU66" s="262"/>
      <c r="QQV66" s="262"/>
      <c r="QQW66" s="262"/>
      <c r="QQX66" s="262"/>
      <c r="QQY66" s="262"/>
      <c r="QQZ66" s="262"/>
      <c r="QRA66" s="262"/>
      <c r="QRB66" s="262"/>
      <c r="QRC66" s="262"/>
      <c r="QRD66" s="262"/>
      <c r="QRE66" s="262"/>
      <c r="QRF66" s="262"/>
      <c r="QRG66" s="262"/>
      <c r="QRH66" s="262"/>
      <c r="QRI66" s="262"/>
      <c r="QRJ66" s="262"/>
      <c r="QRK66" s="262"/>
      <c r="QRL66" s="262"/>
      <c r="QRM66" s="262"/>
      <c r="QRN66" s="262"/>
      <c r="QRO66" s="262"/>
      <c r="QRP66" s="262"/>
      <c r="QRQ66" s="262"/>
      <c r="QRR66" s="262"/>
      <c r="QRS66" s="262"/>
      <c r="QRT66" s="262"/>
      <c r="QRU66" s="262"/>
      <c r="QRV66" s="262"/>
      <c r="QRW66" s="262"/>
      <c r="QRX66" s="262"/>
      <c r="QRY66" s="262"/>
      <c r="QRZ66" s="262"/>
      <c r="QSA66" s="262"/>
      <c r="QSB66" s="262"/>
      <c r="QSC66" s="262"/>
      <c r="QSD66" s="262"/>
      <c r="QSE66" s="262"/>
      <c r="QSF66" s="262"/>
      <c r="QSG66" s="262"/>
      <c r="QSH66" s="262"/>
      <c r="QSI66" s="262"/>
      <c r="QSJ66" s="262"/>
      <c r="QSK66" s="262"/>
      <c r="QSL66" s="262"/>
      <c r="QSM66" s="262"/>
      <c r="QSN66" s="262"/>
      <c r="QSO66" s="262"/>
      <c r="QSP66" s="262"/>
      <c r="QSQ66" s="262"/>
      <c r="QSR66" s="262"/>
      <c r="QSS66" s="262"/>
      <c r="QST66" s="262"/>
      <c r="QSU66" s="262"/>
      <c r="QSV66" s="262"/>
      <c r="QSW66" s="262"/>
      <c r="QSX66" s="262"/>
      <c r="QSY66" s="262"/>
      <c r="QSZ66" s="262"/>
      <c r="QTA66" s="262"/>
      <c r="QTB66" s="262"/>
      <c r="QTC66" s="262"/>
      <c r="QTD66" s="262"/>
      <c r="QTE66" s="262"/>
      <c r="QTF66" s="262"/>
      <c r="QTG66" s="262"/>
      <c r="QTH66" s="262"/>
      <c r="QTI66" s="262"/>
      <c r="QTJ66" s="262"/>
      <c r="QTK66" s="262"/>
      <c r="QTL66" s="262"/>
      <c r="QTM66" s="262"/>
      <c r="QTN66" s="262"/>
      <c r="QTO66" s="262"/>
      <c r="QTP66" s="262"/>
      <c r="QTQ66" s="262"/>
      <c r="QTR66" s="262"/>
      <c r="QTS66" s="262"/>
      <c r="QTT66" s="262"/>
      <c r="QTU66" s="262"/>
      <c r="QTV66" s="262"/>
      <c r="QTW66" s="262"/>
      <c r="QTX66" s="262"/>
      <c r="QTY66" s="262"/>
      <c r="QTZ66" s="262"/>
      <c r="QUA66" s="262"/>
      <c r="QUB66" s="262"/>
      <c r="QUC66" s="262"/>
      <c r="QUD66" s="262"/>
      <c r="QUE66" s="262"/>
      <c r="QUF66" s="262"/>
      <c r="QUG66" s="262"/>
      <c r="QUH66" s="262"/>
      <c r="QUI66" s="262"/>
      <c r="QUJ66" s="262"/>
      <c r="QUK66" s="262"/>
      <c r="QUL66" s="262"/>
      <c r="QUM66" s="262"/>
      <c r="QUN66" s="262"/>
      <c r="QUO66" s="262"/>
      <c r="QUP66" s="262"/>
      <c r="QUQ66" s="262"/>
      <c r="QUR66" s="262"/>
      <c r="QUS66" s="262"/>
      <c r="QUT66" s="262"/>
      <c r="QUU66" s="262"/>
      <c r="QUV66" s="262"/>
      <c r="QUW66" s="262"/>
      <c r="QUX66" s="262"/>
      <c r="QUY66" s="262"/>
      <c r="QUZ66" s="262"/>
      <c r="QVA66" s="262"/>
      <c r="QVB66" s="262"/>
      <c r="QVC66" s="262"/>
      <c r="QVD66" s="262"/>
      <c r="QVE66" s="262"/>
      <c r="QVF66" s="262"/>
      <c r="QVG66" s="262"/>
      <c r="QVH66" s="262"/>
      <c r="QVI66" s="262"/>
      <c r="QVJ66" s="262"/>
      <c r="QVK66" s="262"/>
      <c r="QVL66" s="262"/>
      <c r="QVM66" s="262"/>
      <c r="QVN66" s="262"/>
      <c r="QVO66" s="262"/>
      <c r="QVP66" s="262"/>
      <c r="QVQ66" s="262"/>
      <c r="QVR66" s="262"/>
      <c r="QVS66" s="262"/>
      <c r="QVT66" s="262"/>
      <c r="QVU66" s="262"/>
      <c r="QVV66" s="262"/>
      <c r="QVW66" s="262"/>
      <c r="QVX66" s="262"/>
      <c r="QVY66" s="262"/>
      <c r="QVZ66" s="262"/>
      <c r="QWA66" s="262"/>
      <c r="QWB66" s="262"/>
      <c r="QWC66" s="262"/>
      <c r="QWD66" s="262"/>
      <c r="QWE66" s="262"/>
      <c r="QWF66" s="262"/>
      <c r="QWG66" s="262"/>
      <c r="QWH66" s="262"/>
      <c r="QWI66" s="262"/>
      <c r="QWJ66" s="262"/>
      <c r="QWK66" s="262"/>
      <c r="QWL66" s="262"/>
      <c r="QWM66" s="262"/>
      <c r="QWN66" s="262"/>
      <c r="QWO66" s="262"/>
      <c r="QWP66" s="262"/>
      <c r="QWQ66" s="262"/>
      <c r="QWR66" s="262"/>
      <c r="QWS66" s="262"/>
      <c r="QWT66" s="262"/>
      <c r="QWU66" s="262"/>
      <c r="QWV66" s="262"/>
      <c r="QWW66" s="262"/>
      <c r="QWX66" s="262"/>
      <c r="QWY66" s="262"/>
      <c r="QWZ66" s="262"/>
      <c r="QXA66" s="262"/>
      <c r="QXB66" s="262"/>
      <c r="QXC66" s="262"/>
      <c r="QXD66" s="262"/>
      <c r="QXE66" s="262"/>
      <c r="QXF66" s="262"/>
      <c r="QXG66" s="262"/>
      <c r="QXH66" s="262"/>
      <c r="QXI66" s="262"/>
      <c r="QXJ66" s="262"/>
      <c r="QXK66" s="262"/>
      <c r="QXL66" s="262"/>
      <c r="QXM66" s="262"/>
      <c r="QXN66" s="262"/>
      <c r="QXO66" s="262"/>
      <c r="QXP66" s="262"/>
      <c r="QXQ66" s="262"/>
      <c r="QXR66" s="262"/>
      <c r="QXS66" s="262"/>
      <c r="QXT66" s="262"/>
      <c r="QXU66" s="262"/>
      <c r="QXV66" s="262"/>
      <c r="QXW66" s="262"/>
      <c r="QXX66" s="262"/>
      <c r="QXY66" s="262"/>
      <c r="QXZ66" s="262"/>
      <c r="QYA66" s="262"/>
      <c r="QYB66" s="262"/>
      <c r="QYC66" s="262"/>
      <c r="QYD66" s="262"/>
      <c r="QYE66" s="262"/>
      <c r="QYF66" s="262"/>
      <c r="QYG66" s="262"/>
      <c r="QYH66" s="262"/>
      <c r="QYI66" s="262"/>
      <c r="QYJ66" s="262"/>
      <c r="QYK66" s="262"/>
      <c r="QYL66" s="262"/>
      <c r="QYM66" s="262"/>
      <c r="QYN66" s="262"/>
      <c r="QYO66" s="262"/>
      <c r="QYP66" s="262"/>
      <c r="QYQ66" s="262"/>
      <c r="QYR66" s="262"/>
      <c r="QYS66" s="262"/>
      <c r="QYT66" s="262"/>
      <c r="QYU66" s="262"/>
      <c r="QYV66" s="262"/>
      <c r="QYW66" s="262"/>
      <c r="QYX66" s="262"/>
      <c r="QYY66" s="262"/>
      <c r="QYZ66" s="262"/>
      <c r="QZA66" s="262"/>
      <c r="QZB66" s="262"/>
      <c r="QZC66" s="262"/>
      <c r="QZD66" s="262"/>
      <c r="QZE66" s="262"/>
      <c r="QZF66" s="262"/>
      <c r="QZG66" s="262"/>
      <c r="QZH66" s="262"/>
      <c r="QZI66" s="262"/>
      <c r="QZJ66" s="262"/>
      <c r="QZK66" s="262"/>
      <c r="QZL66" s="262"/>
      <c r="QZM66" s="262"/>
      <c r="QZN66" s="262"/>
      <c r="QZO66" s="262"/>
      <c r="QZP66" s="262"/>
      <c r="QZQ66" s="262"/>
      <c r="QZR66" s="262"/>
      <c r="QZS66" s="262"/>
      <c r="QZT66" s="262"/>
      <c r="QZU66" s="262"/>
      <c r="QZV66" s="262"/>
      <c r="QZW66" s="262"/>
      <c r="QZX66" s="262"/>
      <c r="QZY66" s="262"/>
      <c r="QZZ66" s="262"/>
      <c r="RAA66" s="262"/>
      <c r="RAB66" s="262"/>
      <c r="RAC66" s="262"/>
      <c r="RAD66" s="262"/>
      <c r="RAE66" s="262"/>
      <c r="RAF66" s="262"/>
      <c r="RAG66" s="262"/>
      <c r="RAH66" s="262"/>
      <c r="RAI66" s="262"/>
      <c r="RAJ66" s="262"/>
      <c r="RAK66" s="262"/>
      <c r="RAL66" s="262"/>
      <c r="RAM66" s="262"/>
      <c r="RAN66" s="262"/>
      <c r="RAO66" s="262"/>
      <c r="RAP66" s="262"/>
      <c r="RAQ66" s="262"/>
      <c r="RAR66" s="262"/>
      <c r="RAS66" s="262"/>
      <c r="RAT66" s="262"/>
      <c r="RAU66" s="262"/>
      <c r="RAV66" s="262"/>
      <c r="RAW66" s="262"/>
      <c r="RAX66" s="262"/>
      <c r="RAY66" s="262"/>
      <c r="RAZ66" s="262"/>
      <c r="RBA66" s="262"/>
      <c r="RBB66" s="262"/>
      <c r="RBC66" s="262"/>
      <c r="RBD66" s="262"/>
      <c r="RBE66" s="262"/>
      <c r="RBF66" s="262"/>
      <c r="RBG66" s="262"/>
      <c r="RBH66" s="262"/>
      <c r="RBI66" s="262"/>
      <c r="RBJ66" s="262"/>
      <c r="RBK66" s="262"/>
      <c r="RBL66" s="262"/>
      <c r="RBM66" s="262"/>
      <c r="RBN66" s="262"/>
      <c r="RBO66" s="262"/>
      <c r="RBP66" s="262"/>
      <c r="RBQ66" s="262"/>
      <c r="RBR66" s="262"/>
      <c r="RBS66" s="262"/>
      <c r="RBT66" s="262"/>
      <c r="RBU66" s="262"/>
      <c r="RBV66" s="262"/>
      <c r="RBW66" s="262"/>
      <c r="RBX66" s="262"/>
      <c r="RBY66" s="262"/>
      <c r="RBZ66" s="262"/>
      <c r="RCA66" s="262"/>
      <c r="RCB66" s="262"/>
      <c r="RCC66" s="262"/>
      <c r="RCD66" s="262"/>
      <c r="RCE66" s="262"/>
      <c r="RCF66" s="262"/>
      <c r="RCG66" s="262"/>
      <c r="RCH66" s="262"/>
      <c r="RCI66" s="262"/>
      <c r="RCJ66" s="262"/>
      <c r="RCK66" s="262"/>
      <c r="RCL66" s="262"/>
      <c r="RCM66" s="262"/>
      <c r="RCN66" s="262"/>
      <c r="RCO66" s="262"/>
      <c r="RCP66" s="262"/>
      <c r="RCQ66" s="262"/>
      <c r="RCR66" s="262"/>
      <c r="RCS66" s="262"/>
      <c r="RCT66" s="262"/>
      <c r="RCU66" s="262"/>
      <c r="RCV66" s="262"/>
      <c r="RCW66" s="262"/>
      <c r="RCX66" s="262"/>
      <c r="RCY66" s="262"/>
      <c r="RCZ66" s="262"/>
      <c r="RDA66" s="262"/>
      <c r="RDB66" s="262"/>
      <c r="RDC66" s="262"/>
      <c r="RDD66" s="262"/>
      <c r="RDE66" s="262"/>
      <c r="RDF66" s="262"/>
      <c r="RDG66" s="262"/>
      <c r="RDH66" s="262"/>
      <c r="RDI66" s="262"/>
      <c r="RDJ66" s="262"/>
      <c r="RDK66" s="262"/>
      <c r="RDL66" s="262"/>
      <c r="RDM66" s="262"/>
      <c r="RDN66" s="262"/>
      <c r="RDO66" s="262"/>
      <c r="RDP66" s="262"/>
      <c r="RDQ66" s="262"/>
      <c r="RDR66" s="262"/>
      <c r="RDS66" s="262"/>
      <c r="RDT66" s="262"/>
      <c r="RDU66" s="262"/>
      <c r="RDV66" s="262"/>
      <c r="RDW66" s="262"/>
      <c r="RDX66" s="262"/>
      <c r="RDY66" s="262"/>
      <c r="RDZ66" s="262"/>
      <c r="REA66" s="262"/>
      <c r="REB66" s="262"/>
      <c r="REC66" s="262"/>
      <c r="RED66" s="262"/>
      <c r="REE66" s="262"/>
      <c r="REF66" s="262"/>
      <c r="REG66" s="262"/>
      <c r="REH66" s="262"/>
      <c r="REI66" s="262"/>
      <c r="REJ66" s="262"/>
      <c r="REK66" s="262"/>
      <c r="REL66" s="262"/>
      <c r="REM66" s="262"/>
      <c r="REN66" s="262"/>
      <c r="REO66" s="262"/>
      <c r="REP66" s="262"/>
      <c r="REQ66" s="262"/>
      <c r="RER66" s="262"/>
      <c r="RES66" s="262"/>
      <c r="RET66" s="262"/>
      <c r="REU66" s="262"/>
      <c r="REV66" s="262"/>
      <c r="REW66" s="262"/>
      <c r="REX66" s="262"/>
      <c r="REY66" s="262"/>
      <c r="REZ66" s="262"/>
      <c r="RFA66" s="262"/>
      <c r="RFB66" s="262"/>
      <c r="RFC66" s="262"/>
      <c r="RFD66" s="262"/>
      <c r="RFE66" s="262"/>
      <c r="RFF66" s="262"/>
      <c r="RFG66" s="262"/>
      <c r="RFH66" s="262"/>
      <c r="RFI66" s="262"/>
      <c r="RFJ66" s="262"/>
      <c r="RFK66" s="262"/>
      <c r="RFL66" s="262"/>
      <c r="RFM66" s="262"/>
      <c r="RFN66" s="262"/>
      <c r="RFO66" s="262"/>
      <c r="RFP66" s="262"/>
      <c r="RFQ66" s="262"/>
      <c r="RFR66" s="262"/>
      <c r="RFS66" s="262"/>
      <c r="RFT66" s="262"/>
      <c r="RFU66" s="262"/>
      <c r="RFV66" s="262"/>
      <c r="RFW66" s="262"/>
      <c r="RFX66" s="262"/>
      <c r="RFY66" s="262"/>
      <c r="RFZ66" s="262"/>
      <c r="RGA66" s="262"/>
      <c r="RGB66" s="262"/>
      <c r="RGC66" s="262"/>
      <c r="RGD66" s="262"/>
      <c r="RGE66" s="262"/>
      <c r="RGF66" s="262"/>
      <c r="RGG66" s="262"/>
      <c r="RGH66" s="262"/>
      <c r="RGI66" s="262"/>
      <c r="RGJ66" s="262"/>
      <c r="RGK66" s="262"/>
      <c r="RGL66" s="262"/>
      <c r="RGM66" s="262"/>
      <c r="RGN66" s="262"/>
      <c r="RGO66" s="262"/>
      <c r="RGP66" s="262"/>
      <c r="RGQ66" s="262"/>
      <c r="RGR66" s="262"/>
      <c r="RGS66" s="262"/>
      <c r="RGT66" s="262"/>
      <c r="RGU66" s="262"/>
      <c r="RGV66" s="262"/>
      <c r="RGW66" s="262"/>
      <c r="RGX66" s="262"/>
      <c r="RGY66" s="262"/>
      <c r="RGZ66" s="262"/>
      <c r="RHA66" s="262"/>
      <c r="RHB66" s="262"/>
      <c r="RHC66" s="262"/>
      <c r="RHD66" s="262"/>
      <c r="RHE66" s="262"/>
      <c r="RHF66" s="262"/>
      <c r="RHG66" s="262"/>
      <c r="RHH66" s="262"/>
      <c r="RHI66" s="262"/>
      <c r="RHJ66" s="262"/>
      <c r="RHK66" s="262"/>
      <c r="RHL66" s="262"/>
      <c r="RHM66" s="262"/>
      <c r="RHN66" s="262"/>
      <c r="RHO66" s="262"/>
      <c r="RHP66" s="262"/>
      <c r="RHQ66" s="262"/>
      <c r="RHR66" s="262"/>
      <c r="RHS66" s="262"/>
      <c r="RHT66" s="262"/>
      <c r="RHU66" s="262"/>
      <c r="RHV66" s="262"/>
      <c r="RHW66" s="262"/>
      <c r="RHX66" s="262"/>
      <c r="RHY66" s="262"/>
      <c r="RHZ66" s="262"/>
      <c r="RIA66" s="262"/>
      <c r="RIB66" s="262"/>
      <c r="RIC66" s="262"/>
      <c r="RID66" s="262"/>
      <c r="RIE66" s="262"/>
      <c r="RIF66" s="262"/>
      <c r="RIG66" s="262"/>
      <c r="RIH66" s="262"/>
      <c r="RII66" s="262"/>
      <c r="RIJ66" s="262"/>
      <c r="RIK66" s="262"/>
      <c r="RIL66" s="262"/>
      <c r="RIM66" s="262"/>
      <c r="RIN66" s="262"/>
      <c r="RIO66" s="262"/>
      <c r="RIP66" s="262"/>
      <c r="RIQ66" s="262"/>
      <c r="RIR66" s="262"/>
      <c r="RIS66" s="262"/>
      <c r="RIT66" s="262"/>
      <c r="RIU66" s="262"/>
      <c r="RIV66" s="262"/>
      <c r="RIW66" s="262"/>
      <c r="RIX66" s="262"/>
      <c r="RIY66" s="262"/>
      <c r="RIZ66" s="262"/>
      <c r="RJA66" s="262"/>
      <c r="RJB66" s="262"/>
      <c r="RJC66" s="262"/>
      <c r="RJD66" s="262"/>
      <c r="RJE66" s="262"/>
      <c r="RJF66" s="262"/>
      <c r="RJG66" s="262"/>
      <c r="RJH66" s="262"/>
      <c r="RJI66" s="262"/>
      <c r="RJJ66" s="262"/>
      <c r="RJK66" s="262"/>
      <c r="RJL66" s="262"/>
      <c r="RJM66" s="262"/>
      <c r="RJN66" s="262"/>
      <c r="RJO66" s="262"/>
      <c r="RJP66" s="262"/>
      <c r="RJQ66" s="262"/>
      <c r="RJR66" s="262"/>
      <c r="RJS66" s="262"/>
      <c r="RJT66" s="262"/>
      <c r="RJU66" s="262"/>
      <c r="RJV66" s="262"/>
      <c r="RJW66" s="262"/>
      <c r="RJX66" s="262"/>
      <c r="RJY66" s="262"/>
      <c r="RJZ66" s="262"/>
      <c r="RKA66" s="262"/>
      <c r="RKB66" s="262"/>
      <c r="RKC66" s="262"/>
      <c r="RKD66" s="262"/>
      <c r="RKE66" s="262"/>
      <c r="RKF66" s="262"/>
      <c r="RKG66" s="262"/>
      <c r="RKH66" s="262"/>
      <c r="RKI66" s="262"/>
      <c r="RKJ66" s="262"/>
      <c r="RKK66" s="262"/>
      <c r="RKL66" s="262"/>
      <c r="RKM66" s="262"/>
      <c r="RKN66" s="262"/>
      <c r="RKO66" s="262"/>
      <c r="RKP66" s="262"/>
      <c r="RKQ66" s="262"/>
      <c r="RKR66" s="262"/>
      <c r="RKS66" s="262"/>
      <c r="RKT66" s="262"/>
      <c r="RKU66" s="262"/>
      <c r="RKV66" s="262"/>
      <c r="RKW66" s="262"/>
      <c r="RKX66" s="262"/>
      <c r="RKY66" s="262"/>
      <c r="RKZ66" s="262"/>
      <c r="RLA66" s="262"/>
      <c r="RLB66" s="262"/>
      <c r="RLC66" s="262"/>
      <c r="RLD66" s="262"/>
      <c r="RLE66" s="262"/>
      <c r="RLF66" s="262"/>
      <c r="RLG66" s="262"/>
      <c r="RLH66" s="262"/>
      <c r="RLI66" s="262"/>
      <c r="RLJ66" s="262"/>
      <c r="RLK66" s="262"/>
      <c r="RLL66" s="262"/>
      <c r="RLM66" s="262"/>
      <c r="RLN66" s="262"/>
      <c r="RLO66" s="262"/>
      <c r="RLP66" s="262"/>
      <c r="RLQ66" s="262"/>
      <c r="RLR66" s="262"/>
      <c r="RLS66" s="262"/>
      <c r="RLT66" s="262"/>
      <c r="RLU66" s="262"/>
      <c r="RLV66" s="262"/>
      <c r="RLW66" s="262"/>
      <c r="RLX66" s="262"/>
      <c r="RLY66" s="262"/>
      <c r="RLZ66" s="262"/>
      <c r="RMA66" s="262"/>
      <c r="RMB66" s="262"/>
      <c r="RMC66" s="262"/>
      <c r="RMD66" s="262"/>
      <c r="RME66" s="262"/>
      <c r="RMF66" s="262"/>
      <c r="RMG66" s="262"/>
      <c r="RMH66" s="262"/>
      <c r="RMI66" s="262"/>
      <c r="RMJ66" s="262"/>
      <c r="RMK66" s="262"/>
      <c r="RML66" s="262"/>
      <c r="RMM66" s="262"/>
      <c r="RMN66" s="262"/>
      <c r="RMO66" s="262"/>
      <c r="RMP66" s="262"/>
      <c r="RMQ66" s="262"/>
      <c r="RMR66" s="262"/>
      <c r="RMS66" s="262"/>
      <c r="RMT66" s="262"/>
      <c r="RMU66" s="262"/>
      <c r="RMV66" s="262"/>
      <c r="RMW66" s="262"/>
      <c r="RMX66" s="262"/>
      <c r="RMY66" s="262"/>
      <c r="RMZ66" s="262"/>
      <c r="RNA66" s="262"/>
      <c r="RNB66" s="262"/>
      <c r="RNC66" s="262"/>
      <c r="RND66" s="262"/>
      <c r="RNE66" s="262"/>
      <c r="RNF66" s="262"/>
      <c r="RNG66" s="262"/>
      <c r="RNH66" s="262"/>
      <c r="RNI66" s="262"/>
      <c r="RNJ66" s="262"/>
      <c r="RNK66" s="262"/>
      <c r="RNL66" s="262"/>
      <c r="RNM66" s="262"/>
      <c r="RNN66" s="262"/>
      <c r="RNO66" s="262"/>
      <c r="RNP66" s="262"/>
      <c r="RNQ66" s="262"/>
      <c r="RNR66" s="262"/>
      <c r="RNS66" s="262"/>
      <c r="RNT66" s="262"/>
      <c r="RNU66" s="262"/>
      <c r="RNV66" s="262"/>
      <c r="RNW66" s="262"/>
      <c r="RNX66" s="262"/>
      <c r="RNY66" s="262"/>
      <c r="RNZ66" s="262"/>
      <c r="ROA66" s="262"/>
      <c r="ROB66" s="262"/>
      <c r="ROC66" s="262"/>
      <c r="ROD66" s="262"/>
      <c r="ROE66" s="262"/>
      <c r="ROF66" s="262"/>
      <c r="ROG66" s="262"/>
      <c r="ROH66" s="262"/>
      <c r="ROI66" s="262"/>
      <c r="ROJ66" s="262"/>
      <c r="ROK66" s="262"/>
      <c r="ROL66" s="262"/>
      <c r="ROM66" s="262"/>
      <c r="RON66" s="262"/>
      <c r="ROO66" s="262"/>
      <c r="ROP66" s="262"/>
      <c r="ROQ66" s="262"/>
      <c r="ROR66" s="262"/>
      <c r="ROS66" s="262"/>
      <c r="ROT66" s="262"/>
      <c r="ROU66" s="262"/>
      <c r="ROV66" s="262"/>
      <c r="ROW66" s="262"/>
      <c r="ROX66" s="262"/>
      <c r="ROY66" s="262"/>
      <c r="ROZ66" s="262"/>
      <c r="RPA66" s="262"/>
      <c r="RPB66" s="262"/>
      <c r="RPC66" s="262"/>
      <c r="RPD66" s="262"/>
      <c r="RPE66" s="262"/>
      <c r="RPF66" s="262"/>
      <c r="RPG66" s="262"/>
      <c r="RPH66" s="262"/>
      <c r="RPI66" s="262"/>
      <c r="RPJ66" s="262"/>
      <c r="RPK66" s="262"/>
      <c r="RPL66" s="262"/>
      <c r="RPM66" s="262"/>
      <c r="RPN66" s="262"/>
      <c r="RPO66" s="262"/>
      <c r="RPP66" s="262"/>
      <c r="RPQ66" s="262"/>
      <c r="RPR66" s="262"/>
      <c r="RPS66" s="262"/>
      <c r="RPT66" s="262"/>
      <c r="RPU66" s="262"/>
      <c r="RPV66" s="262"/>
      <c r="RPW66" s="262"/>
      <c r="RPX66" s="262"/>
      <c r="RPY66" s="262"/>
      <c r="RPZ66" s="262"/>
      <c r="RQA66" s="262"/>
      <c r="RQB66" s="262"/>
      <c r="RQC66" s="262"/>
      <c r="RQD66" s="262"/>
      <c r="RQE66" s="262"/>
      <c r="RQF66" s="262"/>
      <c r="RQG66" s="262"/>
      <c r="RQH66" s="262"/>
      <c r="RQI66" s="262"/>
      <c r="RQJ66" s="262"/>
      <c r="RQK66" s="262"/>
      <c r="RQL66" s="262"/>
      <c r="RQM66" s="262"/>
      <c r="RQN66" s="262"/>
      <c r="RQO66" s="262"/>
      <c r="RQP66" s="262"/>
      <c r="RQQ66" s="262"/>
      <c r="RQR66" s="262"/>
      <c r="RQS66" s="262"/>
      <c r="RQT66" s="262"/>
      <c r="RQU66" s="262"/>
      <c r="RQV66" s="262"/>
      <c r="RQW66" s="262"/>
      <c r="RQX66" s="262"/>
      <c r="RQY66" s="262"/>
      <c r="RQZ66" s="262"/>
      <c r="RRA66" s="262"/>
      <c r="RRB66" s="262"/>
      <c r="RRC66" s="262"/>
      <c r="RRD66" s="262"/>
      <c r="RRE66" s="262"/>
      <c r="RRF66" s="262"/>
      <c r="RRG66" s="262"/>
      <c r="RRH66" s="262"/>
      <c r="RRI66" s="262"/>
      <c r="RRJ66" s="262"/>
      <c r="RRK66" s="262"/>
      <c r="RRL66" s="262"/>
      <c r="RRM66" s="262"/>
      <c r="RRN66" s="262"/>
      <c r="RRO66" s="262"/>
      <c r="RRP66" s="262"/>
      <c r="RRQ66" s="262"/>
      <c r="RRR66" s="262"/>
      <c r="RRS66" s="262"/>
      <c r="RRT66" s="262"/>
      <c r="RRU66" s="262"/>
      <c r="RRV66" s="262"/>
      <c r="RRW66" s="262"/>
      <c r="RRX66" s="262"/>
      <c r="RRY66" s="262"/>
      <c r="RRZ66" s="262"/>
      <c r="RSA66" s="262"/>
      <c r="RSB66" s="262"/>
      <c r="RSC66" s="262"/>
      <c r="RSD66" s="262"/>
      <c r="RSE66" s="262"/>
      <c r="RSF66" s="262"/>
      <c r="RSG66" s="262"/>
      <c r="RSH66" s="262"/>
      <c r="RSI66" s="262"/>
      <c r="RSJ66" s="262"/>
      <c r="RSK66" s="262"/>
      <c r="RSL66" s="262"/>
      <c r="RSM66" s="262"/>
      <c r="RSN66" s="262"/>
      <c r="RSO66" s="262"/>
      <c r="RSP66" s="262"/>
      <c r="RSQ66" s="262"/>
      <c r="RSR66" s="262"/>
      <c r="RSS66" s="262"/>
      <c r="RST66" s="262"/>
      <c r="RSU66" s="262"/>
      <c r="RSV66" s="262"/>
      <c r="RSW66" s="262"/>
      <c r="RSX66" s="262"/>
      <c r="RSY66" s="262"/>
      <c r="RSZ66" s="262"/>
      <c r="RTA66" s="262"/>
      <c r="RTB66" s="262"/>
      <c r="RTC66" s="262"/>
      <c r="RTD66" s="262"/>
      <c r="RTE66" s="262"/>
      <c r="RTF66" s="262"/>
      <c r="RTG66" s="262"/>
      <c r="RTH66" s="262"/>
      <c r="RTI66" s="262"/>
      <c r="RTJ66" s="262"/>
      <c r="RTK66" s="262"/>
      <c r="RTL66" s="262"/>
      <c r="RTM66" s="262"/>
      <c r="RTN66" s="262"/>
      <c r="RTO66" s="262"/>
      <c r="RTP66" s="262"/>
      <c r="RTQ66" s="262"/>
      <c r="RTR66" s="262"/>
      <c r="RTS66" s="262"/>
      <c r="RTT66" s="262"/>
      <c r="RTU66" s="262"/>
      <c r="RTV66" s="262"/>
      <c r="RTW66" s="262"/>
      <c r="RTX66" s="262"/>
      <c r="RTY66" s="262"/>
      <c r="RTZ66" s="262"/>
      <c r="RUA66" s="262"/>
      <c r="RUB66" s="262"/>
      <c r="RUC66" s="262"/>
      <c r="RUD66" s="262"/>
      <c r="RUE66" s="262"/>
      <c r="RUF66" s="262"/>
      <c r="RUG66" s="262"/>
      <c r="RUH66" s="262"/>
      <c r="RUI66" s="262"/>
      <c r="RUJ66" s="262"/>
      <c r="RUK66" s="262"/>
      <c r="RUL66" s="262"/>
      <c r="RUM66" s="262"/>
      <c r="RUN66" s="262"/>
      <c r="RUO66" s="262"/>
      <c r="RUP66" s="262"/>
      <c r="RUQ66" s="262"/>
      <c r="RUR66" s="262"/>
      <c r="RUS66" s="262"/>
      <c r="RUT66" s="262"/>
      <c r="RUU66" s="262"/>
      <c r="RUV66" s="262"/>
      <c r="RUW66" s="262"/>
      <c r="RUX66" s="262"/>
      <c r="RUY66" s="262"/>
      <c r="RUZ66" s="262"/>
      <c r="RVA66" s="262"/>
      <c r="RVB66" s="262"/>
      <c r="RVC66" s="262"/>
      <c r="RVD66" s="262"/>
      <c r="RVE66" s="262"/>
      <c r="RVF66" s="262"/>
      <c r="RVG66" s="262"/>
      <c r="RVH66" s="262"/>
      <c r="RVI66" s="262"/>
      <c r="RVJ66" s="262"/>
      <c r="RVK66" s="262"/>
      <c r="RVL66" s="262"/>
      <c r="RVM66" s="262"/>
      <c r="RVN66" s="262"/>
      <c r="RVO66" s="262"/>
      <c r="RVP66" s="262"/>
      <c r="RVQ66" s="262"/>
      <c r="RVR66" s="262"/>
      <c r="RVS66" s="262"/>
      <c r="RVT66" s="262"/>
      <c r="RVU66" s="262"/>
      <c r="RVV66" s="262"/>
      <c r="RVW66" s="262"/>
      <c r="RVX66" s="262"/>
      <c r="RVY66" s="262"/>
      <c r="RVZ66" s="262"/>
      <c r="RWA66" s="262"/>
      <c r="RWB66" s="262"/>
      <c r="RWC66" s="262"/>
      <c r="RWD66" s="262"/>
      <c r="RWE66" s="262"/>
      <c r="RWF66" s="262"/>
      <c r="RWG66" s="262"/>
      <c r="RWH66" s="262"/>
      <c r="RWI66" s="262"/>
      <c r="RWJ66" s="262"/>
      <c r="RWK66" s="262"/>
      <c r="RWL66" s="262"/>
      <c r="RWM66" s="262"/>
      <c r="RWN66" s="262"/>
      <c r="RWO66" s="262"/>
      <c r="RWP66" s="262"/>
      <c r="RWQ66" s="262"/>
      <c r="RWR66" s="262"/>
      <c r="RWS66" s="262"/>
      <c r="RWT66" s="262"/>
      <c r="RWU66" s="262"/>
      <c r="RWV66" s="262"/>
      <c r="RWW66" s="262"/>
      <c r="RWX66" s="262"/>
      <c r="RWY66" s="262"/>
      <c r="RWZ66" s="262"/>
      <c r="RXA66" s="262"/>
      <c r="RXB66" s="262"/>
      <c r="RXC66" s="262"/>
      <c r="RXD66" s="262"/>
      <c r="RXE66" s="262"/>
      <c r="RXF66" s="262"/>
      <c r="RXG66" s="262"/>
      <c r="RXH66" s="262"/>
      <c r="RXI66" s="262"/>
      <c r="RXJ66" s="262"/>
      <c r="RXK66" s="262"/>
      <c r="RXL66" s="262"/>
      <c r="RXM66" s="262"/>
      <c r="RXN66" s="262"/>
      <c r="RXO66" s="262"/>
      <c r="RXP66" s="262"/>
      <c r="RXQ66" s="262"/>
      <c r="RXR66" s="262"/>
      <c r="RXS66" s="262"/>
      <c r="RXT66" s="262"/>
      <c r="RXU66" s="262"/>
      <c r="RXV66" s="262"/>
      <c r="RXW66" s="262"/>
      <c r="RXX66" s="262"/>
      <c r="RXY66" s="262"/>
      <c r="RXZ66" s="262"/>
      <c r="RYA66" s="262"/>
      <c r="RYB66" s="262"/>
      <c r="RYC66" s="262"/>
      <c r="RYD66" s="262"/>
      <c r="RYE66" s="262"/>
      <c r="RYF66" s="262"/>
      <c r="RYG66" s="262"/>
      <c r="RYH66" s="262"/>
      <c r="RYI66" s="262"/>
      <c r="RYJ66" s="262"/>
      <c r="RYK66" s="262"/>
      <c r="RYL66" s="262"/>
      <c r="RYM66" s="262"/>
      <c r="RYN66" s="262"/>
      <c r="RYO66" s="262"/>
      <c r="RYP66" s="262"/>
      <c r="RYQ66" s="262"/>
      <c r="RYR66" s="262"/>
      <c r="RYS66" s="262"/>
      <c r="RYT66" s="262"/>
      <c r="RYU66" s="262"/>
      <c r="RYV66" s="262"/>
      <c r="RYW66" s="262"/>
      <c r="RYX66" s="262"/>
      <c r="RYY66" s="262"/>
      <c r="RYZ66" s="262"/>
      <c r="RZA66" s="262"/>
      <c r="RZB66" s="262"/>
      <c r="RZC66" s="262"/>
      <c r="RZD66" s="262"/>
      <c r="RZE66" s="262"/>
      <c r="RZF66" s="262"/>
      <c r="RZG66" s="262"/>
      <c r="RZH66" s="262"/>
      <c r="RZI66" s="262"/>
      <c r="RZJ66" s="262"/>
      <c r="RZK66" s="262"/>
      <c r="RZL66" s="262"/>
      <c r="RZM66" s="262"/>
      <c r="RZN66" s="262"/>
      <c r="RZO66" s="262"/>
      <c r="RZP66" s="262"/>
      <c r="RZQ66" s="262"/>
      <c r="RZR66" s="262"/>
      <c r="RZS66" s="262"/>
      <c r="RZT66" s="262"/>
      <c r="RZU66" s="262"/>
      <c r="RZV66" s="262"/>
      <c r="RZW66" s="262"/>
      <c r="RZX66" s="262"/>
      <c r="RZY66" s="262"/>
      <c r="RZZ66" s="262"/>
      <c r="SAA66" s="262"/>
      <c r="SAB66" s="262"/>
      <c r="SAC66" s="262"/>
      <c r="SAD66" s="262"/>
      <c r="SAE66" s="262"/>
      <c r="SAF66" s="262"/>
      <c r="SAG66" s="262"/>
      <c r="SAH66" s="262"/>
      <c r="SAI66" s="262"/>
      <c r="SAJ66" s="262"/>
      <c r="SAK66" s="262"/>
      <c r="SAL66" s="262"/>
      <c r="SAM66" s="262"/>
      <c r="SAN66" s="262"/>
      <c r="SAO66" s="262"/>
      <c r="SAP66" s="262"/>
      <c r="SAQ66" s="262"/>
      <c r="SAR66" s="262"/>
      <c r="SAS66" s="262"/>
      <c r="SAT66" s="262"/>
      <c r="SAU66" s="262"/>
      <c r="SAV66" s="262"/>
      <c r="SAW66" s="262"/>
      <c r="SAX66" s="262"/>
      <c r="SAY66" s="262"/>
      <c r="SAZ66" s="262"/>
      <c r="SBA66" s="262"/>
      <c r="SBB66" s="262"/>
      <c r="SBC66" s="262"/>
      <c r="SBD66" s="262"/>
      <c r="SBE66" s="262"/>
      <c r="SBF66" s="262"/>
      <c r="SBG66" s="262"/>
      <c r="SBH66" s="262"/>
      <c r="SBI66" s="262"/>
      <c r="SBJ66" s="262"/>
      <c r="SBK66" s="262"/>
      <c r="SBL66" s="262"/>
      <c r="SBM66" s="262"/>
      <c r="SBN66" s="262"/>
      <c r="SBO66" s="262"/>
      <c r="SBP66" s="262"/>
      <c r="SBQ66" s="262"/>
      <c r="SBR66" s="262"/>
      <c r="SBS66" s="262"/>
      <c r="SBT66" s="262"/>
      <c r="SBU66" s="262"/>
      <c r="SBV66" s="262"/>
      <c r="SBW66" s="262"/>
      <c r="SBX66" s="262"/>
      <c r="SBY66" s="262"/>
      <c r="SBZ66" s="262"/>
      <c r="SCA66" s="262"/>
      <c r="SCB66" s="262"/>
      <c r="SCC66" s="262"/>
      <c r="SCD66" s="262"/>
      <c r="SCE66" s="262"/>
      <c r="SCF66" s="262"/>
      <c r="SCG66" s="262"/>
      <c r="SCH66" s="262"/>
      <c r="SCI66" s="262"/>
      <c r="SCJ66" s="262"/>
      <c r="SCK66" s="262"/>
      <c r="SCL66" s="262"/>
      <c r="SCM66" s="262"/>
      <c r="SCN66" s="262"/>
      <c r="SCO66" s="262"/>
      <c r="SCP66" s="262"/>
      <c r="SCQ66" s="262"/>
      <c r="SCR66" s="262"/>
      <c r="SCS66" s="262"/>
      <c r="SCT66" s="262"/>
      <c r="SCU66" s="262"/>
      <c r="SCV66" s="262"/>
      <c r="SCW66" s="262"/>
      <c r="SCX66" s="262"/>
      <c r="SCY66" s="262"/>
      <c r="SCZ66" s="262"/>
      <c r="SDA66" s="262"/>
      <c r="SDB66" s="262"/>
      <c r="SDC66" s="262"/>
      <c r="SDD66" s="262"/>
      <c r="SDE66" s="262"/>
      <c r="SDF66" s="262"/>
      <c r="SDG66" s="262"/>
      <c r="SDH66" s="262"/>
      <c r="SDI66" s="262"/>
      <c r="SDJ66" s="262"/>
      <c r="SDK66" s="262"/>
      <c r="SDL66" s="262"/>
      <c r="SDM66" s="262"/>
      <c r="SDN66" s="262"/>
      <c r="SDO66" s="262"/>
      <c r="SDP66" s="262"/>
      <c r="SDQ66" s="262"/>
      <c r="SDR66" s="262"/>
      <c r="SDS66" s="262"/>
      <c r="SDT66" s="262"/>
      <c r="SDU66" s="262"/>
      <c r="SDV66" s="262"/>
      <c r="SDW66" s="262"/>
      <c r="SDX66" s="262"/>
      <c r="SDY66" s="262"/>
      <c r="SDZ66" s="262"/>
      <c r="SEA66" s="262"/>
      <c r="SEB66" s="262"/>
      <c r="SEC66" s="262"/>
      <c r="SED66" s="262"/>
      <c r="SEE66" s="262"/>
      <c r="SEF66" s="262"/>
      <c r="SEG66" s="262"/>
      <c r="SEH66" s="262"/>
      <c r="SEI66" s="262"/>
      <c r="SEJ66" s="262"/>
      <c r="SEK66" s="262"/>
      <c r="SEL66" s="262"/>
      <c r="SEM66" s="262"/>
      <c r="SEN66" s="262"/>
      <c r="SEO66" s="262"/>
      <c r="SEP66" s="262"/>
      <c r="SEQ66" s="262"/>
      <c r="SER66" s="262"/>
      <c r="SES66" s="262"/>
      <c r="SET66" s="262"/>
      <c r="SEU66" s="262"/>
      <c r="SEV66" s="262"/>
      <c r="SEW66" s="262"/>
      <c r="SEX66" s="262"/>
      <c r="SEY66" s="262"/>
      <c r="SEZ66" s="262"/>
      <c r="SFA66" s="262"/>
      <c r="SFB66" s="262"/>
      <c r="SFC66" s="262"/>
      <c r="SFD66" s="262"/>
      <c r="SFE66" s="262"/>
      <c r="SFF66" s="262"/>
      <c r="SFG66" s="262"/>
      <c r="SFH66" s="262"/>
      <c r="SFI66" s="262"/>
      <c r="SFJ66" s="262"/>
      <c r="SFK66" s="262"/>
      <c r="SFL66" s="262"/>
      <c r="SFM66" s="262"/>
      <c r="SFN66" s="262"/>
      <c r="SFO66" s="262"/>
      <c r="SFP66" s="262"/>
      <c r="SFQ66" s="262"/>
      <c r="SFR66" s="262"/>
      <c r="SFS66" s="262"/>
      <c r="SFT66" s="262"/>
      <c r="SFU66" s="262"/>
      <c r="SFV66" s="262"/>
      <c r="SFW66" s="262"/>
      <c r="SFX66" s="262"/>
      <c r="SFY66" s="262"/>
      <c r="SFZ66" s="262"/>
      <c r="SGA66" s="262"/>
      <c r="SGB66" s="262"/>
      <c r="SGC66" s="262"/>
      <c r="SGD66" s="262"/>
      <c r="SGE66" s="262"/>
      <c r="SGF66" s="262"/>
      <c r="SGG66" s="262"/>
      <c r="SGH66" s="262"/>
      <c r="SGI66" s="262"/>
      <c r="SGJ66" s="262"/>
      <c r="SGK66" s="262"/>
      <c r="SGL66" s="262"/>
      <c r="SGM66" s="262"/>
      <c r="SGN66" s="262"/>
      <c r="SGO66" s="262"/>
      <c r="SGP66" s="262"/>
      <c r="SGQ66" s="262"/>
      <c r="SGR66" s="262"/>
      <c r="SGS66" s="262"/>
      <c r="SGT66" s="262"/>
      <c r="SGU66" s="262"/>
      <c r="SGV66" s="262"/>
      <c r="SGW66" s="262"/>
      <c r="SGX66" s="262"/>
      <c r="SGY66" s="262"/>
      <c r="SGZ66" s="262"/>
      <c r="SHA66" s="262"/>
      <c r="SHB66" s="262"/>
      <c r="SHC66" s="262"/>
      <c r="SHD66" s="262"/>
      <c r="SHE66" s="262"/>
      <c r="SHF66" s="262"/>
      <c r="SHG66" s="262"/>
      <c r="SHH66" s="262"/>
      <c r="SHI66" s="262"/>
      <c r="SHJ66" s="262"/>
      <c r="SHK66" s="262"/>
      <c r="SHL66" s="262"/>
      <c r="SHM66" s="262"/>
      <c r="SHN66" s="262"/>
      <c r="SHO66" s="262"/>
      <c r="SHP66" s="262"/>
      <c r="SHQ66" s="262"/>
      <c r="SHR66" s="262"/>
      <c r="SHS66" s="262"/>
      <c r="SHT66" s="262"/>
      <c r="SHU66" s="262"/>
      <c r="SHV66" s="262"/>
      <c r="SHW66" s="262"/>
      <c r="SHX66" s="262"/>
      <c r="SHY66" s="262"/>
      <c r="SHZ66" s="262"/>
      <c r="SIA66" s="262"/>
      <c r="SIB66" s="262"/>
      <c r="SIC66" s="262"/>
      <c r="SID66" s="262"/>
      <c r="SIE66" s="262"/>
      <c r="SIF66" s="262"/>
      <c r="SIG66" s="262"/>
      <c r="SIH66" s="262"/>
      <c r="SII66" s="262"/>
      <c r="SIJ66" s="262"/>
      <c r="SIK66" s="262"/>
      <c r="SIL66" s="262"/>
      <c r="SIM66" s="262"/>
      <c r="SIN66" s="262"/>
      <c r="SIO66" s="262"/>
      <c r="SIP66" s="262"/>
      <c r="SIQ66" s="262"/>
      <c r="SIR66" s="262"/>
      <c r="SIS66" s="262"/>
      <c r="SIT66" s="262"/>
      <c r="SIU66" s="262"/>
      <c r="SIV66" s="262"/>
      <c r="SIW66" s="262"/>
      <c r="SIX66" s="262"/>
      <c r="SIY66" s="262"/>
      <c r="SIZ66" s="262"/>
      <c r="SJA66" s="262"/>
      <c r="SJB66" s="262"/>
      <c r="SJC66" s="262"/>
      <c r="SJD66" s="262"/>
      <c r="SJE66" s="262"/>
      <c r="SJF66" s="262"/>
      <c r="SJG66" s="262"/>
      <c r="SJH66" s="262"/>
      <c r="SJI66" s="262"/>
      <c r="SJJ66" s="262"/>
      <c r="SJK66" s="262"/>
      <c r="SJL66" s="262"/>
      <c r="SJM66" s="262"/>
      <c r="SJN66" s="262"/>
      <c r="SJO66" s="262"/>
      <c r="SJP66" s="262"/>
      <c r="SJQ66" s="262"/>
      <c r="SJR66" s="262"/>
      <c r="SJS66" s="262"/>
      <c r="SJT66" s="262"/>
      <c r="SJU66" s="262"/>
      <c r="SJV66" s="262"/>
      <c r="SJW66" s="262"/>
      <c r="SJX66" s="262"/>
      <c r="SJY66" s="262"/>
      <c r="SJZ66" s="262"/>
      <c r="SKA66" s="262"/>
      <c r="SKB66" s="262"/>
      <c r="SKC66" s="262"/>
      <c r="SKD66" s="262"/>
      <c r="SKE66" s="262"/>
      <c r="SKF66" s="262"/>
      <c r="SKG66" s="262"/>
      <c r="SKH66" s="262"/>
      <c r="SKI66" s="262"/>
      <c r="SKJ66" s="262"/>
      <c r="SKK66" s="262"/>
      <c r="SKL66" s="262"/>
      <c r="SKM66" s="262"/>
      <c r="SKN66" s="262"/>
      <c r="SKO66" s="262"/>
      <c r="SKP66" s="262"/>
      <c r="SKQ66" s="262"/>
      <c r="SKR66" s="262"/>
      <c r="SKS66" s="262"/>
      <c r="SKT66" s="262"/>
      <c r="SKU66" s="262"/>
      <c r="SKV66" s="262"/>
      <c r="SKW66" s="262"/>
      <c r="SKX66" s="262"/>
      <c r="SKY66" s="262"/>
      <c r="SKZ66" s="262"/>
      <c r="SLA66" s="262"/>
      <c r="SLB66" s="262"/>
      <c r="SLC66" s="262"/>
      <c r="SLD66" s="262"/>
      <c r="SLE66" s="262"/>
      <c r="SLF66" s="262"/>
      <c r="SLG66" s="262"/>
      <c r="SLH66" s="262"/>
      <c r="SLI66" s="262"/>
      <c r="SLJ66" s="262"/>
      <c r="SLK66" s="262"/>
      <c r="SLL66" s="262"/>
      <c r="SLM66" s="262"/>
      <c r="SLN66" s="262"/>
      <c r="SLO66" s="262"/>
      <c r="SLP66" s="262"/>
      <c r="SLQ66" s="262"/>
      <c r="SLR66" s="262"/>
      <c r="SLS66" s="262"/>
      <c r="SLT66" s="262"/>
      <c r="SLU66" s="262"/>
      <c r="SLV66" s="262"/>
      <c r="SLW66" s="262"/>
      <c r="SLX66" s="262"/>
      <c r="SLY66" s="262"/>
      <c r="SLZ66" s="262"/>
      <c r="SMA66" s="262"/>
      <c r="SMB66" s="262"/>
      <c r="SMC66" s="262"/>
      <c r="SMD66" s="262"/>
      <c r="SME66" s="262"/>
      <c r="SMF66" s="262"/>
      <c r="SMG66" s="262"/>
      <c r="SMH66" s="262"/>
      <c r="SMI66" s="262"/>
      <c r="SMJ66" s="262"/>
      <c r="SMK66" s="262"/>
      <c r="SML66" s="262"/>
      <c r="SMM66" s="262"/>
      <c r="SMN66" s="262"/>
      <c r="SMO66" s="262"/>
      <c r="SMP66" s="262"/>
      <c r="SMQ66" s="262"/>
      <c r="SMR66" s="262"/>
      <c r="SMS66" s="262"/>
      <c r="SMT66" s="262"/>
      <c r="SMU66" s="262"/>
      <c r="SMV66" s="262"/>
      <c r="SMW66" s="262"/>
      <c r="SMX66" s="262"/>
      <c r="SMY66" s="262"/>
      <c r="SMZ66" s="262"/>
      <c r="SNA66" s="262"/>
      <c r="SNB66" s="262"/>
      <c r="SNC66" s="262"/>
      <c r="SND66" s="262"/>
      <c r="SNE66" s="262"/>
      <c r="SNF66" s="262"/>
      <c r="SNG66" s="262"/>
      <c r="SNH66" s="262"/>
      <c r="SNI66" s="262"/>
      <c r="SNJ66" s="262"/>
      <c r="SNK66" s="262"/>
      <c r="SNL66" s="262"/>
      <c r="SNM66" s="262"/>
      <c r="SNN66" s="262"/>
      <c r="SNO66" s="262"/>
      <c r="SNP66" s="262"/>
      <c r="SNQ66" s="262"/>
      <c r="SNR66" s="262"/>
      <c r="SNS66" s="262"/>
      <c r="SNT66" s="262"/>
      <c r="SNU66" s="262"/>
      <c r="SNV66" s="262"/>
      <c r="SNW66" s="262"/>
      <c r="SNX66" s="262"/>
      <c r="SNY66" s="262"/>
      <c r="SNZ66" s="262"/>
      <c r="SOA66" s="262"/>
      <c r="SOB66" s="262"/>
      <c r="SOC66" s="262"/>
      <c r="SOD66" s="262"/>
      <c r="SOE66" s="262"/>
      <c r="SOF66" s="262"/>
      <c r="SOG66" s="262"/>
      <c r="SOH66" s="262"/>
      <c r="SOI66" s="262"/>
      <c r="SOJ66" s="262"/>
      <c r="SOK66" s="262"/>
      <c r="SOL66" s="262"/>
      <c r="SOM66" s="262"/>
      <c r="SON66" s="262"/>
      <c r="SOO66" s="262"/>
      <c r="SOP66" s="262"/>
      <c r="SOQ66" s="262"/>
      <c r="SOR66" s="262"/>
      <c r="SOS66" s="262"/>
      <c r="SOT66" s="262"/>
      <c r="SOU66" s="262"/>
      <c r="SOV66" s="262"/>
      <c r="SOW66" s="262"/>
      <c r="SOX66" s="262"/>
      <c r="SOY66" s="262"/>
      <c r="SOZ66" s="262"/>
      <c r="SPA66" s="262"/>
      <c r="SPB66" s="262"/>
      <c r="SPC66" s="262"/>
      <c r="SPD66" s="262"/>
      <c r="SPE66" s="262"/>
      <c r="SPF66" s="262"/>
      <c r="SPG66" s="262"/>
      <c r="SPH66" s="262"/>
      <c r="SPI66" s="262"/>
      <c r="SPJ66" s="262"/>
      <c r="SPK66" s="262"/>
      <c r="SPL66" s="262"/>
      <c r="SPM66" s="262"/>
      <c r="SPN66" s="262"/>
      <c r="SPO66" s="262"/>
      <c r="SPP66" s="262"/>
      <c r="SPQ66" s="262"/>
      <c r="SPR66" s="262"/>
      <c r="SPS66" s="262"/>
      <c r="SPT66" s="262"/>
      <c r="SPU66" s="262"/>
      <c r="SPV66" s="262"/>
      <c r="SPW66" s="262"/>
      <c r="SPX66" s="262"/>
      <c r="SPY66" s="262"/>
      <c r="SPZ66" s="262"/>
      <c r="SQA66" s="262"/>
      <c r="SQB66" s="262"/>
      <c r="SQC66" s="262"/>
      <c r="SQD66" s="262"/>
      <c r="SQE66" s="262"/>
      <c r="SQF66" s="262"/>
      <c r="SQG66" s="262"/>
      <c r="SQH66" s="262"/>
      <c r="SQI66" s="262"/>
      <c r="SQJ66" s="262"/>
      <c r="SQK66" s="262"/>
      <c r="SQL66" s="262"/>
      <c r="SQM66" s="262"/>
      <c r="SQN66" s="262"/>
      <c r="SQO66" s="262"/>
      <c r="SQP66" s="262"/>
      <c r="SQQ66" s="262"/>
      <c r="SQR66" s="262"/>
      <c r="SQS66" s="262"/>
      <c r="SQT66" s="262"/>
      <c r="SQU66" s="262"/>
      <c r="SQV66" s="262"/>
      <c r="SQW66" s="262"/>
      <c r="SQX66" s="262"/>
      <c r="SQY66" s="262"/>
      <c r="SQZ66" s="262"/>
      <c r="SRA66" s="262"/>
      <c r="SRB66" s="262"/>
      <c r="SRC66" s="262"/>
      <c r="SRD66" s="262"/>
      <c r="SRE66" s="262"/>
      <c r="SRF66" s="262"/>
      <c r="SRG66" s="262"/>
      <c r="SRH66" s="262"/>
      <c r="SRI66" s="262"/>
      <c r="SRJ66" s="262"/>
      <c r="SRK66" s="262"/>
      <c r="SRL66" s="262"/>
      <c r="SRM66" s="262"/>
      <c r="SRN66" s="262"/>
      <c r="SRO66" s="262"/>
      <c r="SRP66" s="262"/>
      <c r="SRQ66" s="262"/>
      <c r="SRR66" s="262"/>
      <c r="SRS66" s="262"/>
      <c r="SRT66" s="262"/>
      <c r="SRU66" s="262"/>
      <c r="SRV66" s="262"/>
      <c r="SRW66" s="262"/>
      <c r="SRX66" s="262"/>
      <c r="SRY66" s="262"/>
      <c r="SRZ66" s="262"/>
      <c r="SSA66" s="262"/>
      <c r="SSB66" s="262"/>
      <c r="SSC66" s="262"/>
      <c r="SSD66" s="262"/>
      <c r="SSE66" s="262"/>
      <c r="SSF66" s="262"/>
      <c r="SSG66" s="262"/>
      <c r="SSH66" s="262"/>
      <c r="SSI66" s="262"/>
      <c r="SSJ66" s="262"/>
      <c r="SSK66" s="262"/>
      <c r="SSL66" s="262"/>
      <c r="SSM66" s="262"/>
      <c r="SSN66" s="262"/>
      <c r="SSO66" s="262"/>
      <c r="SSP66" s="262"/>
      <c r="SSQ66" s="262"/>
      <c r="SSR66" s="262"/>
      <c r="SSS66" s="262"/>
      <c r="SST66" s="262"/>
      <c r="SSU66" s="262"/>
      <c r="SSV66" s="262"/>
      <c r="SSW66" s="262"/>
      <c r="SSX66" s="262"/>
      <c r="SSY66" s="262"/>
      <c r="SSZ66" s="262"/>
      <c r="STA66" s="262"/>
      <c r="STB66" s="262"/>
      <c r="STC66" s="262"/>
      <c r="STD66" s="262"/>
      <c r="STE66" s="262"/>
      <c r="STF66" s="262"/>
      <c r="STG66" s="262"/>
      <c r="STH66" s="262"/>
      <c r="STI66" s="262"/>
      <c r="STJ66" s="262"/>
      <c r="STK66" s="262"/>
      <c r="STL66" s="262"/>
      <c r="STM66" s="262"/>
      <c r="STN66" s="262"/>
      <c r="STO66" s="262"/>
      <c r="STP66" s="262"/>
      <c r="STQ66" s="262"/>
      <c r="STR66" s="262"/>
      <c r="STS66" s="262"/>
      <c r="STT66" s="262"/>
      <c r="STU66" s="262"/>
      <c r="STV66" s="262"/>
      <c r="STW66" s="262"/>
      <c r="STX66" s="262"/>
      <c r="STY66" s="262"/>
      <c r="STZ66" s="262"/>
      <c r="SUA66" s="262"/>
      <c r="SUB66" s="262"/>
      <c r="SUC66" s="262"/>
      <c r="SUD66" s="262"/>
      <c r="SUE66" s="262"/>
      <c r="SUF66" s="262"/>
      <c r="SUG66" s="262"/>
      <c r="SUH66" s="262"/>
      <c r="SUI66" s="262"/>
      <c r="SUJ66" s="262"/>
      <c r="SUK66" s="262"/>
      <c r="SUL66" s="262"/>
      <c r="SUM66" s="262"/>
      <c r="SUN66" s="262"/>
      <c r="SUO66" s="262"/>
      <c r="SUP66" s="262"/>
      <c r="SUQ66" s="262"/>
      <c r="SUR66" s="262"/>
      <c r="SUS66" s="262"/>
      <c r="SUT66" s="262"/>
      <c r="SUU66" s="262"/>
      <c r="SUV66" s="262"/>
      <c r="SUW66" s="262"/>
      <c r="SUX66" s="262"/>
      <c r="SUY66" s="262"/>
      <c r="SUZ66" s="262"/>
      <c r="SVA66" s="262"/>
      <c r="SVB66" s="262"/>
      <c r="SVC66" s="262"/>
      <c r="SVD66" s="262"/>
      <c r="SVE66" s="262"/>
      <c r="SVF66" s="262"/>
      <c r="SVG66" s="262"/>
      <c r="SVH66" s="262"/>
      <c r="SVI66" s="262"/>
      <c r="SVJ66" s="262"/>
      <c r="SVK66" s="262"/>
      <c r="SVL66" s="262"/>
      <c r="SVM66" s="262"/>
      <c r="SVN66" s="262"/>
      <c r="SVO66" s="262"/>
      <c r="SVP66" s="262"/>
      <c r="SVQ66" s="262"/>
      <c r="SVR66" s="262"/>
      <c r="SVS66" s="262"/>
      <c r="SVT66" s="262"/>
      <c r="SVU66" s="262"/>
      <c r="SVV66" s="262"/>
      <c r="SVW66" s="262"/>
      <c r="SVX66" s="262"/>
      <c r="SVY66" s="262"/>
      <c r="SVZ66" s="262"/>
      <c r="SWA66" s="262"/>
      <c r="SWB66" s="262"/>
      <c r="SWC66" s="262"/>
      <c r="SWD66" s="262"/>
      <c r="SWE66" s="262"/>
      <c r="SWF66" s="262"/>
      <c r="SWG66" s="262"/>
      <c r="SWH66" s="262"/>
      <c r="SWI66" s="262"/>
      <c r="SWJ66" s="262"/>
      <c r="SWK66" s="262"/>
      <c r="SWL66" s="262"/>
      <c r="SWM66" s="262"/>
      <c r="SWN66" s="262"/>
      <c r="SWO66" s="262"/>
      <c r="SWP66" s="262"/>
      <c r="SWQ66" s="262"/>
      <c r="SWR66" s="262"/>
      <c r="SWS66" s="262"/>
      <c r="SWT66" s="262"/>
      <c r="SWU66" s="262"/>
      <c r="SWV66" s="262"/>
      <c r="SWW66" s="262"/>
      <c r="SWX66" s="262"/>
      <c r="SWY66" s="262"/>
      <c r="SWZ66" s="262"/>
      <c r="SXA66" s="262"/>
      <c r="SXB66" s="262"/>
      <c r="SXC66" s="262"/>
      <c r="SXD66" s="262"/>
      <c r="SXE66" s="262"/>
      <c r="SXF66" s="262"/>
      <c r="SXG66" s="262"/>
      <c r="SXH66" s="262"/>
      <c r="SXI66" s="262"/>
      <c r="SXJ66" s="262"/>
      <c r="SXK66" s="262"/>
      <c r="SXL66" s="262"/>
      <c r="SXM66" s="262"/>
      <c r="SXN66" s="262"/>
      <c r="SXO66" s="262"/>
      <c r="SXP66" s="262"/>
      <c r="SXQ66" s="262"/>
      <c r="SXR66" s="262"/>
      <c r="SXS66" s="262"/>
      <c r="SXT66" s="262"/>
      <c r="SXU66" s="262"/>
      <c r="SXV66" s="262"/>
      <c r="SXW66" s="262"/>
      <c r="SXX66" s="262"/>
      <c r="SXY66" s="262"/>
      <c r="SXZ66" s="262"/>
      <c r="SYA66" s="262"/>
      <c r="SYB66" s="262"/>
      <c r="SYC66" s="262"/>
      <c r="SYD66" s="262"/>
      <c r="SYE66" s="262"/>
      <c r="SYF66" s="262"/>
      <c r="SYG66" s="262"/>
      <c r="SYH66" s="262"/>
      <c r="SYI66" s="262"/>
      <c r="SYJ66" s="262"/>
      <c r="SYK66" s="262"/>
      <c r="SYL66" s="262"/>
      <c r="SYM66" s="262"/>
      <c r="SYN66" s="262"/>
      <c r="SYO66" s="262"/>
      <c r="SYP66" s="262"/>
      <c r="SYQ66" s="262"/>
      <c r="SYR66" s="262"/>
      <c r="SYS66" s="262"/>
      <c r="SYT66" s="262"/>
      <c r="SYU66" s="262"/>
      <c r="SYV66" s="262"/>
      <c r="SYW66" s="262"/>
      <c r="SYX66" s="262"/>
      <c r="SYY66" s="262"/>
      <c r="SYZ66" s="262"/>
      <c r="SZA66" s="262"/>
      <c r="SZB66" s="262"/>
      <c r="SZC66" s="262"/>
      <c r="SZD66" s="262"/>
      <c r="SZE66" s="262"/>
      <c r="SZF66" s="262"/>
      <c r="SZG66" s="262"/>
      <c r="SZH66" s="262"/>
      <c r="SZI66" s="262"/>
      <c r="SZJ66" s="262"/>
      <c r="SZK66" s="262"/>
      <c r="SZL66" s="262"/>
      <c r="SZM66" s="262"/>
      <c r="SZN66" s="262"/>
      <c r="SZO66" s="262"/>
      <c r="SZP66" s="262"/>
      <c r="SZQ66" s="262"/>
      <c r="SZR66" s="262"/>
      <c r="SZS66" s="262"/>
      <c r="SZT66" s="262"/>
      <c r="SZU66" s="262"/>
      <c r="SZV66" s="262"/>
      <c r="SZW66" s="262"/>
      <c r="SZX66" s="262"/>
      <c r="SZY66" s="262"/>
      <c r="SZZ66" s="262"/>
      <c r="TAA66" s="262"/>
      <c r="TAB66" s="262"/>
      <c r="TAC66" s="262"/>
      <c r="TAD66" s="262"/>
      <c r="TAE66" s="262"/>
      <c r="TAF66" s="262"/>
      <c r="TAG66" s="262"/>
      <c r="TAH66" s="262"/>
      <c r="TAI66" s="262"/>
      <c r="TAJ66" s="262"/>
      <c r="TAK66" s="262"/>
      <c r="TAL66" s="262"/>
      <c r="TAM66" s="262"/>
      <c r="TAN66" s="262"/>
      <c r="TAO66" s="262"/>
      <c r="TAP66" s="262"/>
      <c r="TAQ66" s="262"/>
      <c r="TAR66" s="262"/>
      <c r="TAS66" s="262"/>
      <c r="TAT66" s="262"/>
      <c r="TAU66" s="262"/>
      <c r="TAV66" s="262"/>
      <c r="TAW66" s="262"/>
      <c r="TAX66" s="262"/>
      <c r="TAY66" s="262"/>
      <c r="TAZ66" s="262"/>
      <c r="TBA66" s="262"/>
      <c r="TBB66" s="262"/>
      <c r="TBC66" s="262"/>
      <c r="TBD66" s="262"/>
      <c r="TBE66" s="262"/>
      <c r="TBF66" s="262"/>
      <c r="TBG66" s="262"/>
      <c r="TBH66" s="262"/>
      <c r="TBI66" s="262"/>
      <c r="TBJ66" s="262"/>
      <c r="TBK66" s="262"/>
      <c r="TBL66" s="262"/>
      <c r="TBM66" s="262"/>
      <c r="TBN66" s="262"/>
      <c r="TBO66" s="262"/>
      <c r="TBP66" s="262"/>
      <c r="TBQ66" s="262"/>
      <c r="TBR66" s="262"/>
      <c r="TBS66" s="262"/>
      <c r="TBT66" s="262"/>
      <c r="TBU66" s="262"/>
      <c r="TBV66" s="262"/>
      <c r="TBW66" s="262"/>
      <c r="TBX66" s="262"/>
      <c r="TBY66" s="262"/>
      <c r="TBZ66" s="262"/>
      <c r="TCA66" s="262"/>
      <c r="TCB66" s="262"/>
      <c r="TCC66" s="262"/>
      <c r="TCD66" s="262"/>
      <c r="TCE66" s="262"/>
      <c r="TCF66" s="262"/>
      <c r="TCG66" s="262"/>
      <c r="TCH66" s="262"/>
      <c r="TCI66" s="262"/>
      <c r="TCJ66" s="262"/>
      <c r="TCK66" s="262"/>
      <c r="TCL66" s="262"/>
      <c r="TCM66" s="262"/>
      <c r="TCN66" s="262"/>
      <c r="TCO66" s="262"/>
      <c r="TCP66" s="262"/>
      <c r="TCQ66" s="262"/>
      <c r="TCR66" s="262"/>
      <c r="TCS66" s="262"/>
      <c r="TCT66" s="262"/>
      <c r="TCU66" s="262"/>
      <c r="TCV66" s="262"/>
      <c r="TCW66" s="262"/>
      <c r="TCX66" s="262"/>
      <c r="TCY66" s="262"/>
      <c r="TCZ66" s="262"/>
      <c r="TDA66" s="262"/>
      <c r="TDB66" s="262"/>
      <c r="TDC66" s="262"/>
      <c r="TDD66" s="262"/>
      <c r="TDE66" s="262"/>
      <c r="TDF66" s="262"/>
      <c r="TDG66" s="262"/>
      <c r="TDH66" s="262"/>
      <c r="TDI66" s="262"/>
      <c r="TDJ66" s="262"/>
      <c r="TDK66" s="262"/>
      <c r="TDL66" s="262"/>
      <c r="TDM66" s="262"/>
      <c r="TDN66" s="262"/>
      <c r="TDO66" s="262"/>
      <c r="TDP66" s="262"/>
      <c r="TDQ66" s="262"/>
      <c r="TDR66" s="262"/>
      <c r="TDS66" s="262"/>
      <c r="TDT66" s="262"/>
      <c r="TDU66" s="262"/>
      <c r="TDV66" s="262"/>
      <c r="TDW66" s="262"/>
      <c r="TDX66" s="262"/>
      <c r="TDY66" s="262"/>
      <c r="TDZ66" s="262"/>
      <c r="TEA66" s="262"/>
      <c r="TEB66" s="262"/>
      <c r="TEC66" s="262"/>
      <c r="TED66" s="262"/>
      <c r="TEE66" s="262"/>
      <c r="TEF66" s="262"/>
      <c r="TEG66" s="262"/>
      <c r="TEH66" s="262"/>
      <c r="TEI66" s="262"/>
      <c r="TEJ66" s="262"/>
      <c r="TEK66" s="262"/>
      <c r="TEL66" s="262"/>
      <c r="TEM66" s="262"/>
      <c r="TEN66" s="262"/>
      <c r="TEO66" s="262"/>
      <c r="TEP66" s="262"/>
      <c r="TEQ66" s="262"/>
      <c r="TER66" s="262"/>
      <c r="TES66" s="262"/>
      <c r="TET66" s="262"/>
      <c r="TEU66" s="262"/>
      <c r="TEV66" s="262"/>
      <c r="TEW66" s="262"/>
      <c r="TEX66" s="262"/>
      <c r="TEY66" s="262"/>
      <c r="TEZ66" s="262"/>
      <c r="TFA66" s="262"/>
      <c r="TFB66" s="262"/>
      <c r="TFC66" s="262"/>
      <c r="TFD66" s="262"/>
      <c r="TFE66" s="262"/>
      <c r="TFF66" s="262"/>
      <c r="TFG66" s="262"/>
      <c r="TFH66" s="262"/>
      <c r="TFI66" s="262"/>
      <c r="TFJ66" s="262"/>
      <c r="TFK66" s="262"/>
      <c r="TFL66" s="262"/>
      <c r="TFM66" s="262"/>
      <c r="TFN66" s="262"/>
      <c r="TFO66" s="262"/>
      <c r="TFP66" s="262"/>
      <c r="TFQ66" s="262"/>
      <c r="TFR66" s="262"/>
      <c r="TFS66" s="262"/>
      <c r="TFT66" s="262"/>
      <c r="TFU66" s="262"/>
      <c r="TFV66" s="262"/>
      <c r="TFW66" s="262"/>
      <c r="TFX66" s="262"/>
      <c r="TFY66" s="262"/>
      <c r="TFZ66" s="262"/>
      <c r="TGA66" s="262"/>
      <c r="TGB66" s="262"/>
      <c r="TGC66" s="262"/>
      <c r="TGD66" s="262"/>
      <c r="TGE66" s="262"/>
      <c r="TGF66" s="262"/>
      <c r="TGG66" s="262"/>
      <c r="TGH66" s="262"/>
      <c r="TGI66" s="262"/>
      <c r="TGJ66" s="262"/>
      <c r="TGK66" s="262"/>
      <c r="TGL66" s="262"/>
      <c r="TGM66" s="262"/>
      <c r="TGN66" s="262"/>
      <c r="TGO66" s="262"/>
      <c r="TGP66" s="262"/>
      <c r="TGQ66" s="262"/>
      <c r="TGR66" s="262"/>
      <c r="TGS66" s="262"/>
      <c r="TGT66" s="262"/>
      <c r="TGU66" s="262"/>
      <c r="TGV66" s="262"/>
      <c r="TGW66" s="262"/>
      <c r="TGX66" s="262"/>
      <c r="TGY66" s="262"/>
      <c r="TGZ66" s="262"/>
      <c r="THA66" s="262"/>
      <c r="THB66" s="262"/>
      <c r="THC66" s="262"/>
      <c r="THD66" s="262"/>
      <c r="THE66" s="262"/>
      <c r="THF66" s="262"/>
      <c r="THG66" s="262"/>
      <c r="THH66" s="262"/>
      <c r="THI66" s="262"/>
      <c r="THJ66" s="262"/>
      <c r="THK66" s="262"/>
      <c r="THL66" s="262"/>
      <c r="THM66" s="262"/>
      <c r="THN66" s="262"/>
      <c r="THO66" s="262"/>
      <c r="THP66" s="262"/>
      <c r="THQ66" s="262"/>
      <c r="THR66" s="262"/>
      <c r="THS66" s="262"/>
      <c r="THT66" s="262"/>
      <c r="THU66" s="262"/>
      <c r="THV66" s="262"/>
      <c r="THW66" s="262"/>
      <c r="THX66" s="262"/>
      <c r="THY66" s="262"/>
      <c r="THZ66" s="262"/>
      <c r="TIA66" s="262"/>
      <c r="TIB66" s="262"/>
      <c r="TIC66" s="262"/>
      <c r="TID66" s="262"/>
      <c r="TIE66" s="262"/>
      <c r="TIF66" s="262"/>
      <c r="TIG66" s="262"/>
      <c r="TIH66" s="262"/>
      <c r="TII66" s="262"/>
      <c r="TIJ66" s="262"/>
      <c r="TIK66" s="262"/>
      <c r="TIL66" s="262"/>
      <c r="TIM66" s="262"/>
      <c r="TIN66" s="262"/>
      <c r="TIO66" s="262"/>
      <c r="TIP66" s="262"/>
      <c r="TIQ66" s="262"/>
      <c r="TIR66" s="262"/>
      <c r="TIS66" s="262"/>
      <c r="TIT66" s="262"/>
      <c r="TIU66" s="262"/>
      <c r="TIV66" s="262"/>
      <c r="TIW66" s="262"/>
      <c r="TIX66" s="262"/>
      <c r="TIY66" s="262"/>
      <c r="TIZ66" s="262"/>
      <c r="TJA66" s="262"/>
      <c r="TJB66" s="262"/>
      <c r="TJC66" s="262"/>
      <c r="TJD66" s="262"/>
      <c r="TJE66" s="262"/>
      <c r="TJF66" s="262"/>
      <c r="TJG66" s="262"/>
      <c r="TJH66" s="262"/>
      <c r="TJI66" s="262"/>
      <c r="TJJ66" s="262"/>
      <c r="TJK66" s="262"/>
      <c r="TJL66" s="262"/>
      <c r="TJM66" s="262"/>
      <c r="TJN66" s="262"/>
      <c r="TJO66" s="262"/>
      <c r="TJP66" s="262"/>
      <c r="TJQ66" s="262"/>
      <c r="TJR66" s="262"/>
      <c r="TJS66" s="262"/>
      <c r="TJT66" s="262"/>
      <c r="TJU66" s="262"/>
      <c r="TJV66" s="262"/>
      <c r="TJW66" s="262"/>
      <c r="TJX66" s="262"/>
      <c r="TJY66" s="262"/>
      <c r="TJZ66" s="262"/>
      <c r="TKA66" s="262"/>
      <c r="TKB66" s="262"/>
      <c r="TKC66" s="262"/>
      <c r="TKD66" s="262"/>
      <c r="TKE66" s="262"/>
      <c r="TKF66" s="262"/>
      <c r="TKG66" s="262"/>
      <c r="TKH66" s="262"/>
      <c r="TKI66" s="262"/>
      <c r="TKJ66" s="262"/>
      <c r="TKK66" s="262"/>
      <c r="TKL66" s="262"/>
      <c r="TKM66" s="262"/>
      <c r="TKN66" s="262"/>
      <c r="TKO66" s="262"/>
      <c r="TKP66" s="262"/>
      <c r="TKQ66" s="262"/>
      <c r="TKR66" s="262"/>
      <c r="TKS66" s="262"/>
      <c r="TKT66" s="262"/>
      <c r="TKU66" s="262"/>
      <c r="TKV66" s="262"/>
      <c r="TKW66" s="262"/>
      <c r="TKX66" s="262"/>
      <c r="TKY66" s="262"/>
      <c r="TKZ66" s="262"/>
      <c r="TLA66" s="262"/>
      <c r="TLB66" s="262"/>
      <c r="TLC66" s="262"/>
      <c r="TLD66" s="262"/>
      <c r="TLE66" s="262"/>
      <c r="TLF66" s="262"/>
      <c r="TLG66" s="262"/>
      <c r="TLH66" s="262"/>
      <c r="TLI66" s="262"/>
      <c r="TLJ66" s="262"/>
      <c r="TLK66" s="262"/>
      <c r="TLL66" s="262"/>
      <c r="TLM66" s="262"/>
      <c r="TLN66" s="262"/>
      <c r="TLO66" s="262"/>
      <c r="TLP66" s="262"/>
      <c r="TLQ66" s="262"/>
      <c r="TLR66" s="262"/>
      <c r="TLS66" s="262"/>
      <c r="TLT66" s="262"/>
      <c r="TLU66" s="262"/>
      <c r="TLV66" s="262"/>
      <c r="TLW66" s="262"/>
      <c r="TLX66" s="262"/>
      <c r="TLY66" s="262"/>
      <c r="TLZ66" s="262"/>
      <c r="TMA66" s="262"/>
      <c r="TMB66" s="262"/>
      <c r="TMC66" s="262"/>
      <c r="TMD66" s="262"/>
      <c r="TME66" s="262"/>
      <c r="TMF66" s="262"/>
      <c r="TMG66" s="262"/>
      <c r="TMH66" s="262"/>
      <c r="TMI66" s="262"/>
      <c r="TMJ66" s="262"/>
      <c r="TMK66" s="262"/>
      <c r="TML66" s="262"/>
      <c r="TMM66" s="262"/>
      <c r="TMN66" s="262"/>
      <c r="TMO66" s="262"/>
      <c r="TMP66" s="262"/>
      <c r="TMQ66" s="262"/>
      <c r="TMR66" s="262"/>
      <c r="TMS66" s="262"/>
      <c r="TMT66" s="262"/>
      <c r="TMU66" s="262"/>
      <c r="TMV66" s="262"/>
      <c r="TMW66" s="262"/>
      <c r="TMX66" s="262"/>
      <c r="TMY66" s="262"/>
      <c r="TMZ66" s="262"/>
      <c r="TNA66" s="262"/>
      <c r="TNB66" s="262"/>
      <c r="TNC66" s="262"/>
      <c r="TND66" s="262"/>
      <c r="TNE66" s="262"/>
      <c r="TNF66" s="262"/>
      <c r="TNG66" s="262"/>
      <c r="TNH66" s="262"/>
      <c r="TNI66" s="262"/>
      <c r="TNJ66" s="262"/>
      <c r="TNK66" s="262"/>
      <c r="TNL66" s="262"/>
      <c r="TNM66" s="262"/>
      <c r="TNN66" s="262"/>
      <c r="TNO66" s="262"/>
      <c r="TNP66" s="262"/>
      <c r="TNQ66" s="262"/>
      <c r="TNR66" s="262"/>
      <c r="TNS66" s="262"/>
      <c r="TNT66" s="262"/>
      <c r="TNU66" s="262"/>
      <c r="TNV66" s="262"/>
      <c r="TNW66" s="262"/>
      <c r="TNX66" s="262"/>
      <c r="TNY66" s="262"/>
      <c r="TNZ66" s="262"/>
      <c r="TOA66" s="262"/>
      <c r="TOB66" s="262"/>
      <c r="TOC66" s="262"/>
      <c r="TOD66" s="262"/>
      <c r="TOE66" s="262"/>
      <c r="TOF66" s="262"/>
      <c r="TOG66" s="262"/>
      <c r="TOH66" s="262"/>
      <c r="TOI66" s="262"/>
      <c r="TOJ66" s="262"/>
      <c r="TOK66" s="262"/>
      <c r="TOL66" s="262"/>
      <c r="TOM66" s="262"/>
      <c r="TON66" s="262"/>
      <c r="TOO66" s="262"/>
      <c r="TOP66" s="262"/>
      <c r="TOQ66" s="262"/>
      <c r="TOR66" s="262"/>
      <c r="TOS66" s="262"/>
      <c r="TOT66" s="262"/>
      <c r="TOU66" s="262"/>
      <c r="TOV66" s="262"/>
      <c r="TOW66" s="262"/>
      <c r="TOX66" s="262"/>
      <c r="TOY66" s="262"/>
      <c r="TOZ66" s="262"/>
      <c r="TPA66" s="262"/>
      <c r="TPB66" s="262"/>
      <c r="TPC66" s="262"/>
      <c r="TPD66" s="262"/>
      <c r="TPE66" s="262"/>
      <c r="TPF66" s="262"/>
      <c r="TPG66" s="262"/>
      <c r="TPH66" s="262"/>
      <c r="TPI66" s="262"/>
      <c r="TPJ66" s="262"/>
      <c r="TPK66" s="262"/>
      <c r="TPL66" s="262"/>
      <c r="TPM66" s="262"/>
      <c r="TPN66" s="262"/>
      <c r="TPO66" s="262"/>
      <c r="TPP66" s="262"/>
      <c r="TPQ66" s="262"/>
      <c r="TPR66" s="262"/>
      <c r="TPS66" s="262"/>
      <c r="TPT66" s="262"/>
      <c r="TPU66" s="262"/>
      <c r="TPV66" s="262"/>
      <c r="TPW66" s="262"/>
      <c r="TPX66" s="262"/>
      <c r="TPY66" s="262"/>
      <c r="TPZ66" s="262"/>
      <c r="TQA66" s="262"/>
      <c r="TQB66" s="262"/>
      <c r="TQC66" s="262"/>
      <c r="TQD66" s="262"/>
      <c r="TQE66" s="262"/>
      <c r="TQF66" s="262"/>
      <c r="TQG66" s="262"/>
      <c r="TQH66" s="262"/>
      <c r="TQI66" s="262"/>
      <c r="TQJ66" s="262"/>
      <c r="TQK66" s="262"/>
      <c r="TQL66" s="262"/>
      <c r="TQM66" s="262"/>
      <c r="TQN66" s="262"/>
      <c r="TQO66" s="262"/>
      <c r="TQP66" s="262"/>
      <c r="TQQ66" s="262"/>
      <c r="TQR66" s="262"/>
      <c r="TQS66" s="262"/>
      <c r="TQT66" s="262"/>
      <c r="TQU66" s="262"/>
      <c r="TQV66" s="262"/>
      <c r="TQW66" s="262"/>
      <c r="TQX66" s="262"/>
      <c r="TQY66" s="262"/>
      <c r="TQZ66" s="262"/>
      <c r="TRA66" s="262"/>
      <c r="TRB66" s="262"/>
      <c r="TRC66" s="262"/>
      <c r="TRD66" s="262"/>
      <c r="TRE66" s="262"/>
      <c r="TRF66" s="262"/>
      <c r="TRG66" s="262"/>
      <c r="TRH66" s="262"/>
      <c r="TRI66" s="262"/>
      <c r="TRJ66" s="262"/>
      <c r="TRK66" s="262"/>
      <c r="TRL66" s="262"/>
      <c r="TRM66" s="262"/>
      <c r="TRN66" s="262"/>
      <c r="TRO66" s="262"/>
      <c r="TRP66" s="262"/>
      <c r="TRQ66" s="262"/>
      <c r="TRR66" s="262"/>
      <c r="TRS66" s="262"/>
      <c r="TRT66" s="262"/>
      <c r="TRU66" s="262"/>
      <c r="TRV66" s="262"/>
      <c r="TRW66" s="262"/>
      <c r="TRX66" s="262"/>
      <c r="TRY66" s="262"/>
      <c r="TRZ66" s="262"/>
      <c r="TSA66" s="262"/>
      <c r="TSB66" s="262"/>
      <c r="TSC66" s="262"/>
      <c r="TSD66" s="262"/>
      <c r="TSE66" s="262"/>
      <c r="TSF66" s="262"/>
      <c r="TSG66" s="262"/>
      <c r="TSH66" s="262"/>
      <c r="TSI66" s="262"/>
      <c r="TSJ66" s="262"/>
      <c r="TSK66" s="262"/>
      <c r="TSL66" s="262"/>
      <c r="TSM66" s="262"/>
      <c r="TSN66" s="262"/>
      <c r="TSO66" s="262"/>
      <c r="TSP66" s="262"/>
      <c r="TSQ66" s="262"/>
      <c r="TSR66" s="262"/>
      <c r="TSS66" s="262"/>
      <c r="TST66" s="262"/>
      <c r="TSU66" s="262"/>
      <c r="TSV66" s="262"/>
      <c r="TSW66" s="262"/>
      <c r="TSX66" s="262"/>
      <c r="TSY66" s="262"/>
      <c r="TSZ66" s="262"/>
      <c r="TTA66" s="262"/>
      <c r="TTB66" s="262"/>
      <c r="TTC66" s="262"/>
      <c r="TTD66" s="262"/>
      <c r="TTE66" s="262"/>
      <c r="TTF66" s="262"/>
      <c r="TTG66" s="262"/>
      <c r="TTH66" s="262"/>
      <c r="TTI66" s="262"/>
      <c r="TTJ66" s="262"/>
      <c r="TTK66" s="262"/>
      <c r="TTL66" s="262"/>
      <c r="TTM66" s="262"/>
      <c r="TTN66" s="262"/>
      <c r="TTO66" s="262"/>
      <c r="TTP66" s="262"/>
      <c r="TTQ66" s="262"/>
      <c r="TTR66" s="262"/>
      <c r="TTS66" s="262"/>
      <c r="TTT66" s="262"/>
      <c r="TTU66" s="262"/>
      <c r="TTV66" s="262"/>
      <c r="TTW66" s="262"/>
      <c r="TTX66" s="262"/>
      <c r="TTY66" s="262"/>
      <c r="TTZ66" s="262"/>
      <c r="TUA66" s="262"/>
      <c r="TUB66" s="262"/>
      <c r="TUC66" s="262"/>
      <c r="TUD66" s="262"/>
      <c r="TUE66" s="262"/>
      <c r="TUF66" s="262"/>
      <c r="TUG66" s="262"/>
      <c r="TUH66" s="262"/>
      <c r="TUI66" s="262"/>
      <c r="TUJ66" s="262"/>
      <c r="TUK66" s="262"/>
      <c r="TUL66" s="262"/>
      <c r="TUM66" s="262"/>
      <c r="TUN66" s="262"/>
      <c r="TUO66" s="262"/>
      <c r="TUP66" s="262"/>
      <c r="TUQ66" s="262"/>
      <c r="TUR66" s="262"/>
      <c r="TUS66" s="262"/>
      <c r="TUT66" s="262"/>
      <c r="TUU66" s="262"/>
      <c r="TUV66" s="262"/>
      <c r="TUW66" s="262"/>
      <c r="TUX66" s="262"/>
      <c r="TUY66" s="262"/>
      <c r="TUZ66" s="262"/>
      <c r="TVA66" s="262"/>
      <c r="TVB66" s="262"/>
      <c r="TVC66" s="262"/>
      <c r="TVD66" s="262"/>
      <c r="TVE66" s="262"/>
      <c r="TVF66" s="262"/>
      <c r="TVG66" s="262"/>
      <c r="TVH66" s="262"/>
      <c r="TVI66" s="262"/>
      <c r="TVJ66" s="262"/>
      <c r="TVK66" s="262"/>
      <c r="TVL66" s="262"/>
      <c r="TVM66" s="262"/>
      <c r="TVN66" s="262"/>
      <c r="TVO66" s="262"/>
      <c r="TVP66" s="262"/>
      <c r="TVQ66" s="262"/>
      <c r="TVR66" s="262"/>
      <c r="TVS66" s="262"/>
      <c r="TVT66" s="262"/>
      <c r="TVU66" s="262"/>
      <c r="TVV66" s="262"/>
      <c r="TVW66" s="262"/>
      <c r="TVX66" s="262"/>
      <c r="TVY66" s="262"/>
      <c r="TVZ66" s="262"/>
      <c r="TWA66" s="262"/>
      <c r="TWB66" s="262"/>
      <c r="TWC66" s="262"/>
      <c r="TWD66" s="262"/>
      <c r="TWE66" s="262"/>
      <c r="TWF66" s="262"/>
      <c r="TWG66" s="262"/>
      <c r="TWH66" s="262"/>
      <c r="TWI66" s="262"/>
      <c r="TWJ66" s="262"/>
      <c r="TWK66" s="262"/>
      <c r="TWL66" s="262"/>
      <c r="TWM66" s="262"/>
      <c r="TWN66" s="262"/>
      <c r="TWO66" s="262"/>
      <c r="TWP66" s="262"/>
      <c r="TWQ66" s="262"/>
      <c r="TWR66" s="262"/>
      <c r="TWS66" s="262"/>
      <c r="TWT66" s="262"/>
      <c r="TWU66" s="262"/>
      <c r="TWV66" s="262"/>
      <c r="TWW66" s="262"/>
      <c r="TWX66" s="262"/>
      <c r="TWY66" s="262"/>
      <c r="TWZ66" s="262"/>
      <c r="TXA66" s="262"/>
      <c r="TXB66" s="262"/>
      <c r="TXC66" s="262"/>
      <c r="TXD66" s="262"/>
      <c r="TXE66" s="262"/>
      <c r="TXF66" s="262"/>
      <c r="TXG66" s="262"/>
      <c r="TXH66" s="262"/>
      <c r="TXI66" s="262"/>
      <c r="TXJ66" s="262"/>
      <c r="TXK66" s="262"/>
      <c r="TXL66" s="262"/>
      <c r="TXM66" s="262"/>
      <c r="TXN66" s="262"/>
      <c r="TXO66" s="262"/>
      <c r="TXP66" s="262"/>
      <c r="TXQ66" s="262"/>
      <c r="TXR66" s="262"/>
      <c r="TXS66" s="262"/>
      <c r="TXT66" s="262"/>
      <c r="TXU66" s="262"/>
      <c r="TXV66" s="262"/>
      <c r="TXW66" s="262"/>
      <c r="TXX66" s="262"/>
      <c r="TXY66" s="262"/>
      <c r="TXZ66" s="262"/>
      <c r="TYA66" s="262"/>
      <c r="TYB66" s="262"/>
      <c r="TYC66" s="262"/>
      <c r="TYD66" s="262"/>
      <c r="TYE66" s="262"/>
      <c r="TYF66" s="262"/>
      <c r="TYG66" s="262"/>
      <c r="TYH66" s="262"/>
      <c r="TYI66" s="262"/>
      <c r="TYJ66" s="262"/>
      <c r="TYK66" s="262"/>
      <c r="TYL66" s="262"/>
      <c r="TYM66" s="262"/>
      <c r="TYN66" s="262"/>
      <c r="TYO66" s="262"/>
      <c r="TYP66" s="262"/>
      <c r="TYQ66" s="262"/>
      <c r="TYR66" s="262"/>
      <c r="TYS66" s="262"/>
      <c r="TYT66" s="262"/>
      <c r="TYU66" s="262"/>
      <c r="TYV66" s="262"/>
      <c r="TYW66" s="262"/>
      <c r="TYX66" s="262"/>
      <c r="TYY66" s="262"/>
      <c r="TYZ66" s="262"/>
      <c r="TZA66" s="262"/>
      <c r="TZB66" s="262"/>
      <c r="TZC66" s="262"/>
      <c r="TZD66" s="262"/>
      <c r="TZE66" s="262"/>
      <c r="TZF66" s="262"/>
      <c r="TZG66" s="262"/>
      <c r="TZH66" s="262"/>
      <c r="TZI66" s="262"/>
      <c r="TZJ66" s="262"/>
      <c r="TZK66" s="262"/>
      <c r="TZL66" s="262"/>
      <c r="TZM66" s="262"/>
      <c r="TZN66" s="262"/>
      <c r="TZO66" s="262"/>
      <c r="TZP66" s="262"/>
      <c r="TZQ66" s="262"/>
      <c r="TZR66" s="262"/>
      <c r="TZS66" s="262"/>
      <c r="TZT66" s="262"/>
      <c r="TZU66" s="262"/>
      <c r="TZV66" s="262"/>
      <c r="TZW66" s="262"/>
      <c r="TZX66" s="262"/>
      <c r="TZY66" s="262"/>
      <c r="TZZ66" s="262"/>
      <c r="UAA66" s="262"/>
      <c r="UAB66" s="262"/>
      <c r="UAC66" s="262"/>
      <c r="UAD66" s="262"/>
      <c r="UAE66" s="262"/>
      <c r="UAF66" s="262"/>
      <c r="UAG66" s="262"/>
      <c r="UAH66" s="262"/>
      <c r="UAI66" s="262"/>
      <c r="UAJ66" s="262"/>
      <c r="UAK66" s="262"/>
      <c r="UAL66" s="262"/>
      <c r="UAM66" s="262"/>
      <c r="UAN66" s="262"/>
      <c r="UAO66" s="262"/>
      <c r="UAP66" s="262"/>
      <c r="UAQ66" s="262"/>
      <c r="UAR66" s="262"/>
      <c r="UAS66" s="262"/>
      <c r="UAT66" s="262"/>
      <c r="UAU66" s="262"/>
      <c r="UAV66" s="262"/>
      <c r="UAW66" s="262"/>
      <c r="UAX66" s="262"/>
      <c r="UAY66" s="262"/>
      <c r="UAZ66" s="262"/>
      <c r="UBA66" s="262"/>
      <c r="UBB66" s="262"/>
      <c r="UBC66" s="262"/>
      <c r="UBD66" s="262"/>
      <c r="UBE66" s="262"/>
      <c r="UBF66" s="262"/>
      <c r="UBG66" s="262"/>
      <c r="UBH66" s="262"/>
      <c r="UBI66" s="262"/>
      <c r="UBJ66" s="262"/>
      <c r="UBK66" s="262"/>
      <c r="UBL66" s="262"/>
      <c r="UBM66" s="262"/>
      <c r="UBN66" s="262"/>
      <c r="UBO66" s="262"/>
      <c r="UBP66" s="262"/>
      <c r="UBQ66" s="262"/>
      <c r="UBR66" s="262"/>
      <c r="UBS66" s="262"/>
      <c r="UBT66" s="262"/>
      <c r="UBU66" s="262"/>
      <c r="UBV66" s="262"/>
      <c r="UBW66" s="262"/>
      <c r="UBX66" s="262"/>
      <c r="UBY66" s="262"/>
      <c r="UBZ66" s="262"/>
      <c r="UCA66" s="262"/>
      <c r="UCB66" s="262"/>
      <c r="UCC66" s="262"/>
      <c r="UCD66" s="262"/>
      <c r="UCE66" s="262"/>
      <c r="UCF66" s="262"/>
      <c r="UCG66" s="262"/>
      <c r="UCH66" s="262"/>
      <c r="UCI66" s="262"/>
      <c r="UCJ66" s="262"/>
      <c r="UCK66" s="262"/>
      <c r="UCL66" s="262"/>
      <c r="UCM66" s="262"/>
      <c r="UCN66" s="262"/>
      <c r="UCO66" s="262"/>
      <c r="UCP66" s="262"/>
      <c r="UCQ66" s="262"/>
      <c r="UCR66" s="262"/>
      <c r="UCS66" s="262"/>
      <c r="UCT66" s="262"/>
      <c r="UCU66" s="262"/>
      <c r="UCV66" s="262"/>
      <c r="UCW66" s="262"/>
      <c r="UCX66" s="262"/>
      <c r="UCY66" s="262"/>
      <c r="UCZ66" s="262"/>
      <c r="UDA66" s="262"/>
      <c r="UDB66" s="262"/>
      <c r="UDC66" s="262"/>
      <c r="UDD66" s="262"/>
      <c r="UDE66" s="262"/>
      <c r="UDF66" s="262"/>
      <c r="UDG66" s="262"/>
      <c r="UDH66" s="262"/>
      <c r="UDI66" s="262"/>
      <c r="UDJ66" s="262"/>
      <c r="UDK66" s="262"/>
      <c r="UDL66" s="262"/>
      <c r="UDM66" s="262"/>
      <c r="UDN66" s="262"/>
      <c r="UDO66" s="262"/>
      <c r="UDP66" s="262"/>
      <c r="UDQ66" s="262"/>
      <c r="UDR66" s="262"/>
      <c r="UDS66" s="262"/>
      <c r="UDT66" s="262"/>
      <c r="UDU66" s="262"/>
      <c r="UDV66" s="262"/>
      <c r="UDW66" s="262"/>
      <c r="UDX66" s="262"/>
      <c r="UDY66" s="262"/>
      <c r="UDZ66" s="262"/>
      <c r="UEA66" s="262"/>
      <c r="UEB66" s="262"/>
      <c r="UEC66" s="262"/>
      <c r="UED66" s="262"/>
      <c r="UEE66" s="262"/>
      <c r="UEF66" s="262"/>
      <c r="UEG66" s="262"/>
      <c r="UEH66" s="262"/>
      <c r="UEI66" s="262"/>
      <c r="UEJ66" s="262"/>
      <c r="UEK66" s="262"/>
      <c r="UEL66" s="262"/>
      <c r="UEM66" s="262"/>
      <c r="UEN66" s="262"/>
      <c r="UEO66" s="262"/>
      <c r="UEP66" s="262"/>
      <c r="UEQ66" s="262"/>
      <c r="UER66" s="262"/>
      <c r="UES66" s="262"/>
      <c r="UET66" s="262"/>
      <c r="UEU66" s="262"/>
      <c r="UEV66" s="262"/>
      <c r="UEW66" s="262"/>
      <c r="UEX66" s="262"/>
      <c r="UEY66" s="262"/>
      <c r="UEZ66" s="262"/>
      <c r="UFA66" s="262"/>
      <c r="UFB66" s="262"/>
      <c r="UFC66" s="262"/>
      <c r="UFD66" s="262"/>
      <c r="UFE66" s="262"/>
      <c r="UFF66" s="262"/>
      <c r="UFG66" s="262"/>
      <c r="UFH66" s="262"/>
      <c r="UFI66" s="262"/>
      <c r="UFJ66" s="262"/>
      <c r="UFK66" s="262"/>
      <c r="UFL66" s="262"/>
      <c r="UFM66" s="262"/>
      <c r="UFN66" s="262"/>
      <c r="UFO66" s="262"/>
      <c r="UFP66" s="262"/>
      <c r="UFQ66" s="262"/>
      <c r="UFR66" s="262"/>
      <c r="UFS66" s="262"/>
      <c r="UFT66" s="262"/>
      <c r="UFU66" s="262"/>
      <c r="UFV66" s="262"/>
      <c r="UFW66" s="262"/>
      <c r="UFX66" s="262"/>
      <c r="UFY66" s="262"/>
      <c r="UFZ66" s="262"/>
      <c r="UGA66" s="262"/>
      <c r="UGB66" s="262"/>
      <c r="UGC66" s="262"/>
      <c r="UGD66" s="262"/>
      <c r="UGE66" s="262"/>
      <c r="UGF66" s="262"/>
      <c r="UGG66" s="262"/>
      <c r="UGH66" s="262"/>
      <c r="UGI66" s="262"/>
      <c r="UGJ66" s="262"/>
      <c r="UGK66" s="262"/>
      <c r="UGL66" s="262"/>
      <c r="UGM66" s="262"/>
      <c r="UGN66" s="262"/>
      <c r="UGO66" s="262"/>
      <c r="UGP66" s="262"/>
      <c r="UGQ66" s="262"/>
      <c r="UGR66" s="262"/>
      <c r="UGS66" s="262"/>
      <c r="UGT66" s="262"/>
      <c r="UGU66" s="262"/>
      <c r="UGV66" s="262"/>
      <c r="UGW66" s="262"/>
      <c r="UGX66" s="262"/>
      <c r="UGY66" s="262"/>
      <c r="UGZ66" s="262"/>
      <c r="UHA66" s="262"/>
      <c r="UHB66" s="262"/>
      <c r="UHC66" s="262"/>
      <c r="UHD66" s="262"/>
      <c r="UHE66" s="262"/>
      <c r="UHF66" s="262"/>
      <c r="UHG66" s="262"/>
      <c r="UHH66" s="262"/>
      <c r="UHI66" s="262"/>
      <c r="UHJ66" s="262"/>
      <c r="UHK66" s="262"/>
      <c r="UHL66" s="262"/>
      <c r="UHM66" s="262"/>
      <c r="UHN66" s="262"/>
      <c r="UHO66" s="262"/>
      <c r="UHP66" s="262"/>
      <c r="UHQ66" s="262"/>
      <c r="UHR66" s="262"/>
      <c r="UHS66" s="262"/>
      <c r="UHT66" s="262"/>
      <c r="UHU66" s="262"/>
      <c r="UHV66" s="262"/>
      <c r="UHW66" s="262"/>
      <c r="UHX66" s="262"/>
      <c r="UHY66" s="262"/>
      <c r="UHZ66" s="262"/>
      <c r="UIA66" s="262"/>
      <c r="UIB66" s="262"/>
      <c r="UIC66" s="262"/>
      <c r="UID66" s="262"/>
      <c r="UIE66" s="262"/>
      <c r="UIF66" s="262"/>
      <c r="UIG66" s="262"/>
      <c r="UIH66" s="262"/>
      <c r="UII66" s="262"/>
      <c r="UIJ66" s="262"/>
      <c r="UIK66" s="262"/>
      <c r="UIL66" s="262"/>
      <c r="UIM66" s="262"/>
      <c r="UIN66" s="262"/>
      <c r="UIO66" s="262"/>
      <c r="UIP66" s="262"/>
      <c r="UIQ66" s="262"/>
      <c r="UIR66" s="262"/>
      <c r="UIS66" s="262"/>
      <c r="UIT66" s="262"/>
      <c r="UIU66" s="262"/>
      <c r="UIV66" s="262"/>
      <c r="UIW66" s="262"/>
      <c r="UIX66" s="262"/>
      <c r="UIY66" s="262"/>
      <c r="UIZ66" s="262"/>
      <c r="UJA66" s="262"/>
      <c r="UJB66" s="262"/>
      <c r="UJC66" s="262"/>
      <c r="UJD66" s="262"/>
      <c r="UJE66" s="262"/>
      <c r="UJF66" s="262"/>
      <c r="UJG66" s="262"/>
      <c r="UJH66" s="262"/>
      <c r="UJI66" s="262"/>
      <c r="UJJ66" s="262"/>
      <c r="UJK66" s="262"/>
      <c r="UJL66" s="262"/>
      <c r="UJM66" s="262"/>
      <c r="UJN66" s="262"/>
      <c r="UJO66" s="262"/>
      <c r="UJP66" s="262"/>
      <c r="UJQ66" s="262"/>
      <c r="UJR66" s="262"/>
      <c r="UJS66" s="262"/>
      <c r="UJT66" s="262"/>
      <c r="UJU66" s="262"/>
      <c r="UJV66" s="262"/>
      <c r="UJW66" s="262"/>
      <c r="UJX66" s="262"/>
      <c r="UJY66" s="262"/>
      <c r="UJZ66" s="262"/>
      <c r="UKA66" s="262"/>
      <c r="UKB66" s="262"/>
      <c r="UKC66" s="262"/>
      <c r="UKD66" s="262"/>
      <c r="UKE66" s="262"/>
      <c r="UKF66" s="262"/>
      <c r="UKG66" s="262"/>
      <c r="UKH66" s="262"/>
      <c r="UKI66" s="262"/>
      <c r="UKJ66" s="262"/>
      <c r="UKK66" s="262"/>
      <c r="UKL66" s="262"/>
      <c r="UKM66" s="262"/>
      <c r="UKN66" s="262"/>
      <c r="UKO66" s="262"/>
      <c r="UKP66" s="262"/>
      <c r="UKQ66" s="262"/>
      <c r="UKR66" s="262"/>
      <c r="UKS66" s="262"/>
      <c r="UKT66" s="262"/>
      <c r="UKU66" s="262"/>
      <c r="UKV66" s="262"/>
      <c r="UKW66" s="262"/>
      <c r="UKX66" s="262"/>
      <c r="UKY66" s="262"/>
      <c r="UKZ66" s="262"/>
      <c r="ULA66" s="262"/>
      <c r="ULB66" s="262"/>
      <c r="ULC66" s="262"/>
      <c r="ULD66" s="262"/>
      <c r="ULE66" s="262"/>
      <c r="ULF66" s="262"/>
      <c r="ULG66" s="262"/>
      <c r="ULH66" s="262"/>
      <c r="ULI66" s="262"/>
      <c r="ULJ66" s="262"/>
      <c r="ULK66" s="262"/>
      <c r="ULL66" s="262"/>
      <c r="ULM66" s="262"/>
      <c r="ULN66" s="262"/>
      <c r="ULO66" s="262"/>
      <c r="ULP66" s="262"/>
      <c r="ULQ66" s="262"/>
      <c r="ULR66" s="262"/>
      <c r="ULS66" s="262"/>
      <c r="ULT66" s="262"/>
      <c r="ULU66" s="262"/>
      <c r="ULV66" s="262"/>
      <c r="ULW66" s="262"/>
      <c r="ULX66" s="262"/>
      <c r="ULY66" s="262"/>
      <c r="ULZ66" s="262"/>
      <c r="UMA66" s="262"/>
      <c r="UMB66" s="262"/>
      <c r="UMC66" s="262"/>
      <c r="UMD66" s="262"/>
      <c r="UME66" s="262"/>
      <c r="UMF66" s="262"/>
      <c r="UMG66" s="262"/>
      <c r="UMH66" s="262"/>
      <c r="UMI66" s="262"/>
      <c r="UMJ66" s="262"/>
      <c r="UMK66" s="262"/>
      <c r="UML66" s="262"/>
      <c r="UMM66" s="262"/>
      <c r="UMN66" s="262"/>
      <c r="UMO66" s="262"/>
      <c r="UMP66" s="262"/>
      <c r="UMQ66" s="262"/>
      <c r="UMR66" s="262"/>
      <c r="UMS66" s="262"/>
      <c r="UMT66" s="262"/>
      <c r="UMU66" s="262"/>
      <c r="UMV66" s="262"/>
      <c r="UMW66" s="262"/>
      <c r="UMX66" s="262"/>
      <c r="UMY66" s="262"/>
      <c r="UMZ66" s="262"/>
      <c r="UNA66" s="262"/>
      <c r="UNB66" s="262"/>
      <c r="UNC66" s="262"/>
      <c r="UND66" s="262"/>
      <c r="UNE66" s="262"/>
      <c r="UNF66" s="262"/>
      <c r="UNG66" s="262"/>
      <c r="UNH66" s="262"/>
      <c r="UNI66" s="262"/>
      <c r="UNJ66" s="262"/>
      <c r="UNK66" s="262"/>
      <c r="UNL66" s="262"/>
      <c r="UNM66" s="262"/>
      <c r="UNN66" s="262"/>
      <c r="UNO66" s="262"/>
      <c r="UNP66" s="262"/>
      <c r="UNQ66" s="262"/>
      <c r="UNR66" s="262"/>
      <c r="UNS66" s="262"/>
      <c r="UNT66" s="262"/>
      <c r="UNU66" s="262"/>
      <c r="UNV66" s="262"/>
      <c r="UNW66" s="262"/>
      <c r="UNX66" s="262"/>
      <c r="UNY66" s="262"/>
      <c r="UNZ66" s="262"/>
      <c r="UOA66" s="262"/>
      <c r="UOB66" s="262"/>
      <c r="UOC66" s="262"/>
      <c r="UOD66" s="262"/>
      <c r="UOE66" s="262"/>
      <c r="UOF66" s="262"/>
      <c r="UOG66" s="262"/>
      <c r="UOH66" s="262"/>
      <c r="UOI66" s="262"/>
      <c r="UOJ66" s="262"/>
      <c r="UOK66" s="262"/>
      <c r="UOL66" s="262"/>
      <c r="UOM66" s="262"/>
      <c r="UON66" s="262"/>
      <c r="UOO66" s="262"/>
      <c r="UOP66" s="262"/>
      <c r="UOQ66" s="262"/>
      <c r="UOR66" s="262"/>
      <c r="UOS66" s="262"/>
      <c r="UOT66" s="262"/>
      <c r="UOU66" s="262"/>
      <c r="UOV66" s="262"/>
      <c r="UOW66" s="262"/>
      <c r="UOX66" s="262"/>
      <c r="UOY66" s="262"/>
      <c r="UOZ66" s="262"/>
      <c r="UPA66" s="262"/>
      <c r="UPB66" s="262"/>
      <c r="UPC66" s="262"/>
      <c r="UPD66" s="262"/>
      <c r="UPE66" s="262"/>
      <c r="UPF66" s="262"/>
      <c r="UPG66" s="262"/>
      <c r="UPH66" s="262"/>
      <c r="UPI66" s="262"/>
      <c r="UPJ66" s="262"/>
      <c r="UPK66" s="262"/>
      <c r="UPL66" s="262"/>
      <c r="UPM66" s="262"/>
      <c r="UPN66" s="262"/>
      <c r="UPO66" s="262"/>
      <c r="UPP66" s="262"/>
      <c r="UPQ66" s="262"/>
      <c r="UPR66" s="262"/>
      <c r="UPS66" s="262"/>
      <c r="UPT66" s="262"/>
      <c r="UPU66" s="262"/>
      <c r="UPV66" s="262"/>
      <c r="UPW66" s="262"/>
      <c r="UPX66" s="262"/>
      <c r="UPY66" s="262"/>
      <c r="UPZ66" s="262"/>
      <c r="UQA66" s="262"/>
      <c r="UQB66" s="262"/>
      <c r="UQC66" s="262"/>
      <c r="UQD66" s="262"/>
      <c r="UQE66" s="262"/>
      <c r="UQF66" s="262"/>
      <c r="UQG66" s="262"/>
      <c r="UQH66" s="262"/>
      <c r="UQI66" s="262"/>
      <c r="UQJ66" s="262"/>
      <c r="UQK66" s="262"/>
      <c r="UQL66" s="262"/>
      <c r="UQM66" s="262"/>
      <c r="UQN66" s="262"/>
      <c r="UQO66" s="262"/>
      <c r="UQP66" s="262"/>
      <c r="UQQ66" s="262"/>
      <c r="UQR66" s="262"/>
      <c r="UQS66" s="262"/>
      <c r="UQT66" s="262"/>
      <c r="UQU66" s="262"/>
      <c r="UQV66" s="262"/>
      <c r="UQW66" s="262"/>
      <c r="UQX66" s="262"/>
      <c r="UQY66" s="262"/>
      <c r="UQZ66" s="262"/>
      <c r="URA66" s="262"/>
      <c r="URB66" s="262"/>
      <c r="URC66" s="262"/>
      <c r="URD66" s="262"/>
      <c r="URE66" s="262"/>
      <c r="URF66" s="262"/>
      <c r="URG66" s="262"/>
      <c r="URH66" s="262"/>
      <c r="URI66" s="262"/>
      <c r="URJ66" s="262"/>
      <c r="URK66" s="262"/>
      <c r="URL66" s="262"/>
      <c r="URM66" s="262"/>
      <c r="URN66" s="262"/>
      <c r="URO66" s="262"/>
      <c r="URP66" s="262"/>
      <c r="URQ66" s="262"/>
      <c r="URR66" s="262"/>
      <c r="URS66" s="262"/>
      <c r="URT66" s="262"/>
      <c r="URU66" s="262"/>
      <c r="URV66" s="262"/>
      <c r="URW66" s="262"/>
      <c r="URX66" s="262"/>
      <c r="URY66" s="262"/>
      <c r="URZ66" s="262"/>
      <c r="USA66" s="262"/>
      <c r="USB66" s="262"/>
      <c r="USC66" s="262"/>
      <c r="USD66" s="262"/>
      <c r="USE66" s="262"/>
      <c r="USF66" s="262"/>
      <c r="USG66" s="262"/>
      <c r="USH66" s="262"/>
      <c r="USI66" s="262"/>
      <c r="USJ66" s="262"/>
      <c r="USK66" s="262"/>
      <c r="USL66" s="262"/>
      <c r="USM66" s="262"/>
      <c r="USN66" s="262"/>
      <c r="USO66" s="262"/>
      <c r="USP66" s="262"/>
      <c r="USQ66" s="262"/>
      <c r="USR66" s="262"/>
      <c r="USS66" s="262"/>
      <c r="UST66" s="262"/>
      <c r="USU66" s="262"/>
      <c r="USV66" s="262"/>
      <c r="USW66" s="262"/>
      <c r="USX66" s="262"/>
      <c r="USY66" s="262"/>
      <c r="USZ66" s="262"/>
      <c r="UTA66" s="262"/>
      <c r="UTB66" s="262"/>
      <c r="UTC66" s="262"/>
      <c r="UTD66" s="262"/>
      <c r="UTE66" s="262"/>
      <c r="UTF66" s="262"/>
      <c r="UTG66" s="262"/>
      <c r="UTH66" s="262"/>
      <c r="UTI66" s="262"/>
      <c r="UTJ66" s="262"/>
      <c r="UTK66" s="262"/>
      <c r="UTL66" s="262"/>
      <c r="UTM66" s="262"/>
      <c r="UTN66" s="262"/>
      <c r="UTO66" s="262"/>
      <c r="UTP66" s="262"/>
      <c r="UTQ66" s="262"/>
      <c r="UTR66" s="262"/>
      <c r="UTS66" s="262"/>
      <c r="UTT66" s="262"/>
      <c r="UTU66" s="262"/>
      <c r="UTV66" s="262"/>
      <c r="UTW66" s="262"/>
      <c r="UTX66" s="262"/>
      <c r="UTY66" s="262"/>
      <c r="UTZ66" s="262"/>
      <c r="UUA66" s="262"/>
      <c r="UUB66" s="262"/>
      <c r="UUC66" s="262"/>
      <c r="UUD66" s="262"/>
      <c r="UUE66" s="262"/>
      <c r="UUF66" s="262"/>
      <c r="UUG66" s="262"/>
      <c r="UUH66" s="262"/>
      <c r="UUI66" s="262"/>
      <c r="UUJ66" s="262"/>
      <c r="UUK66" s="262"/>
      <c r="UUL66" s="262"/>
      <c r="UUM66" s="262"/>
      <c r="UUN66" s="262"/>
      <c r="UUO66" s="262"/>
      <c r="UUP66" s="262"/>
      <c r="UUQ66" s="262"/>
      <c r="UUR66" s="262"/>
      <c r="UUS66" s="262"/>
      <c r="UUT66" s="262"/>
      <c r="UUU66" s="262"/>
      <c r="UUV66" s="262"/>
      <c r="UUW66" s="262"/>
      <c r="UUX66" s="262"/>
      <c r="UUY66" s="262"/>
      <c r="UUZ66" s="262"/>
      <c r="UVA66" s="262"/>
      <c r="UVB66" s="262"/>
      <c r="UVC66" s="262"/>
      <c r="UVD66" s="262"/>
      <c r="UVE66" s="262"/>
      <c r="UVF66" s="262"/>
      <c r="UVG66" s="262"/>
      <c r="UVH66" s="262"/>
      <c r="UVI66" s="262"/>
      <c r="UVJ66" s="262"/>
      <c r="UVK66" s="262"/>
      <c r="UVL66" s="262"/>
      <c r="UVM66" s="262"/>
      <c r="UVN66" s="262"/>
      <c r="UVO66" s="262"/>
      <c r="UVP66" s="262"/>
      <c r="UVQ66" s="262"/>
      <c r="UVR66" s="262"/>
      <c r="UVS66" s="262"/>
      <c r="UVT66" s="262"/>
      <c r="UVU66" s="262"/>
      <c r="UVV66" s="262"/>
      <c r="UVW66" s="262"/>
      <c r="UVX66" s="262"/>
      <c r="UVY66" s="262"/>
      <c r="UVZ66" s="262"/>
      <c r="UWA66" s="262"/>
      <c r="UWB66" s="262"/>
      <c r="UWC66" s="262"/>
      <c r="UWD66" s="262"/>
      <c r="UWE66" s="262"/>
      <c r="UWF66" s="262"/>
      <c r="UWG66" s="262"/>
      <c r="UWH66" s="262"/>
      <c r="UWI66" s="262"/>
      <c r="UWJ66" s="262"/>
      <c r="UWK66" s="262"/>
      <c r="UWL66" s="262"/>
      <c r="UWM66" s="262"/>
      <c r="UWN66" s="262"/>
      <c r="UWO66" s="262"/>
      <c r="UWP66" s="262"/>
      <c r="UWQ66" s="262"/>
      <c r="UWR66" s="262"/>
      <c r="UWS66" s="262"/>
      <c r="UWT66" s="262"/>
      <c r="UWU66" s="262"/>
      <c r="UWV66" s="262"/>
      <c r="UWW66" s="262"/>
      <c r="UWX66" s="262"/>
      <c r="UWY66" s="262"/>
      <c r="UWZ66" s="262"/>
      <c r="UXA66" s="262"/>
      <c r="UXB66" s="262"/>
      <c r="UXC66" s="262"/>
      <c r="UXD66" s="262"/>
      <c r="UXE66" s="262"/>
      <c r="UXF66" s="262"/>
      <c r="UXG66" s="262"/>
      <c r="UXH66" s="262"/>
      <c r="UXI66" s="262"/>
      <c r="UXJ66" s="262"/>
      <c r="UXK66" s="262"/>
      <c r="UXL66" s="262"/>
      <c r="UXM66" s="262"/>
      <c r="UXN66" s="262"/>
      <c r="UXO66" s="262"/>
      <c r="UXP66" s="262"/>
      <c r="UXQ66" s="262"/>
      <c r="UXR66" s="262"/>
      <c r="UXS66" s="262"/>
      <c r="UXT66" s="262"/>
      <c r="UXU66" s="262"/>
      <c r="UXV66" s="262"/>
      <c r="UXW66" s="262"/>
      <c r="UXX66" s="262"/>
      <c r="UXY66" s="262"/>
      <c r="UXZ66" s="262"/>
      <c r="UYA66" s="262"/>
      <c r="UYB66" s="262"/>
      <c r="UYC66" s="262"/>
      <c r="UYD66" s="262"/>
      <c r="UYE66" s="262"/>
      <c r="UYF66" s="262"/>
      <c r="UYG66" s="262"/>
      <c r="UYH66" s="262"/>
      <c r="UYI66" s="262"/>
      <c r="UYJ66" s="262"/>
      <c r="UYK66" s="262"/>
      <c r="UYL66" s="262"/>
      <c r="UYM66" s="262"/>
      <c r="UYN66" s="262"/>
      <c r="UYO66" s="262"/>
      <c r="UYP66" s="262"/>
      <c r="UYQ66" s="262"/>
      <c r="UYR66" s="262"/>
      <c r="UYS66" s="262"/>
      <c r="UYT66" s="262"/>
      <c r="UYU66" s="262"/>
      <c r="UYV66" s="262"/>
      <c r="UYW66" s="262"/>
      <c r="UYX66" s="262"/>
      <c r="UYY66" s="262"/>
      <c r="UYZ66" s="262"/>
      <c r="UZA66" s="262"/>
      <c r="UZB66" s="262"/>
      <c r="UZC66" s="262"/>
      <c r="UZD66" s="262"/>
      <c r="UZE66" s="262"/>
      <c r="UZF66" s="262"/>
      <c r="UZG66" s="262"/>
      <c r="UZH66" s="262"/>
      <c r="UZI66" s="262"/>
      <c r="UZJ66" s="262"/>
      <c r="UZK66" s="262"/>
      <c r="UZL66" s="262"/>
      <c r="UZM66" s="262"/>
      <c r="UZN66" s="262"/>
      <c r="UZO66" s="262"/>
      <c r="UZP66" s="262"/>
      <c r="UZQ66" s="262"/>
      <c r="UZR66" s="262"/>
      <c r="UZS66" s="262"/>
      <c r="UZT66" s="262"/>
      <c r="UZU66" s="262"/>
      <c r="UZV66" s="262"/>
      <c r="UZW66" s="262"/>
      <c r="UZX66" s="262"/>
      <c r="UZY66" s="262"/>
      <c r="UZZ66" s="262"/>
      <c r="VAA66" s="262"/>
      <c r="VAB66" s="262"/>
      <c r="VAC66" s="262"/>
      <c r="VAD66" s="262"/>
      <c r="VAE66" s="262"/>
      <c r="VAF66" s="262"/>
      <c r="VAG66" s="262"/>
      <c r="VAH66" s="262"/>
      <c r="VAI66" s="262"/>
      <c r="VAJ66" s="262"/>
      <c r="VAK66" s="262"/>
      <c r="VAL66" s="262"/>
      <c r="VAM66" s="262"/>
      <c r="VAN66" s="262"/>
      <c r="VAO66" s="262"/>
      <c r="VAP66" s="262"/>
      <c r="VAQ66" s="262"/>
      <c r="VAR66" s="262"/>
      <c r="VAS66" s="262"/>
      <c r="VAT66" s="262"/>
      <c r="VAU66" s="262"/>
      <c r="VAV66" s="262"/>
      <c r="VAW66" s="262"/>
      <c r="VAX66" s="262"/>
      <c r="VAY66" s="262"/>
      <c r="VAZ66" s="262"/>
      <c r="VBA66" s="262"/>
      <c r="VBB66" s="262"/>
      <c r="VBC66" s="262"/>
      <c r="VBD66" s="262"/>
      <c r="VBE66" s="262"/>
      <c r="VBF66" s="262"/>
      <c r="VBG66" s="262"/>
      <c r="VBH66" s="262"/>
      <c r="VBI66" s="262"/>
      <c r="VBJ66" s="262"/>
      <c r="VBK66" s="262"/>
      <c r="VBL66" s="262"/>
      <c r="VBM66" s="262"/>
      <c r="VBN66" s="262"/>
      <c r="VBO66" s="262"/>
      <c r="VBP66" s="262"/>
      <c r="VBQ66" s="262"/>
      <c r="VBR66" s="262"/>
      <c r="VBS66" s="262"/>
      <c r="VBT66" s="262"/>
      <c r="VBU66" s="262"/>
      <c r="VBV66" s="262"/>
      <c r="VBW66" s="262"/>
      <c r="VBX66" s="262"/>
      <c r="VBY66" s="262"/>
      <c r="VBZ66" s="262"/>
      <c r="VCA66" s="262"/>
      <c r="VCB66" s="262"/>
      <c r="VCC66" s="262"/>
      <c r="VCD66" s="262"/>
      <c r="VCE66" s="262"/>
      <c r="VCF66" s="262"/>
      <c r="VCG66" s="262"/>
      <c r="VCH66" s="262"/>
      <c r="VCI66" s="262"/>
      <c r="VCJ66" s="262"/>
      <c r="VCK66" s="262"/>
      <c r="VCL66" s="262"/>
      <c r="VCM66" s="262"/>
      <c r="VCN66" s="262"/>
      <c r="VCO66" s="262"/>
      <c r="VCP66" s="262"/>
      <c r="VCQ66" s="262"/>
      <c r="VCR66" s="262"/>
      <c r="VCS66" s="262"/>
      <c r="VCT66" s="262"/>
      <c r="VCU66" s="262"/>
      <c r="VCV66" s="262"/>
      <c r="VCW66" s="262"/>
      <c r="VCX66" s="262"/>
      <c r="VCY66" s="262"/>
      <c r="VCZ66" s="262"/>
      <c r="VDA66" s="262"/>
      <c r="VDB66" s="262"/>
      <c r="VDC66" s="262"/>
      <c r="VDD66" s="262"/>
      <c r="VDE66" s="262"/>
      <c r="VDF66" s="262"/>
      <c r="VDG66" s="262"/>
      <c r="VDH66" s="262"/>
      <c r="VDI66" s="262"/>
      <c r="VDJ66" s="262"/>
      <c r="VDK66" s="262"/>
      <c r="VDL66" s="262"/>
      <c r="VDM66" s="262"/>
      <c r="VDN66" s="262"/>
      <c r="VDO66" s="262"/>
      <c r="VDP66" s="262"/>
      <c r="VDQ66" s="262"/>
      <c r="VDR66" s="262"/>
      <c r="VDS66" s="262"/>
      <c r="VDT66" s="262"/>
      <c r="VDU66" s="262"/>
      <c r="VDV66" s="262"/>
      <c r="VDW66" s="262"/>
      <c r="VDX66" s="262"/>
      <c r="VDY66" s="262"/>
      <c r="VDZ66" s="262"/>
      <c r="VEA66" s="262"/>
      <c r="VEB66" s="262"/>
      <c r="VEC66" s="262"/>
      <c r="VED66" s="262"/>
      <c r="VEE66" s="262"/>
      <c r="VEF66" s="262"/>
      <c r="VEG66" s="262"/>
      <c r="VEH66" s="262"/>
      <c r="VEI66" s="262"/>
      <c r="VEJ66" s="262"/>
      <c r="VEK66" s="262"/>
      <c r="VEL66" s="262"/>
      <c r="VEM66" s="262"/>
      <c r="VEN66" s="262"/>
      <c r="VEO66" s="262"/>
      <c r="VEP66" s="262"/>
      <c r="VEQ66" s="262"/>
      <c r="VER66" s="262"/>
      <c r="VES66" s="262"/>
      <c r="VET66" s="262"/>
      <c r="VEU66" s="262"/>
      <c r="VEV66" s="262"/>
      <c r="VEW66" s="262"/>
      <c r="VEX66" s="262"/>
      <c r="VEY66" s="262"/>
      <c r="VEZ66" s="262"/>
      <c r="VFA66" s="262"/>
      <c r="VFB66" s="262"/>
      <c r="VFC66" s="262"/>
      <c r="VFD66" s="262"/>
      <c r="VFE66" s="262"/>
      <c r="VFF66" s="262"/>
      <c r="VFG66" s="262"/>
      <c r="VFH66" s="262"/>
      <c r="VFI66" s="262"/>
      <c r="VFJ66" s="262"/>
      <c r="VFK66" s="262"/>
      <c r="VFL66" s="262"/>
      <c r="VFM66" s="262"/>
      <c r="VFN66" s="262"/>
      <c r="VFO66" s="262"/>
      <c r="VFP66" s="262"/>
      <c r="VFQ66" s="262"/>
      <c r="VFR66" s="262"/>
      <c r="VFS66" s="262"/>
      <c r="VFT66" s="262"/>
      <c r="VFU66" s="262"/>
      <c r="VFV66" s="262"/>
      <c r="VFW66" s="262"/>
      <c r="VFX66" s="262"/>
      <c r="VFY66" s="262"/>
      <c r="VFZ66" s="262"/>
      <c r="VGA66" s="262"/>
      <c r="VGB66" s="262"/>
      <c r="VGC66" s="262"/>
      <c r="VGD66" s="262"/>
      <c r="VGE66" s="262"/>
      <c r="VGF66" s="262"/>
      <c r="VGG66" s="262"/>
      <c r="VGH66" s="262"/>
      <c r="VGI66" s="262"/>
      <c r="VGJ66" s="262"/>
      <c r="VGK66" s="262"/>
      <c r="VGL66" s="262"/>
      <c r="VGM66" s="262"/>
      <c r="VGN66" s="262"/>
      <c r="VGO66" s="262"/>
      <c r="VGP66" s="262"/>
      <c r="VGQ66" s="262"/>
      <c r="VGR66" s="262"/>
      <c r="VGS66" s="262"/>
      <c r="VGT66" s="262"/>
      <c r="VGU66" s="262"/>
      <c r="VGV66" s="262"/>
      <c r="VGW66" s="262"/>
      <c r="VGX66" s="262"/>
      <c r="VGY66" s="262"/>
      <c r="VGZ66" s="262"/>
      <c r="VHA66" s="262"/>
      <c r="VHB66" s="262"/>
      <c r="VHC66" s="262"/>
      <c r="VHD66" s="262"/>
      <c r="VHE66" s="262"/>
      <c r="VHF66" s="262"/>
      <c r="VHG66" s="262"/>
      <c r="VHH66" s="262"/>
      <c r="VHI66" s="262"/>
      <c r="VHJ66" s="262"/>
      <c r="VHK66" s="262"/>
      <c r="VHL66" s="262"/>
      <c r="VHM66" s="262"/>
      <c r="VHN66" s="262"/>
      <c r="VHO66" s="262"/>
      <c r="VHP66" s="262"/>
      <c r="VHQ66" s="262"/>
      <c r="VHR66" s="262"/>
      <c r="VHS66" s="262"/>
      <c r="VHT66" s="262"/>
      <c r="VHU66" s="262"/>
      <c r="VHV66" s="262"/>
      <c r="VHW66" s="262"/>
      <c r="VHX66" s="262"/>
      <c r="VHY66" s="262"/>
      <c r="VHZ66" s="262"/>
      <c r="VIA66" s="262"/>
      <c r="VIB66" s="262"/>
      <c r="VIC66" s="262"/>
      <c r="VID66" s="262"/>
      <c r="VIE66" s="262"/>
      <c r="VIF66" s="262"/>
      <c r="VIG66" s="262"/>
      <c r="VIH66" s="262"/>
      <c r="VII66" s="262"/>
      <c r="VIJ66" s="262"/>
      <c r="VIK66" s="262"/>
      <c r="VIL66" s="262"/>
      <c r="VIM66" s="262"/>
      <c r="VIN66" s="262"/>
      <c r="VIO66" s="262"/>
      <c r="VIP66" s="262"/>
      <c r="VIQ66" s="262"/>
      <c r="VIR66" s="262"/>
      <c r="VIS66" s="262"/>
      <c r="VIT66" s="262"/>
      <c r="VIU66" s="262"/>
      <c r="VIV66" s="262"/>
      <c r="VIW66" s="262"/>
      <c r="VIX66" s="262"/>
      <c r="VIY66" s="262"/>
      <c r="VIZ66" s="262"/>
      <c r="VJA66" s="262"/>
      <c r="VJB66" s="262"/>
      <c r="VJC66" s="262"/>
      <c r="VJD66" s="262"/>
      <c r="VJE66" s="262"/>
      <c r="VJF66" s="262"/>
      <c r="VJG66" s="262"/>
      <c r="VJH66" s="262"/>
      <c r="VJI66" s="262"/>
      <c r="VJJ66" s="262"/>
      <c r="VJK66" s="262"/>
      <c r="VJL66" s="262"/>
      <c r="VJM66" s="262"/>
      <c r="VJN66" s="262"/>
      <c r="VJO66" s="262"/>
      <c r="VJP66" s="262"/>
      <c r="VJQ66" s="262"/>
      <c r="VJR66" s="262"/>
      <c r="VJS66" s="262"/>
      <c r="VJT66" s="262"/>
      <c r="VJU66" s="262"/>
      <c r="VJV66" s="262"/>
      <c r="VJW66" s="262"/>
      <c r="VJX66" s="262"/>
      <c r="VJY66" s="262"/>
      <c r="VJZ66" s="262"/>
      <c r="VKA66" s="262"/>
      <c r="VKB66" s="262"/>
      <c r="VKC66" s="262"/>
      <c r="VKD66" s="262"/>
      <c r="VKE66" s="262"/>
      <c r="VKF66" s="262"/>
      <c r="VKG66" s="262"/>
      <c r="VKH66" s="262"/>
      <c r="VKI66" s="262"/>
      <c r="VKJ66" s="262"/>
      <c r="VKK66" s="262"/>
      <c r="VKL66" s="262"/>
      <c r="VKM66" s="262"/>
      <c r="VKN66" s="262"/>
      <c r="VKO66" s="262"/>
      <c r="VKP66" s="262"/>
      <c r="VKQ66" s="262"/>
      <c r="VKR66" s="262"/>
      <c r="VKS66" s="262"/>
      <c r="VKT66" s="262"/>
      <c r="VKU66" s="262"/>
      <c r="VKV66" s="262"/>
      <c r="VKW66" s="262"/>
      <c r="VKX66" s="262"/>
      <c r="VKY66" s="262"/>
      <c r="VKZ66" s="262"/>
      <c r="VLA66" s="262"/>
      <c r="VLB66" s="262"/>
      <c r="VLC66" s="262"/>
      <c r="VLD66" s="262"/>
      <c r="VLE66" s="262"/>
      <c r="VLF66" s="262"/>
      <c r="VLG66" s="262"/>
      <c r="VLH66" s="262"/>
      <c r="VLI66" s="262"/>
      <c r="VLJ66" s="262"/>
      <c r="VLK66" s="262"/>
      <c r="VLL66" s="262"/>
      <c r="VLM66" s="262"/>
      <c r="VLN66" s="262"/>
      <c r="VLO66" s="262"/>
      <c r="VLP66" s="262"/>
      <c r="VLQ66" s="262"/>
      <c r="VLR66" s="262"/>
      <c r="VLS66" s="262"/>
      <c r="VLT66" s="262"/>
      <c r="VLU66" s="262"/>
      <c r="VLV66" s="262"/>
      <c r="VLW66" s="262"/>
      <c r="VLX66" s="262"/>
      <c r="VLY66" s="262"/>
      <c r="VLZ66" s="262"/>
      <c r="VMA66" s="262"/>
      <c r="VMB66" s="262"/>
      <c r="VMC66" s="262"/>
      <c r="VMD66" s="262"/>
      <c r="VME66" s="262"/>
      <c r="VMF66" s="262"/>
      <c r="VMG66" s="262"/>
      <c r="VMH66" s="262"/>
      <c r="VMI66" s="262"/>
      <c r="VMJ66" s="262"/>
      <c r="VMK66" s="262"/>
      <c r="VML66" s="262"/>
      <c r="VMM66" s="262"/>
      <c r="VMN66" s="262"/>
      <c r="VMO66" s="262"/>
      <c r="VMP66" s="262"/>
      <c r="VMQ66" s="262"/>
      <c r="VMR66" s="262"/>
      <c r="VMS66" s="262"/>
      <c r="VMT66" s="262"/>
      <c r="VMU66" s="262"/>
      <c r="VMV66" s="262"/>
      <c r="VMW66" s="262"/>
      <c r="VMX66" s="262"/>
      <c r="VMY66" s="262"/>
      <c r="VMZ66" s="262"/>
      <c r="VNA66" s="262"/>
      <c r="VNB66" s="262"/>
      <c r="VNC66" s="262"/>
      <c r="VND66" s="262"/>
      <c r="VNE66" s="262"/>
      <c r="VNF66" s="262"/>
      <c r="VNG66" s="262"/>
      <c r="VNH66" s="262"/>
      <c r="VNI66" s="262"/>
      <c r="VNJ66" s="262"/>
      <c r="VNK66" s="262"/>
      <c r="VNL66" s="262"/>
      <c r="VNM66" s="262"/>
      <c r="VNN66" s="262"/>
      <c r="VNO66" s="262"/>
      <c r="VNP66" s="262"/>
      <c r="VNQ66" s="262"/>
      <c r="VNR66" s="262"/>
      <c r="VNS66" s="262"/>
      <c r="VNT66" s="262"/>
      <c r="VNU66" s="262"/>
      <c r="VNV66" s="262"/>
      <c r="VNW66" s="262"/>
      <c r="VNX66" s="262"/>
      <c r="VNY66" s="262"/>
      <c r="VNZ66" s="262"/>
      <c r="VOA66" s="262"/>
      <c r="VOB66" s="262"/>
      <c r="VOC66" s="262"/>
      <c r="VOD66" s="262"/>
      <c r="VOE66" s="262"/>
      <c r="VOF66" s="262"/>
      <c r="VOG66" s="262"/>
      <c r="VOH66" s="262"/>
      <c r="VOI66" s="262"/>
      <c r="VOJ66" s="262"/>
      <c r="VOK66" s="262"/>
      <c r="VOL66" s="262"/>
      <c r="VOM66" s="262"/>
      <c r="VON66" s="262"/>
      <c r="VOO66" s="262"/>
      <c r="VOP66" s="262"/>
      <c r="VOQ66" s="262"/>
      <c r="VOR66" s="262"/>
      <c r="VOS66" s="262"/>
      <c r="VOT66" s="262"/>
      <c r="VOU66" s="262"/>
      <c r="VOV66" s="262"/>
      <c r="VOW66" s="262"/>
      <c r="VOX66" s="262"/>
      <c r="VOY66" s="262"/>
      <c r="VOZ66" s="262"/>
      <c r="VPA66" s="262"/>
      <c r="VPB66" s="262"/>
      <c r="VPC66" s="262"/>
      <c r="VPD66" s="262"/>
      <c r="VPE66" s="262"/>
      <c r="VPF66" s="262"/>
      <c r="VPG66" s="262"/>
      <c r="VPH66" s="262"/>
      <c r="VPI66" s="262"/>
      <c r="VPJ66" s="262"/>
      <c r="VPK66" s="262"/>
      <c r="VPL66" s="262"/>
      <c r="VPM66" s="262"/>
      <c r="VPN66" s="262"/>
      <c r="VPO66" s="262"/>
      <c r="VPP66" s="262"/>
      <c r="VPQ66" s="262"/>
      <c r="VPR66" s="262"/>
      <c r="VPS66" s="262"/>
      <c r="VPT66" s="262"/>
      <c r="VPU66" s="262"/>
      <c r="VPV66" s="262"/>
      <c r="VPW66" s="262"/>
      <c r="VPX66" s="262"/>
      <c r="VPY66" s="262"/>
      <c r="VPZ66" s="262"/>
      <c r="VQA66" s="262"/>
      <c r="VQB66" s="262"/>
      <c r="VQC66" s="262"/>
      <c r="VQD66" s="262"/>
      <c r="VQE66" s="262"/>
      <c r="VQF66" s="262"/>
      <c r="VQG66" s="262"/>
      <c r="VQH66" s="262"/>
      <c r="VQI66" s="262"/>
      <c r="VQJ66" s="262"/>
      <c r="VQK66" s="262"/>
      <c r="VQL66" s="262"/>
      <c r="VQM66" s="262"/>
      <c r="VQN66" s="262"/>
      <c r="VQO66" s="262"/>
      <c r="VQP66" s="262"/>
      <c r="VQQ66" s="262"/>
      <c r="VQR66" s="262"/>
      <c r="VQS66" s="262"/>
      <c r="VQT66" s="262"/>
      <c r="VQU66" s="262"/>
      <c r="VQV66" s="262"/>
      <c r="VQW66" s="262"/>
      <c r="VQX66" s="262"/>
      <c r="VQY66" s="262"/>
      <c r="VQZ66" s="262"/>
      <c r="VRA66" s="262"/>
      <c r="VRB66" s="262"/>
      <c r="VRC66" s="262"/>
      <c r="VRD66" s="262"/>
      <c r="VRE66" s="262"/>
      <c r="VRF66" s="262"/>
      <c r="VRG66" s="262"/>
      <c r="VRH66" s="262"/>
      <c r="VRI66" s="262"/>
      <c r="VRJ66" s="262"/>
      <c r="VRK66" s="262"/>
      <c r="VRL66" s="262"/>
      <c r="VRM66" s="262"/>
      <c r="VRN66" s="262"/>
      <c r="VRO66" s="262"/>
      <c r="VRP66" s="262"/>
      <c r="VRQ66" s="262"/>
      <c r="VRR66" s="262"/>
      <c r="VRS66" s="262"/>
      <c r="VRT66" s="262"/>
      <c r="VRU66" s="262"/>
      <c r="VRV66" s="262"/>
      <c r="VRW66" s="262"/>
      <c r="VRX66" s="262"/>
      <c r="VRY66" s="262"/>
      <c r="VRZ66" s="262"/>
      <c r="VSA66" s="262"/>
      <c r="VSB66" s="262"/>
      <c r="VSC66" s="262"/>
      <c r="VSD66" s="262"/>
      <c r="VSE66" s="262"/>
      <c r="VSF66" s="262"/>
      <c r="VSG66" s="262"/>
      <c r="VSH66" s="262"/>
      <c r="VSI66" s="262"/>
      <c r="VSJ66" s="262"/>
      <c r="VSK66" s="262"/>
      <c r="VSL66" s="262"/>
      <c r="VSM66" s="262"/>
      <c r="VSN66" s="262"/>
      <c r="VSO66" s="262"/>
      <c r="VSP66" s="262"/>
      <c r="VSQ66" s="262"/>
      <c r="VSR66" s="262"/>
      <c r="VSS66" s="262"/>
      <c r="VST66" s="262"/>
      <c r="VSU66" s="262"/>
      <c r="VSV66" s="262"/>
      <c r="VSW66" s="262"/>
      <c r="VSX66" s="262"/>
      <c r="VSY66" s="262"/>
      <c r="VSZ66" s="262"/>
      <c r="VTA66" s="262"/>
      <c r="VTB66" s="262"/>
      <c r="VTC66" s="262"/>
      <c r="VTD66" s="262"/>
      <c r="VTE66" s="262"/>
      <c r="VTF66" s="262"/>
      <c r="VTG66" s="262"/>
      <c r="VTH66" s="262"/>
      <c r="VTI66" s="262"/>
      <c r="VTJ66" s="262"/>
      <c r="VTK66" s="262"/>
      <c r="VTL66" s="262"/>
      <c r="VTM66" s="262"/>
      <c r="VTN66" s="262"/>
      <c r="VTO66" s="262"/>
      <c r="VTP66" s="262"/>
      <c r="VTQ66" s="262"/>
      <c r="VTR66" s="262"/>
      <c r="VTS66" s="262"/>
      <c r="VTT66" s="262"/>
      <c r="VTU66" s="262"/>
      <c r="VTV66" s="262"/>
      <c r="VTW66" s="262"/>
      <c r="VTX66" s="262"/>
      <c r="VTY66" s="262"/>
      <c r="VTZ66" s="262"/>
      <c r="VUA66" s="262"/>
      <c r="VUB66" s="262"/>
      <c r="VUC66" s="262"/>
      <c r="VUD66" s="262"/>
      <c r="VUE66" s="262"/>
      <c r="VUF66" s="262"/>
      <c r="VUG66" s="262"/>
      <c r="VUH66" s="262"/>
      <c r="VUI66" s="262"/>
      <c r="VUJ66" s="262"/>
      <c r="VUK66" s="262"/>
      <c r="VUL66" s="262"/>
      <c r="VUM66" s="262"/>
      <c r="VUN66" s="262"/>
      <c r="VUO66" s="262"/>
      <c r="VUP66" s="262"/>
      <c r="VUQ66" s="262"/>
      <c r="VUR66" s="262"/>
      <c r="VUS66" s="262"/>
      <c r="VUT66" s="262"/>
      <c r="VUU66" s="262"/>
      <c r="VUV66" s="262"/>
      <c r="VUW66" s="262"/>
      <c r="VUX66" s="262"/>
      <c r="VUY66" s="262"/>
      <c r="VUZ66" s="262"/>
      <c r="VVA66" s="262"/>
      <c r="VVB66" s="262"/>
      <c r="VVC66" s="262"/>
      <c r="VVD66" s="262"/>
      <c r="VVE66" s="262"/>
      <c r="VVF66" s="262"/>
      <c r="VVG66" s="262"/>
      <c r="VVH66" s="262"/>
      <c r="VVI66" s="262"/>
      <c r="VVJ66" s="262"/>
      <c r="VVK66" s="262"/>
      <c r="VVL66" s="262"/>
      <c r="VVM66" s="262"/>
      <c r="VVN66" s="262"/>
      <c r="VVO66" s="262"/>
      <c r="VVP66" s="262"/>
      <c r="VVQ66" s="262"/>
      <c r="VVR66" s="262"/>
      <c r="VVS66" s="262"/>
      <c r="VVT66" s="262"/>
      <c r="VVU66" s="262"/>
      <c r="VVV66" s="262"/>
      <c r="VVW66" s="262"/>
      <c r="VVX66" s="262"/>
      <c r="VVY66" s="262"/>
      <c r="VVZ66" s="262"/>
      <c r="VWA66" s="262"/>
      <c r="VWB66" s="262"/>
      <c r="VWC66" s="262"/>
      <c r="VWD66" s="262"/>
      <c r="VWE66" s="262"/>
      <c r="VWF66" s="262"/>
      <c r="VWG66" s="262"/>
      <c r="VWH66" s="262"/>
      <c r="VWI66" s="262"/>
      <c r="VWJ66" s="262"/>
      <c r="VWK66" s="262"/>
      <c r="VWL66" s="262"/>
      <c r="VWM66" s="262"/>
      <c r="VWN66" s="262"/>
      <c r="VWO66" s="262"/>
      <c r="VWP66" s="262"/>
      <c r="VWQ66" s="262"/>
      <c r="VWR66" s="262"/>
      <c r="VWS66" s="262"/>
      <c r="VWT66" s="262"/>
      <c r="VWU66" s="262"/>
      <c r="VWV66" s="262"/>
      <c r="VWW66" s="262"/>
      <c r="VWX66" s="262"/>
      <c r="VWY66" s="262"/>
      <c r="VWZ66" s="262"/>
      <c r="VXA66" s="262"/>
      <c r="VXB66" s="262"/>
      <c r="VXC66" s="262"/>
      <c r="VXD66" s="262"/>
      <c r="VXE66" s="262"/>
      <c r="VXF66" s="262"/>
      <c r="VXG66" s="262"/>
      <c r="VXH66" s="262"/>
      <c r="VXI66" s="262"/>
      <c r="VXJ66" s="262"/>
      <c r="VXK66" s="262"/>
      <c r="VXL66" s="262"/>
      <c r="VXM66" s="262"/>
      <c r="VXN66" s="262"/>
      <c r="VXO66" s="262"/>
      <c r="VXP66" s="262"/>
      <c r="VXQ66" s="262"/>
      <c r="VXR66" s="262"/>
      <c r="VXS66" s="262"/>
      <c r="VXT66" s="262"/>
      <c r="VXU66" s="262"/>
      <c r="VXV66" s="262"/>
      <c r="VXW66" s="262"/>
      <c r="VXX66" s="262"/>
      <c r="VXY66" s="262"/>
      <c r="VXZ66" s="262"/>
      <c r="VYA66" s="262"/>
      <c r="VYB66" s="262"/>
      <c r="VYC66" s="262"/>
      <c r="VYD66" s="262"/>
      <c r="VYE66" s="262"/>
      <c r="VYF66" s="262"/>
      <c r="VYG66" s="262"/>
      <c r="VYH66" s="262"/>
      <c r="VYI66" s="262"/>
      <c r="VYJ66" s="262"/>
      <c r="VYK66" s="262"/>
      <c r="VYL66" s="262"/>
      <c r="VYM66" s="262"/>
      <c r="VYN66" s="262"/>
      <c r="VYO66" s="262"/>
      <c r="VYP66" s="262"/>
      <c r="VYQ66" s="262"/>
      <c r="VYR66" s="262"/>
      <c r="VYS66" s="262"/>
      <c r="VYT66" s="262"/>
      <c r="VYU66" s="262"/>
      <c r="VYV66" s="262"/>
      <c r="VYW66" s="262"/>
      <c r="VYX66" s="262"/>
      <c r="VYY66" s="262"/>
      <c r="VYZ66" s="262"/>
      <c r="VZA66" s="262"/>
      <c r="VZB66" s="262"/>
      <c r="VZC66" s="262"/>
      <c r="VZD66" s="262"/>
      <c r="VZE66" s="262"/>
      <c r="VZF66" s="262"/>
      <c r="VZG66" s="262"/>
      <c r="VZH66" s="262"/>
      <c r="VZI66" s="262"/>
      <c r="VZJ66" s="262"/>
      <c r="VZK66" s="262"/>
      <c r="VZL66" s="262"/>
      <c r="VZM66" s="262"/>
      <c r="VZN66" s="262"/>
      <c r="VZO66" s="262"/>
      <c r="VZP66" s="262"/>
      <c r="VZQ66" s="262"/>
      <c r="VZR66" s="262"/>
      <c r="VZS66" s="262"/>
      <c r="VZT66" s="262"/>
      <c r="VZU66" s="262"/>
      <c r="VZV66" s="262"/>
      <c r="VZW66" s="262"/>
      <c r="VZX66" s="262"/>
      <c r="VZY66" s="262"/>
      <c r="VZZ66" s="262"/>
      <c r="WAA66" s="262"/>
      <c r="WAB66" s="262"/>
      <c r="WAC66" s="262"/>
      <c r="WAD66" s="262"/>
      <c r="WAE66" s="262"/>
      <c r="WAF66" s="262"/>
      <c r="WAG66" s="262"/>
      <c r="WAH66" s="262"/>
      <c r="WAI66" s="262"/>
      <c r="WAJ66" s="262"/>
      <c r="WAK66" s="262"/>
      <c r="WAL66" s="262"/>
      <c r="WAM66" s="262"/>
      <c r="WAN66" s="262"/>
      <c r="WAO66" s="262"/>
      <c r="WAP66" s="262"/>
      <c r="WAQ66" s="262"/>
      <c r="WAR66" s="262"/>
      <c r="WAS66" s="262"/>
      <c r="WAT66" s="262"/>
      <c r="WAU66" s="262"/>
      <c r="WAV66" s="262"/>
      <c r="WAW66" s="262"/>
      <c r="WAX66" s="262"/>
      <c r="WAY66" s="262"/>
      <c r="WAZ66" s="262"/>
      <c r="WBA66" s="262"/>
      <c r="WBB66" s="262"/>
      <c r="WBC66" s="262"/>
      <c r="WBD66" s="262"/>
      <c r="WBE66" s="262"/>
      <c r="WBF66" s="262"/>
      <c r="WBG66" s="262"/>
      <c r="WBH66" s="262"/>
      <c r="WBI66" s="262"/>
      <c r="WBJ66" s="262"/>
      <c r="WBK66" s="262"/>
      <c r="WBL66" s="262"/>
      <c r="WBM66" s="262"/>
      <c r="WBN66" s="262"/>
      <c r="WBO66" s="262"/>
      <c r="WBP66" s="262"/>
      <c r="WBQ66" s="262"/>
      <c r="WBR66" s="262"/>
      <c r="WBS66" s="262"/>
      <c r="WBT66" s="262"/>
      <c r="WBU66" s="262"/>
      <c r="WBV66" s="262"/>
      <c r="WBW66" s="262"/>
      <c r="WBX66" s="262"/>
      <c r="WBY66" s="262"/>
      <c r="WBZ66" s="262"/>
      <c r="WCA66" s="262"/>
      <c r="WCB66" s="262"/>
      <c r="WCC66" s="262"/>
      <c r="WCD66" s="262"/>
      <c r="WCE66" s="262"/>
      <c r="WCF66" s="262"/>
      <c r="WCG66" s="262"/>
      <c r="WCH66" s="262"/>
      <c r="WCI66" s="262"/>
      <c r="WCJ66" s="262"/>
      <c r="WCK66" s="262"/>
      <c r="WCL66" s="262"/>
      <c r="WCM66" s="262"/>
      <c r="WCN66" s="262"/>
      <c r="WCO66" s="262"/>
      <c r="WCP66" s="262"/>
      <c r="WCQ66" s="262"/>
      <c r="WCR66" s="262"/>
      <c r="WCS66" s="262"/>
      <c r="WCT66" s="262"/>
      <c r="WCU66" s="262"/>
      <c r="WCV66" s="262"/>
      <c r="WCW66" s="262"/>
      <c r="WCX66" s="262"/>
      <c r="WCY66" s="262"/>
      <c r="WCZ66" s="262"/>
      <c r="WDA66" s="262"/>
      <c r="WDB66" s="262"/>
      <c r="WDC66" s="262"/>
      <c r="WDD66" s="262"/>
      <c r="WDE66" s="262"/>
      <c r="WDF66" s="262"/>
      <c r="WDG66" s="262"/>
      <c r="WDH66" s="262"/>
      <c r="WDI66" s="262"/>
      <c r="WDJ66" s="262"/>
      <c r="WDK66" s="262"/>
      <c r="WDL66" s="262"/>
      <c r="WDM66" s="262"/>
      <c r="WDN66" s="262"/>
      <c r="WDO66" s="262"/>
      <c r="WDP66" s="262"/>
      <c r="WDQ66" s="262"/>
      <c r="WDR66" s="262"/>
      <c r="WDS66" s="262"/>
      <c r="WDT66" s="262"/>
      <c r="WDU66" s="262"/>
      <c r="WDV66" s="262"/>
      <c r="WDW66" s="262"/>
      <c r="WDX66" s="262"/>
      <c r="WDY66" s="262"/>
      <c r="WDZ66" s="262"/>
      <c r="WEA66" s="262"/>
      <c r="WEB66" s="262"/>
      <c r="WEC66" s="262"/>
      <c r="WED66" s="262"/>
      <c r="WEE66" s="262"/>
      <c r="WEF66" s="262"/>
      <c r="WEG66" s="262"/>
      <c r="WEH66" s="262"/>
      <c r="WEI66" s="262"/>
      <c r="WEJ66" s="262"/>
      <c r="WEK66" s="262"/>
      <c r="WEL66" s="262"/>
      <c r="WEM66" s="262"/>
      <c r="WEN66" s="262"/>
      <c r="WEO66" s="262"/>
      <c r="WEP66" s="262"/>
      <c r="WEQ66" s="262"/>
      <c r="WER66" s="262"/>
      <c r="WES66" s="262"/>
      <c r="WET66" s="262"/>
      <c r="WEU66" s="262"/>
      <c r="WEV66" s="262"/>
      <c r="WEW66" s="262"/>
      <c r="WEX66" s="262"/>
      <c r="WEY66" s="262"/>
      <c r="WEZ66" s="262"/>
      <c r="WFA66" s="262"/>
      <c r="WFB66" s="262"/>
      <c r="WFC66" s="262"/>
      <c r="WFD66" s="262"/>
      <c r="WFE66" s="262"/>
      <c r="WFF66" s="262"/>
      <c r="WFG66" s="262"/>
      <c r="WFH66" s="262"/>
      <c r="WFI66" s="262"/>
      <c r="WFJ66" s="262"/>
      <c r="WFK66" s="262"/>
      <c r="WFL66" s="262"/>
      <c r="WFM66" s="262"/>
      <c r="WFN66" s="262"/>
      <c r="WFO66" s="262"/>
      <c r="WFP66" s="262"/>
      <c r="WFQ66" s="262"/>
      <c r="WFR66" s="262"/>
      <c r="WFS66" s="262"/>
      <c r="WFT66" s="262"/>
      <c r="WFU66" s="262"/>
      <c r="WFV66" s="262"/>
      <c r="WFW66" s="262"/>
      <c r="WFX66" s="262"/>
      <c r="WFY66" s="262"/>
      <c r="WFZ66" s="262"/>
      <c r="WGA66" s="262"/>
      <c r="WGB66" s="262"/>
      <c r="WGC66" s="262"/>
      <c r="WGD66" s="262"/>
      <c r="WGE66" s="262"/>
      <c r="WGF66" s="262"/>
      <c r="WGG66" s="262"/>
      <c r="WGH66" s="262"/>
      <c r="WGI66" s="262"/>
      <c r="WGJ66" s="262"/>
      <c r="WGK66" s="262"/>
      <c r="WGL66" s="262"/>
      <c r="WGM66" s="262"/>
      <c r="WGN66" s="262"/>
      <c r="WGO66" s="262"/>
      <c r="WGP66" s="262"/>
      <c r="WGQ66" s="262"/>
      <c r="WGR66" s="262"/>
      <c r="WGS66" s="262"/>
      <c r="WGT66" s="262"/>
      <c r="WGU66" s="262"/>
      <c r="WGV66" s="262"/>
      <c r="WGW66" s="262"/>
      <c r="WGX66" s="262"/>
      <c r="WGY66" s="262"/>
      <c r="WGZ66" s="262"/>
      <c r="WHA66" s="262"/>
      <c r="WHB66" s="262"/>
      <c r="WHC66" s="262"/>
      <c r="WHD66" s="262"/>
      <c r="WHE66" s="262"/>
      <c r="WHF66" s="262"/>
      <c r="WHG66" s="262"/>
      <c r="WHH66" s="262"/>
      <c r="WHI66" s="262"/>
      <c r="WHJ66" s="262"/>
      <c r="WHK66" s="262"/>
      <c r="WHL66" s="262"/>
      <c r="WHM66" s="262"/>
      <c r="WHN66" s="262"/>
      <c r="WHO66" s="262"/>
      <c r="WHP66" s="262"/>
      <c r="WHQ66" s="262"/>
      <c r="WHR66" s="262"/>
      <c r="WHS66" s="262"/>
      <c r="WHT66" s="262"/>
      <c r="WHU66" s="262"/>
      <c r="WHV66" s="262"/>
      <c r="WHW66" s="262"/>
      <c r="WHX66" s="262"/>
      <c r="WHY66" s="262"/>
      <c r="WHZ66" s="262"/>
      <c r="WIA66" s="262"/>
      <c r="WIB66" s="262"/>
      <c r="WIC66" s="262"/>
      <c r="WID66" s="262"/>
      <c r="WIE66" s="262"/>
      <c r="WIF66" s="262"/>
      <c r="WIG66" s="262"/>
      <c r="WIH66" s="262"/>
      <c r="WII66" s="262"/>
      <c r="WIJ66" s="262"/>
      <c r="WIK66" s="262"/>
      <c r="WIL66" s="262"/>
      <c r="WIM66" s="262"/>
      <c r="WIN66" s="262"/>
      <c r="WIO66" s="262"/>
      <c r="WIP66" s="262"/>
      <c r="WIQ66" s="262"/>
      <c r="WIR66" s="262"/>
      <c r="WIS66" s="262"/>
      <c r="WIT66" s="262"/>
      <c r="WIU66" s="262"/>
      <c r="WIV66" s="262"/>
      <c r="WIW66" s="262"/>
      <c r="WIX66" s="262"/>
      <c r="WIY66" s="262"/>
      <c r="WIZ66" s="262"/>
      <c r="WJA66" s="262"/>
      <c r="WJB66" s="262"/>
      <c r="WJC66" s="262"/>
      <c r="WJD66" s="262"/>
      <c r="WJE66" s="262"/>
      <c r="WJF66" s="262"/>
      <c r="WJG66" s="262"/>
      <c r="WJH66" s="262"/>
      <c r="WJI66" s="262"/>
      <c r="WJJ66" s="262"/>
      <c r="WJK66" s="262"/>
      <c r="WJL66" s="262"/>
      <c r="WJM66" s="262"/>
      <c r="WJN66" s="262"/>
      <c r="WJO66" s="262"/>
      <c r="WJP66" s="262"/>
      <c r="WJQ66" s="262"/>
      <c r="WJR66" s="262"/>
      <c r="WJS66" s="262"/>
      <c r="WJT66" s="262"/>
      <c r="WJU66" s="262"/>
      <c r="WJV66" s="262"/>
      <c r="WJW66" s="262"/>
      <c r="WJX66" s="262"/>
      <c r="WJY66" s="262"/>
      <c r="WJZ66" s="262"/>
      <c r="WKA66" s="262"/>
      <c r="WKB66" s="262"/>
      <c r="WKC66" s="262"/>
      <c r="WKD66" s="262"/>
      <c r="WKE66" s="262"/>
      <c r="WKF66" s="262"/>
      <c r="WKG66" s="262"/>
      <c r="WKH66" s="262"/>
      <c r="WKI66" s="262"/>
      <c r="WKJ66" s="262"/>
      <c r="WKK66" s="262"/>
      <c r="WKL66" s="262"/>
      <c r="WKM66" s="262"/>
      <c r="WKN66" s="262"/>
      <c r="WKO66" s="262"/>
      <c r="WKP66" s="262"/>
      <c r="WKQ66" s="262"/>
      <c r="WKR66" s="262"/>
      <c r="WKS66" s="262"/>
      <c r="WKT66" s="262"/>
      <c r="WKU66" s="262"/>
      <c r="WKV66" s="262"/>
      <c r="WKW66" s="262"/>
      <c r="WKX66" s="262"/>
      <c r="WKY66" s="262"/>
      <c r="WKZ66" s="262"/>
      <c r="WLA66" s="262"/>
      <c r="WLB66" s="262"/>
      <c r="WLC66" s="262"/>
      <c r="WLD66" s="262"/>
      <c r="WLE66" s="262"/>
      <c r="WLF66" s="262"/>
      <c r="WLG66" s="262"/>
      <c r="WLH66" s="262"/>
      <c r="WLI66" s="262"/>
      <c r="WLJ66" s="262"/>
      <c r="WLK66" s="262"/>
      <c r="WLL66" s="262"/>
      <c r="WLM66" s="262"/>
      <c r="WLN66" s="262"/>
      <c r="WLO66" s="262"/>
      <c r="WLP66" s="262"/>
      <c r="WLQ66" s="262"/>
      <c r="WLR66" s="262"/>
      <c r="WLS66" s="262"/>
      <c r="WLT66" s="262"/>
      <c r="WLU66" s="262"/>
      <c r="WLV66" s="262"/>
      <c r="WLW66" s="262"/>
      <c r="WLX66" s="262"/>
      <c r="WLY66" s="262"/>
      <c r="WLZ66" s="262"/>
      <c r="WMA66" s="262"/>
      <c r="WMB66" s="262"/>
      <c r="WMC66" s="262"/>
      <c r="WMD66" s="262"/>
      <c r="WME66" s="262"/>
      <c r="WMF66" s="262"/>
      <c r="WMG66" s="262"/>
      <c r="WMH66" s="262"/>
      <c r="WMI66" s="262"/>
      <c r="WMJ66" s="262"/>
      <c r="WMK66" s="262"/>
      <c r="WML66" s="262"/>
      <c r="WMM66" s="262"/>
      <c r="WMN66" s="262"/>
      <c r="WMO66" s="262"/>
      <c r="WMP66" s="262"/>
      <c r="WMQ66" s="262"/>
      <c r="WMR66" s="262"/>
      <c r="WMS66" s="262"/>
      <c r="WMT66" s="262"/>
      <c r="WMU66" s="262"/>
      <c r="WMV66" s="262"/>
      <c r="WMW66" s="262"/>
      <c r="WMX66" s="262"/>
      <c r="WMY66" s="262"/>
      <c r="WMZ66" s="262"/>
      <c r="WNA66" s="262"/>
      <c r="WNB66" s="262"/>
      <c r="WNC66" s="262"/>
      <c r="WND66" s="262"/>
      <c r="WNE66" s="262"/>
      <c r="WNF66" s="262"/>
      <c r="WNG66" s="262"/>
      <c r="WNH66" s="262"/>
      <c r="WNI66" s="262"/>
      <c r="WNJ66" s="262"/>
      <c r="WNK66" s="262"/>
      <c r="WNL66" s="262"/>
      <c r="WNM66" s="262"/>
      <c r="WNN66" s="262"/>
      <c r="WNO66" s="262"/>
      <c r="WNP66" s="262"/>
      <c r="WNQ66" s="262"/>
      <c r="WNR66" s="262"/>
      <c r="WNS66" s="262"/>
      <c r="WNT66" s="262"/>
      <c r="WNU66" s="262"/>
      <c r="WNV66" s="262"/>
      <c r="WNW66" s="262"/>
      <c r="WNX66" s="262"/>
      <c r="WNY66" s="262"/>
      <c r="WNZ66" s="262"/>
      <c r="WOA66" s="262"/>
      <c r="WOB66" s="262"/>
      <c r="WOC66" s="262"/>
      <c r="WOD66" s="262"/>
      <c r="WOE66" s="262"/>
      <c r="WOF66" s="262"/>
      <c r="WOG66" s="262"/>
      <c r="WOH66" s="262"/>
      <c r="WOI66" s="262"/>
      <c r="WOJ66" s="262"/>
      <c r="WOK66" s="262"/>
      <c r="WOL66" s="262"/>
      <c r="WOM66" s="262"/>
      <c r="WON66" s="262"/>
      <c r="WOO66" s="262"/>
      <c r="WOP66" s="262"/>
      <c r="WOQ66" s="262"/>
      <c r="WOR66" s="262"/>
      <c r="WOS66" s="262"/>
      <c r="WOT66" s="262"/>
      <c r="WOU66" s="262"/>
      <c r="WOV66" s="262"/>
      <c r="WOW66" s="262"/>
      <c r="WOX66" s="262"/>
      <c r="WOY66" s="262"/>
      <c r="WOZ66" s="262"/>
      <c r="WPA66" s="262"/>
      <c r="WPB66" s="262"/>
      <c r="WPC66" s="262"/>
      <c r="WPD66" s="262"/>
      <c r="WPE66" s="262"/>
      <c r="WPF66" s="262"/>
      <c r="WPG66" s="262"/>
      <c r="WPH66" s="262"/>
      <c r="WPI66" s="262"/>
      <c r="WPJ66" s="262"/>
      <c r="WPK66" s="262"/>
      <c r="WPL66" s="262"/>
      <c r="WPM66" s="262"/>
      <c r="WPN66" s="262"/>
      <c r="WPO66" s="262"/>
      <c r="WPP66" s="262"/>
      <c r="WPQ66" s="262"/>
      <c r="WPR66" s="262"/>
      <c r="WPS66" s="262"/>
      <c r="WPT66" s="262"/>
      <c r="WPU66" s="262"/>
      <c r="WPV66" s="262"/>
      <c r="WPW66" s="262"/>
      <c r="WPX66" s="262"/>
      <c r="WPY66" s="262"/>
      <c r="WPZ66" s="262"/>
      <c r="WQA66" s="262"/>
      <c r="WQB66" s="262"/>
      <c r="WQC66" s="262"/>
      <c r="WQD66" s="262"/>
      <c r="WQE66" s="262"/>
      <c r="WQF66" s="262"/>
      <c r="WQG66" s="262"/>
      <c r="WQH66" s="262"/>
      <c r="WQI66" s="262"/>
      <c r="WQJ66" s="262"/>
      <c r="WQK66" s="262"/>
      <c r="WQL66" s="262"/>
      <c r="WQM66" s="262"/>
      <c r="WQN66" s="262"/>
      <c r="WQO66" s="262"/>
      <c r="WQP66" s="262"/>
      <c r="WQQ66" s="262"/>
      <c r="WQR66" s="262"/>
      <c r="WQS66" s="262"/>
      <c r="WQT66" s="262"/>
      <c r="WQU66" s="262"/>
      <c r="WQV66" s="262"/>
      <c r="WQW66" s="262"/>
      <c r="WQX66" s="262"/>
      <c r="WQY66" s="262"/>
      <c r="WQZ66" s="262"/>
      <c r="WRA66" s="262"/>
      <c r="WRB66" s="262"/>
      <c r="WRC66" s="262"/>
      <c r="WRD66" s="262"/>
      <c r="WRE66" s="262"/>
      <c r="WRF66" s="262"/>
      <c r="WRG66" s="262"/>
      <c r="WRH66" s="262"/>
      <c r="WRI66" s="262"/>
      <c r="WRJ66" s="262"/>
      <c r="WRK66" s="262"/>
      <c r="WRL66" s="262"/>
      <c r="WRM66" s="262"/>
      <c r="WRN66" s="262"/>
      <c r="WRO66" s="262"/>
      <c r="WRP66" s="262"/>
      <c r="WRQ66" s="262"/>
      <c r="WRR66" s="262"/>
      <c r="WRS66" s="262"/>
      <c r="WRT66" s="262"/>
      <c r="WRU66" s="262"/>
      <c r="WRV66" s="262"/>
      <c r="WRW66" s="262"/>
      <c r="WRX66" s="262"/>
      <c r="WRY66" s="262"/>
      <c r="WRZ66" s="262"/>
      <c r="WSA66" s="262"/>
      <c r="WSB66" s="262"/>
      <c r="WSC66" s="262"/>
      <c r="WSD66" s="262"/>
      <c r="WSE66" s="262"/>
      <c r="WSF66" s="262"/>
      <c r="WSG66" s="262"/>
      <c r="WSH66" s="262"/>
      <c r="WSI66" s="262"/>
      <c r="WSJ66" s="262"/>
      <c r="WSK66" s="262"/>
      <c r="WSL66" s="262"/>
      <c r="WSM66" s="262"/>
      <c r="WSN66" s="262"/>
      <c r="WSO66" s="262"/>
      <c r="WSP66" s="262"/>
      <c r="WSQ66" s="262"/>
      <c r="WSR66" s="262"/>
      <c r="WSS66" s="262"/>
      <c r="WST66" s="262"/>
      <c r="WSU66" s="262"/>
      <c r="WSV66" s="262"/>
      <c r="WSW66" s="262"/>
      <c r="WSX66" s="262"/>
      <c r="WSY66" s="262"/>
      <c r="WSZ66" s="262"/>
      <c r="WTA66" s="262"/>
      <c r="WTB66" s="262"/>
      <c r="WTC66" s="262"/>
      <c r="WTD66" s="262"/>
      <c r="WTE66" s="262"/>
      <c r="WTF66" s="262"/>
      <c r="WTG66" s="262"/>
      <c r="WTH66" s="262"/>
      <c r="WTI66" s="262"/>
      <c r="WTJ66" s="262"/>
      <c r="WTK66" s="262"/>
      <c r="WTL66" s="262"/>
      <c r="WTM66" s="262"/>
      <c r="WTN66" s="262"/>
      <c r="WTO66" s="262"/>
      <c r="WTP66" s="262"/>
      <c r="WTQ66" s="262"/>
      <c r="WTR66" s="262"/>
      <c r="WTS66" s="262"/>
      <c r="WTT66" s="262"/>
      <c r="WTU66" s="262"/>
      <c r="WTV66" s="262"/>
      <c r="WTW66" s="262"/>
      <c r="WTX66" s="262"/>
      <c r="WTY66" s="262"/>
      <c r="WTZ66" s="262"/>
      <c r="WUA66" s="262"/>
      <c r="WUB66" s="262"/>
      <c r="WUC66" s="262"/>
      <c r="WUD66" s="262"/>
      <c r="WUE66" s="262"/>
      <c r="WUF66" s="262"/>
      <c r="WUG66" s="262"/>
      <c r="WUH66" s="262"/>
      <c r="WUI66" s="262"/>
      <c r="WUJ66" s="262"/>
      <c r="WUK66" s="262"/>
      <c r="WUL66" s="262"/>
      <c r="WUM66" s="262"/>
      <c r="WUN66" s="262"/>
      <c r="WUO66" s="262"/>
      <c r="WUP66" s="262"/>
      <c r="WUQ66" s="262"/>
      <c r="WUR66" s="262"/>
      <c r="WUS66" s="262"/>
      <c r="WUT66" s="262"/>
      <c r="WUU66" s="262"/>
      <c r="WUV66" s="262"/>
      <c r="WUW66" s="262"/>
      <c r="WUX66" s="262"/>
      <c r="WUY66" s="262"/>
      <c r="WUZ66" s="262"/>
      <c r="WVA66" s="262"/>
      <c r="WVB66" s="262"/>
      <c r="WVC66" s="262"/>
      <c r="WVD66" s="262"/>
      <c r="WVE66" s="262"/>
      <c r="WVF66" s="262"/>
      <c r="WVG66" s="262"/>
      <c r="WVH66" s="262"/>
      <c r="WVI66" s="262"/>
      <c r="WVJ66" s="262"/>
      <c r="WVK66" s="262"/>
      <c r="WVL66" s="262"/>
      <c r="WVM66" s="262"/>
      <c r="WVN66" s="262"/>
      <c r="WVO66" s="262"/>
      <c r="WVP66" s="262"/>
      <c r="WVQ66" s="262"/>
      <c r="WVR66" s="262"/>
      <c r="WVS66" s="262"/>
      <c r="WVT66" s="262"/>
      <c r="WVU66" s="262"/>
      <c r="WVV66" s="262"/>
      <c r="WVW66" s="262"/>
      <c r="WVX66" s="262"/>
      <c r="WVY66" s="262"/>
      <c r="WVZ66" s="262"/>
      <c r="WWA66" s="262"/>
      <c r="WWB66" s="262"/>
      <c r="WWC66" s="262"/>
      <c r="WWD66" s="262"/>
      <c r="WWE66" s="262"/>
      <c r="WWF66" s="262"/>
      <c r="WWG66" s="262"/>
      <c r="WWH66" s="262"/>
      <c r="WWI66" s="262"/>
      <c r="WWJ66" s="262"/>
      <c r="WWK66" s="262"/>
      <c r="WWL66" s="262"/>
      <c r="WWM66" s="262"/>
      <c r="WWN66" s="262"/>
      <c r="WWO66" s="262"/>
      <c r="WWP66" s="262"/>
      <c r="WWQ66" s="262"/>
      <c r="WWR66" s="262"/>
      <c r="WWS66" s="262"/>
      <c r="WWT66" s="262"/>
      <c r="WWU66" s="262"/>
      <c r="WWV66" s="262"/>
      <c r="WWW66" s="262"/>
      <c r="WWX66" s="262"/>
      <c r="WWY66" s="262"/>
      <c r="WWZ66" s="262"/>
      <c r="WXA66" s="262"/>
      <c r="WXB66" s="262"/>
      <c r="WXC66" s="262"/>
      <c r="WXD66" s="262"/>
      <c r="WXE66" s="262"/>
      <c r="WXF66" s="262"/>
      <c r="WXG66" s="262"/>
      <c r="WXH66" s="262"/>
      <c r="WXI66" s="262"/>
      <c r="WXJ66" s="262"/>
      <c r="WXK66" s="262"/>
      <c r="WXL66" s="262"/>
      <c r="WXM66" s="262"/>
      <c r="WXN66" s="262"/>
      <c r="WXO66" s="262"/>
      <c r="WXP66" s="262"/>
      <c r="WXQ66" s="262"/>
      <c r="WXR66" s="262"/>
      <c r="WXS66" s="262"/>
      <c r="WXT66" s="262"/>
      <c r="WXU66" s="262"/>
      <c r="WXV66" s="262"/>
      <c r="WXW66" s="262"/>
      <c r="WXX66" s="262"/>
      <c r="WXY66" s="262"/>
      <c r="WXZ66" s="262"/>
      <c r="WYA66" s="262"/>
      <c r="WYB66" s="262"/>
      <c r="WYC66" s="262"/>
      <c r="WYD66" s="262"/>
      <c r="WYE66" s="262"/>
      <c r="WYF66" s="262"/>
      <c r="WYG66" s="262"/>
      <c r="WYH66" s="262"/>
      <c r="WYI66" s="262"/>
      <c r="WYJ66" s="262"/>
      <c r="WYK66" s="262"/>
      <c r="WYL66" s="262"/>
      <c r="WYM66" s="262"/>
      <c r="WYN66" s="262"/>
      <c r="WYO66" s="262"/>
      <c r="WYP66" s="262"/>
      <c r="WYQ66" s="262"/>
      <c r="WYR66" s="262"/>
      <c r="WYS66" s="262"/>
      <c r="WYT66" s="262"/>
      <c r="WYU66" s="262"/>
      <c r="WYV66" s="262"/>
      <c r="WYW66" s="262"/>
      <c r="WYX66" s="262"/>
      <c r="WYY66" s="262"/>
      <c r="WYZ66" s="262"/>
      <c r="WZA66" s="262"/>
      <c r="WZB66" s="262"/>
      <c r="WZC66" s="262"/>
      <c r="WZD66" s="262"/>
      <c r="WZE66" s="262"/>
      <c r="WZF66" s="262"/>
      <c r="WZG66" s="262"/>
      <c r="WZH66" s="262"/>
      <c r="WZI66" s="262"/>
      <c r="WZJ66" s="262"/>
      <c r="WZK66" s="262"/>
      <c r="WZL66" s="262"/>
      <c r="WZM66" s="262"/>
      <c r="WZN66" s="262"/>
      <c r="WZO66" s="262"/>
      <c r="WZP66" s="262"/>
      <c r="WZQ66" s="262"/>
      <c r="WZR66" s="262"/>
      <c r="WZS66" s="262"/>
      <c r="WZT66" s="262"/>
      <c r="WZU66" s="262"/>
      <c r="WZV66" s="262"/>
      <c r="WZW66" s="262"/>
      <c r="WZX66" s="262"/>
      <c r="WZY66" s="262"/>
      <c r="WZZ66" s="262"/>
      <c r="XAA66" s="262"/>
      <c r="XAB66" s="262"/>
      <c r="XAC66" s="262"/>
      <c r="XAD66" s="262"/>
      <c r="XAE66" s="262"/>
      <c r="XAF66" s="262"/>
      <c r="XAG66" s="262"/>
      <c r="XAH66" s="262"/>
      <c r="XAI66" s="262"/>
      <c r="XAJ66" s="262"/>
      <c r="XAK66" s="262"/>
      <c r="XAL66" s="262"/>
      <c r="XAM66" s="262"/>
      <c r="XAN66" s="262"/>
      <c r="XAO66" s="262"/>
      <c r="XAP66" s="262"/>
      <c r="XAQ66" s="262"/>
      <c r="XAR66" s="262"/>
      <c r="XAS66" s="262"/>
      <c r="XAT66" s="262"/>
      <c r="XAU66" s="262"/>
      <c r="XAV66" s="262"/>
      <c r="XAW66" s="262"/>
      <c r="XAX66" s="262"/>
      <c r="XAY66" s="262"/>
      <c r="XAZ66" s="262"/>
      <c r="XBA66" s="262"/>
      <c r="XBB66" s="262"/>
      <c r="XBC66" s="262"/>
      <c r="XBD66" s="262"/>
      <c r="XBE66" s="262"/>
      <c r="XBF66" s="262"/>
      <c r="XBG66" s="262"/>
      <c r="XBH66" s="262"/>
      <c r="XBI66" s="262"/>
      <c r="XBJ66" s="262"/>
      <c r="XBK66" s="262"/>
      <c r="XBL66" s="262"/>
      <c r="XBM66" s="262"/>
      <c r="XBN66" s="262"/>
      <c r="XBO66" s="262"/>
      <c r="XBP66" s="262"/>
      <c r="XBQ66" s="262"/>
      <c r="XBR66" s="262"/>
      <c r="XBS66" s="262"/>
      <c r="XBT66" s="262"/>
      <c r="XBU66" s="262"/>
      <c r="XBV66" s="262"/>
      <c r="XBW66" s="262"/>
      <c r="XBX66" s="262"/>
      <c r="XBY66" s="262"/>
      <c r="XBZ66" s="262"/>
      <c r="XCA66" s="262"/>
      <c r="XCB66" s="262"/>
      <c r="XCC66" s="262"/>
      <c r="XCD66" s="262"/>
      <c r="XCE66" s="262"/>
      <c r="XCF66" s="262"/>
      <c r="XCG66" s="262"/>
      <c r="XCH66" s="262"/>
      <c r="XCI66" s="262"/>
      <c r="XCJ66" s="262"/>
      <c r="XCK66" s="262"/>
      <c r="XCL66" s="262"/>
      <c r="XCM66" s="262"/>
      <c r="XCN66" s="262"/>
      <c r="XCO66" s="262"/>
      <c r="XCP66" s="262"/>
      <c r="XCQ66" s="262"/>
      <c r="XCR66" s="262"/>
      <c r="XCS66" s="262"/>
      <c r="XCT66" s="262"/>
      <c r="XCU66" s="262"/>
      <c r="XCV66" s="262"/>
      <c r="XCW66" s="262"/>
      <c r="XCX66" s="262"/>
      <c r="XCY66" s="262"/>
      <c r="XCZ66" s="262"/>
      <c r="XDA66" s="262"/>
      <c r="XDB66" s="262"/>
      <c r="XDC66" s="262"/>
      <c r="XDD66" s="262"/>
      <c r="XDE66" s="262"/>
      <c r="XDF66" s="262"/>
      <c r="XDG66" s="262"/>
      <c r="XDH66" s="262"/>
      <c r="XDI66" s="262"/>
    </row>
    <row r="67" spans="1:16337" x14ac:dyDescent="0.2">
      <c r="A67" s="360"/>
    </row>
    <row r="68" spans="1:16337" s="263" customFormat="1" ht="31.5" x14ac:dyDescent="0.2">
      <c r="A68" s="364" t="s">
        <v>417</v>
      </c>
    </row>
    <row r="69" spans="1:16337" s="263" customFormat="1" ht="42" x14ac:dyDescent="0.2">
      <c r="A69" s="365" t="s">
        <v>409</v>
      </c>
    </row>
    <row r="70" spans="1:16337" s="263" customFormat="1" ht="21" x14ac:dyDescent="0.2">
      <c r="A70" s="365" t="s">
        <v>410</v>
      </c>
    </row>
    <row r="71" spans="1:16337" s="263" customFormat="1" ht="21" x14ac:dyDescent="0.2">
      <c r="A71" s="365" t="s">
        <v>418</v>
      </c>
    </row>
    <row r="72" spans="1:16337" s="263" customFormat="1" ht="21" x14ac:dyDescent="0.2">
      <c r="A72" s="365" t="s">
        <v>411</v>
      </c>
    </row>
    <row r="73" spans="1:16337" s="263" customFormat="1" ht="31.5" x14ac:dyDescent="0.2">
      <c r="A73" s="365" t="s">
        <v>412</v>
      </c>
    </row>
    <row r="74" spans="1:16337" s="263" customFormat="1" ht="31.5" x14ac:dyDescent="0.2">
      <c r="A74" s="365" t="s">
        <v>413</v>
      </c>
    </row>
    <row r="75" spans="1:16337" s="263" customFormat="1" ht="31.5" x14ac:dyDescent="0.2">
      <c r="A75" s="358" t="s">
        <v>179</v>
      </c>
    </row>
    <row r="76" spans="1:16337" s="263" customFormat="1" ht="63" x14ac:dyDescent="0.2">
      <c r="A76" s="366" t="s">
        <v>414</v>
      </c>
    </row>
    <row r="77" spans="1:16337" s="263" customFormat="1" ht="21" x14ac:dyDescent="0.2">
      <c r="A77" s="362" t="s">
        <v>175</v>
      </c>
    </row>
    <row r="78" spans="1:16337" s="263" customFormat="1" ht="42.75" x14ac:dyDescent="0.2">
      <c r="A78" s="357" t="s">
        <v>415</v>
      </c>
    </row>
    <row r="79" spans="1:16337" s="263" customFormat="1" ht="21" x14ac:dyDescent="0.2">
      <c r="A79" s="353" t="s">
        <v>177</v>
      </c>
    </row>
    <row r="80" spans="1:16337" s="263" customFormat="1" ht="12.75" x14ac:dyDescent="0.2">
      <c r="A80" s="354"/>
    </row>
    <row r="81" spans="1:1" s="263" customFormat="1" ht="12.75" x14ac:dyDescent="0.2">
      <c r="A81" s="355" t="s">
        <v>145</v>
      </c>
    </row>
    <row r="82" spans="1:1" s="263" customFormat="1" ht="24" x14ac:dyDescent="0.2">
      <c r="A82" s="356" t="s">
        <v>165</v>
      </c>
    </row>
    <row r="83" spans="1:1" s="263" customFormat="1" ht="24" x14ac:dyDescent="0.2">
      <c r="A83" s="356" t="s">
        <v>166</v>
      </c>
    </row>
    <row r="84" spans="1:1" s="263" customFormat="1" ht="12.75" x14ac:dyDescent="0.2">
      <c r="A84" s="351"/>
    </row>
    <row r="85" spans="1:1" s="263" customFormat="1" ht="12.75" x14ac:dyDescent="0.2">
      <c r="A85" s="349"/>
    </row>
    <row r="86" spans="1:1" s="263" customFormat="1" ht="12.75" x14ac:dyDescent="0.2">
      <c r="A86" s="349"/>
    </row>
  </sheetData>
  <mergeCells count="1">
    <mergeCell ref="A62:A65"/>
  </mergeCells>
  <pageMargins left="0.7" right="0.7" top="0.75" bottom="0.75" header="0.3" footer="0.3"/>
  <pageSetup paperSize="9" orientation="portrait" horizontalDpi="4294967295" verticalDpi="4294967295"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6"/>
  <sheetViews>
    <sheetView zoomScaleNormal="100" workbookViewId="0"/>
  </sheetViews>
  <sheetFormatPr defaultColWidth="9" defaultRowHeight="12" x14ac:dyDescent="0.2"/>
  <cols>
    <col min="1" max="1" width="83.85546875" style="213" customWidth="1"/>
    <col min="2" max="16384" width="9" style="213"/>
  </cols>
  <sheetData>
    <row r="1" spans="1:41" s="21" customFormat="1" ht="12" customHeight="1" x14ac:dyDescent="0.2">
      <c r="A1" s="114" t="s">
        <v>141</v>
      </c>
    </row>
    <row r="2" spans="1:41" s="21" customFormat="1" ht="12" customHeight="1" x14ac:dyDescent="0.2">
      <c r="A2" s="230" t="s">
        <v>405</v>
      </c>
    </row>
    <row r="3" spans="1:41" ht="8.4499999999999993" customHeight="1" x14ac:dyDescent="0.2">
      <c r="A3" s="80"/>
    </row>
    <row r="4" spans="1:41" s="21" customFormat="1" ht="32.450000000000003" customHeight="1" x14ac:dyDescent="0.2">
      <c r="A4" s="330" t="s">
        <v>146</v>
      </c>
    </row>
    <row r="5" spans="1:41" s="81" customFormat="1" ht="23.1" customHeight="1" x14ac:dyDescent="0.2">
      <c r="A5" s="93" t="s">
        <v>143</v>
      </c>
      <c r="B5" s="267">
        <f>'C завтраками| Bed and breakfast'!V4</f>
        <v>45444</v>
      </c>
      <c r="C5" s="267">
        <f>'C завтраками| Bed and breakfast'!W4</f>
        <v>45445</v>
      </c>
      <c r="D5" s="267">
        <f>'C завтраками| Bed and breakfast'!X4</f>
        <v>45453</v>
      </c>
      <c r="E5" s="267">
        <f>'C завтраками| Bed and breakfast'!Y4</f>
        <v>45454</v>
      </c>
      <c r="F5" s="267">
        <f>'C завтраками| Bed and breakfast'!Z4</f>
        <v>45457</v>
      </c>
      <c r="G5" s="267">
        <f>'C завтраками| Bed and breakfast'!AA4</f>
        <v>45459</v>
      </c>
      <c r="H5" s="121">
        <f>'C завтраками| Bed and breakfast'!AB4</f>
        <v>45461</v>
      </c>
      <c r="I5" s="267">
        <f>'C завтраками| Bed and breakfast'!AC4</f>
        <v>45464</v>
      </c>
      <c r="J5" s="267">
        <f>'C завтраками| Bed and breakfast'!AD4</f>
        <v>45466</v>
      </c>
      <c r="K5" s="267">
        <f>'C завтраками| Bed and breakfast'!AE4</f>
        <v>45471</v>
      </c>
      <c r="L5" s="267">
        <f>'C завтраками| Bed and breakfast'!AF4</f>
        <v>45473</v>
      </c>
      <c r="M5" s="267">
        <f>'C завтраками| Bed and breakfast'!AG4</f>
        <v>45474</v>
      </c>
      <c r="N5" s="267">
        <f>'C завтраками| Bed and breakfast'!AH4</f>
        <v>45478</v>
      </c>
      <c r="O5" s="267">
        <f>'C завтраками| Bed and breakfast'!AI4</f>
        <v>45480</v>
      </c>
      <c r="P5" s="267">
        <f>'C завтраками| Bed and breakfast'!AJ4</f>
        <v>45484</v>
      </c>
      <c r="Q5" s="267">
        <f>'C завтраками| Bed and breakfast'!AK4</f>
        <v>45485</v>
      </c>
      <c r="R5" s="267">
        <f>'C завтраками| Bed and breakfast'!AL4</f>
        <v>45492</v>
      </c>
      <c r="S5" s="267">
        <f>'C завтраками| Bed and breakfast'!AM4</f>
        <v>45494</v>
      </c>
      <c r="T5" s="267">
        <f>'C завтраками| Bed and breakfast'!AN4</f>
        <v>45499</v>
      </c>
      <c r="U5" s="267">
        <f>'C завтраками| Bed and breakfast'!AO4</f>
        <v>45501</v>
      </c>
      <c r="V5" s="267">
        <f>'C завтраками| Bed and breakfast'!AP4</f>
        <v>45504</v>
      </c>
      <c r="W5" s="267">
        <f>'C завтраками| Bed and breakfast'!AQ4</f>
        <v>45505</v>
      </c>
      <c r="X5" s="267">
        <f>'C завтраками| Bed and breakfast'!AR4</f>
        <v>45506</v>
      </c>
      <c r="Y5" s="267">
        <f>'C завтраками| Bed and breakfast'!AS4</f>
        <v>45508</v>
      </c>
      <c r="Z5" s="267">
        <f>'C завтраками| Bed and breakfast'!AT4</f>
        <v>45513</v>
      </c>
      <c r="AA5" s="267">
        <f>'C завтраками| Bed and breakfast'!AU4</f>
        <v>45515</v>
      </c>
      <c r="AB5" s="267">
        <f>'C завтраками| Bed and breakfast'!AV4</f>
        <v>45520</v>
      </c>
      <c r="AC5" s="267">
        <f>'C завтраками| Bed and breakfast'!AW4</f>
        <v>45522</v>
      </c>
      <c r="AD5" s="267">
        <f>'C завтраками| Bed and breakfast'!AX4</f>
        <v>45526</v>
      </c>
      <c r="AE5" s="267">
        <f>'C завтраками| Bed and breakfast'!AY4</f>
        <v>45532</v>
      </c>
      <c r="AF5" s="267">
        <f>'C завтраками| Bed and breakfast'!AZ4</f>
        <v>45534</v>
      </c>
      <c r="AG5" s="267">
        <f>'C завтраками| Bed and breakfast'!BA4</f>
        <v>45536</v>
      </c>
      <c r="AH5" s="267">
        <f>'C завтраками| Bed and breakfast'!BB4</f>
        <v>45541</v>
      </c>
      <c r="AI5" s="267">
        <f>'C завтраками| Bed and breakfast'!BC4</f>
        <v>45543</v>
      </c>
      <c r="AJ5" s="267">
        <f>'C завтраками| Bed and breakfast'!BD4</f>
        <v>45548</v>
      </c>
      <c r="AK5" s="267">
        <f>'C завтраками| Bed and breakfast'!BE4</f>
        <v>45550</v>
      </c>
      <c r="AL5" s="267">
        <f>'C завтраками| Bed and breakfast'!BF4</f>
        <v>45555</v>
      </c>
      <c r="AM5" s="267">
        <f>'C завтраками| Bed and breakfast'!BG4</f>
        <v>45557</v>
      </c>
      <c r="AN5" s="267">
        <f>'C завтраками| Bed and breakfast'!BH4</f>
        <v>45562</v>
      </c>
      <c r="AO5" s="267">
        <f>'C завтраками| Bed and breakfast'!BI4</f>
        <v>45564</v>
      </c>
    </row>
    <row r="6" spans="1:41" s="81" customFormat="1" ht="23.1" customHeight="1" x14ac:dyDescent="0.2">
      <c r="A6" s="94"/>
      <c r="B6" s="267">
        <f>'C завтраками| Bed and breakfast'!V5</f>
        <v>45444</v>
      </c>
      <c r="C6" s="267">
        <f>'C завтраками| Bed and breakfast'!W5</f>
        <v>45452</v>
      </c>
      <c r="D6" s="267">
        <f>'C завтраками| Bed and breakfast'!X5</f>
        <v>45453</v>
      </c>
      <c r="E6" s="267">
        <f>'C завтраками| Bed and breakfast'!Y5</f>
        <v>45456</v>
      </c>
      <c r="F6" s="267">
        <f>'C завтраками| Bed and breakfast'!Z5</f>
        <v>45458</v>
      </c>
      <c r="G6" s="267">
        <f>'C завтраками| Bed and breakfast'!AA5</f>
        <v>45460</v>
      </c>
      <c r="H6" s="121">
        <f>'C завтраками| Bed and breakfast'!AB5</f>
        <v>45463</v>
      </c>
      <c r="I6" s="267">
        <f>'C завтраками| Bed and breakfast'!AC5</f>
        <v>45465</v>
      </c>
      <c r="J6" s="267">
        <f>'C завтраками| Bed and breakfast'!AD5</f>
        <v>45470</v>
      </c>
      <c r="K6" s="267">
        <f>'C завтраками| Bed and breakfast'!AE5</f>
        <v>45472</v>
      </c>
      <c r="L6" s="267">
        <f>'C завтраками| Bed and breakfast'!AF5</f>
        <v>45473</v>
      </c>
      <c r="M6" s="267">
        <f>'C завтраками| Bed and breakfast'!AG5</f>
        <v>45477</v>
      </c>
      <c r="N6" s="267">
        <f>'C завтраками| Bed and breakfast'!AH5</f>
        <v>45479</v>
      </c>
      <c r="O6" s="267">
        <f>'C завтраками| Bed and breakfast'!AI5</f>
        <v>45483</v>
      </c>
      <c r="P6" s="267">
        <f>'C завтраками| Bed and breakfast'!AJ5</f>
        <v>45484</v>
      </c>
      <c r="Q6" s="267">
        <f>'C завтраками| Bed and breakfast'!AK5</f>
        <v>45491</v>
      </c>
      <c r="R6" s="267">
        <f>'C завтраками| Bed and breakfast'!AL5</f>
        <v>45493</v>
      </c>
      <c r="S6" s="267">
        <f>'C завтраками| Bed and breakfast'!AM5</f>
        <v>45498</v>
      </c>
      <c r="T6" s="267">
        <f>'C завтраками| Bed and breakfast'!AN5</f>
        <v>45500</v>
      </c>
      <c r="U6" s="267">
        <f>'C завтраками| Bed and breakfast'!AO5</f>
        <v>45503</v>
      </c>
      <c r="V6" s="267">
        <f>'C завтраками| Bed and breakfast'!AP5</f>
        <v>45504</v>
      </c>
      <c r="W6" s="267">
        <f>'C завтраками| Bed and breakfast'!AQ5</f>
        <v>45505</v>
      </c>
      <c r="X6" s="267">
        <f>'C завтраками| Bed and breakfast'!AR5</f>
        <v>45507</v>
      </c>
      <c r="Y6" s="267">
        <f>'C завтраками| Bed and breakfast'!AS5</f>
        <v>45512</v>
      </c>
      <c r="Z6" s="267">
        <f>'C завтраками| Bed and breakfast'!AT5</f>
        <v>45514</v>
      </c>
      <c r="AA6" s="267">
        <f>'C завтраками| Bed and breakfast'!AU5</f>
        <v>45519</v>
      </c>
      <c r="AB6" s="267">
        <f>'C завтраками| Bed and breakfast'!AV5</f>
        <v>45521</v>
      </c>
      <c r="AC6" s="267">
        <f>'C завтраками| Bed and breakfast'!AW5</f>
        <v>45525</v>
      </c>
      <c r="AD6" s="267">
        <f>'C завтраками| Bed and breakfast'!AX5</f>
        <v>45531</v>
      </c>
      <c r="AE6" s="267">
        <f>'C завтраками| Bed and breakfast'!AY5</f>
        <v>45533</v>
      </c>
      <c r="AF6" s="267">
        <f>'C завтраками| Bed and breakfast'!AZ5</f>
        <v>45535</v>
      </c>
      <c r="AG6" s="267">
        <f>'C завтраками| Bed and breakfast'!BA5</f>
        <v>45540</v>
      </c>
      <c r="AH6" s="267">
        <f>'C завтраками| Bed and breakfast'!BB5</f>
        <v>45542</v>
      </c>
      <c r="AI6" s="267">
        <f>'C завтраками| Bed and breakfast'!BC5</f>
        <v>45547</v>
      </c>
      <c r="AJ6" s="267">
        <f>'C завтраками| Bed and breakfast'!BD5</f>
        <v>45549</v>
      </c>
      <c r="AK6" s="267">
        <f>'C завтраками| Bed and breakfast'!BE5</f>
        <v>45554</v>
      </c>
      <c r="AL6" s="267">
        <f>'C завтраками| Bed and breakfast'!BF5</f>
        <v>45556</v>
      </c>
      <c r="AM6" s="267">
        <f>'C завтраками| Bed and breakfast'!BG5</f>
        <v>45561</v>
      </c>
      <c r="AN6" s="267">
        <f>'C завтраками| Bed and breakfast'!BH5</f>
        <v>45563</v>
      </c>
      <c r="AO6" s="267">
        <f>'C завтраками| Bed and breakfast'!BI5</f>
        <v>45565</v>
      </c>
    </row>
    <row r="7" spans="1:41" s="85" customFormat="1" x14ac:dyDescent="0.2">
      <c r="A7" s="259" t="s">
        <v>153</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row>
    <row r="8" spans="1:41" s="85" customFormat="1" x14ac:dyDescent="0.2">
      <c r="A8" s="260">
        <v>1</v>
      </c>
      <c r="B8" s="292">
        <f>'C завтраками| Bed and breakfast'!V7*0.9</f>
        <v>16650</v>
      </c>
      <c r="C8" s="292">
        <f>'C завтраками| Bed and breakfast'!W7*0.9</f>
        <v>16650</v>
      </c>
      <c r="D8" s="292">
        <f>'C завтраками| Bed and breakfast'!X7*0.9</f>
        <v>16650</v>
      </c>
      <c r="E8" s="292">
        <f>'C завтраками| Bed and breakfast'!Y7*0.9</f>
        <v>15300</v>
      </c>
      <c r="F8" s="292">
        <f>'C завтраками| Bed and breakfast'!Z7*0.9</f>
        <v>19350</v>
      </c>
      <c r="G8" s="292">
        <f>'C завтраками| Bed and breakfast'!AA7*0.9</f>
        <v>15300</v>
      </c>
      <c r="H8" s="292">
        <f>'C завтраками| Bed and breakfast'!AB7*0.9</f>
        <v>22050</v>
      </c>
      <c r="I8" s="292">
        <f>'C завтраками| Bed and breakfast'!AC7*0.9</f>
        <v>19350</v>
      </c>
      <c r="J8" s="292">
        <f>'C завтраками| Bed and breakfast'!AD7*0.9</f>
        <v>15300</v>
      </c>
      <c r="K8" s="292">
        <f>'C завтраками| Bed and breakfast'!AE7*0.9</f>
        <v>19350</v>
      </c>
      <c r="L8" s="292">
        <f>'C завтраками| Bed and breakfast'!AF7*0.9</f>
        <v>16650</v>
      </c>
      <c r="M8" s="292">
        <f>'C завтраками| Bed and breakfast'!AG7*0.9</f>
        <v>22680</v>
      </c>
      <c r="N8" s="292">
        <f>'C завтраками| Bed and breakfast'!AH7*0.9</f>
        <v>25380</v>
      </c>
      <c r="O8" s="292">
        <f>'C завтраками| Bed and breakfast'!AI7*0.9</f>
        <v>22680</v>
      </c>
      <c r="P8" s="292">
        <f>'C завтраками| Bed and breakfast'!AJ7*0.9</f>
        <v>21150</v>
      </c>
      <c r="Q8" s="292">
        <f>'C завтраками| Bed and breakfast'!AK7*0.9</f>
        <v>21150</v>
      </c>
      <c r="R8" s="292">
        <f>'C завтраками| Bed and breakfast'!AL7*0.9</f>
        <v>22680</v>
      </c>
      <c r="S8" s="292">
        <f>'C завтраками| Bed and breakfast'!AM7*0.9</f>
        <v>21150</v>
      </c>
      <c r="T8" s="292">
        <f>'C завтраками| Bed and breakfast'!AN7*0.9</f>
        <v>25380</v>
      </c>
      <c r="U8" s="292">
        <f>'C завтраками| Bed and breakfast'!AO7*0.9</f>
        <v>22680</v>
      </c>
      <c r="V8" s="292">
        <f>'C завтраками| Bed and breakfast'!AP7*0.9</f>
        <v>25380</v>
      </c>
      <c r="W8" s="292">
        <f>'C завтраками| Bed and breakfast'!AQ7*0.9</f>
        <v>25380</v>
      </c>
      <c r="X8" s="292">
        <f>'C завтраками| Bed and breakfast'!AR7*0.9</f>
        <v>32580</v>
      </c>
      <c r="Y8" s="292">
        <f>'C завтраками| Bed and breakfast'!AS7*0.9</f>
        <v>25380</v>
      </c>
      <c r="Z8" s="292">
        <f>'C завтраками| Bed and breakfast'!AT7*0.9</f>
        <v>29880</v>
      </c>
      <c r="AA8" s="292">
        <f>'C завтраками| Bed and breakfast'!AU7*0.9</f>
        <v>25380</v>
      </c>
      <c r="AB8" s="292">
        <f>'C завтраками| Bed and breakfast'!AV7*0.9</f>
        <v>29880</v>
      </c>
      <c r="AC8" s="292">
        <f>'C завтраками| Bed and breakfast'!AW7*0.9</f>
        <v>25380</v>
      </c>
      <c r="AD8" s="292">
        <f>'C завтраками| Bed and breakfast'!AX7*0.9</f>
        <v>32580</v>
      </c>
      <c r="AE8" s="292">
        <f>'C завтраками| Bed and breakfast'!AY7*0.9</f>
        <v>21150</v>
      </c>
      <c r="AF8" s="292">
        <f>'C завтраками| Bed and breakfast'!AZ7*0.9</f>
        <v>27180</v>
      </c>
      <c r="AG8" s="292">
        <f>'C завтраками| Bed and breakfast'!BA7*0.9</f>
        <v>18450</v>
      </c>
      <c r="AH8" s="292">
        <f>'C завтраками| Bed and breakfast'!BB7*0.9</f>
        <v>19800</v>
      </c>
      <c r="AI8" s="292">
        <f>'C завтраками| Bed and breakfast'!BC7*0.9</f>
        <v>18450</v>
      </c>
      <c r="AJ8" s="292">
        <f>'C завтраками| Bed and breakfast'!BD7*0.9</f>
        <v>19800</v>
      </c>
      <c r="AK8" s="292">
        <f>'C завтраками| Bed and breakfast'!BE7*0.9</f>
        <v>18450</v>
      </c>
      <c r="AL8" s="292">
        <f>'C завтраками| Bed and breakfast'!BF7*0.9</f>
        <v>19800</v>
      </c>
      <c r="AM8" s="292">
        <f>'C завтраками| Bed and breakfast'!BG7*0.9</f>
        <v>18450</v>
      </c>
      <c r="AN8" s="292">
        <f>'C завтраками| Bed and breakfast'!BH7*0.9</f>
        <v>19800</v>
      </c>
      <c r="AO8" s="292">
        <f>'C завтраками| Bed and breakfast'!BI7*0.9</f>
        <v>18450</v>
      </c>
    </row>
    <row r="9" spans="1:41" s="85" customFormat="1" x14ac:dyDescent="0.2">
      <c r="A9" s="260">
        <v>2</v>
      </c>
      <c r="B9" s="292">
        <f>'C завтраками| Bed and breakfast'!V8*0.9</f>
        <v>18450</v>
      </c>
      <c r="C9" s="292">
        <f>'C завтраками| Bed and breakfast'!W8*0.9</f>
        <v>18450</v>
      </c>
      <c r="D9" s="292">
        <f>'C завтраками| Bed and breakfast'!X8*0.9</f>
        <v>18450</v>
      </c>
      <c r="E9" s="292">
        <f>'C завтраками| Bed and breakfast'!Y8*0.9</f>
        <v>17100</v>
      </c>
      <c r="F9" s="292">
        <f>'C завтраками| Bed and breakfast'!Z8*0.9</f>
        <v>21150</v>
      </c>
      <c r="G9" s="292">
        <f>'C завтраками| Bed and breakfast'!AA8*0.9</f>
        <v>17100</v>
      </c>
      <c r="H9" s="292">
        <f>'C завтраками| Bed and breakfast'!AB8*0.9</f>
        <v>23850</v>
      </c>
      <c r="I9" s="292">
        <f>'C завтраками| Bed and breakfast'!AC8*0.9</f>
        <v>21150</v>
      </c>
      <c r="J9" s="292">
        <f>'C завтраками| Bed and breakfast'!AD8*0.9</f>
        <v>17100</v>
      </c>
      <c r="K9" s="292">
        <f>'C завтраками| Bed and breakfast'!AE8*0.9</f>
        <v>21150</v>
      </c>
      <c r="L9" s="292">
        <f>'C завтраками| Bed and breakfast'!AF8*0.9</f>
        <v>18450</v>
      </c>
      <c r="M9" s="292">
        <f>'C завтраками| Bed and breakfast'!AG8*0.9</f>
        <v>24480</v>
      </c>
      <c r="N9" s="292">
        <f>'C завтраками| Bed and breakfast'!AH8*0.9</f>
        <v>27180</v>
      </c>
      <c r="O9" s="292">
        <f>'C завтраками| Bed and breakfast'!AI8*0.9</f>
        <v>24480</v>
      </c>
      <c r="P9" s="292">
        <f>'C завтраками| Bed and breakfast'!AJ8*0.9</f>
        <v>22950</v>
      </c>
      <c r="Q9" s="292">
        <f>'C завтраками| Bed and breakfast'!AK8*0.9</f>
        <v>22950</v>
      </c>
      <c r="R9" s="292">
        <f>'C завтраками| Bed and breakfast'!AL8*0.9</f>
        <v>24480</v>
      </c>
      <c r="S9" s="292">
        <f>'C завтраками| Bed and breakfast'!AM8*0.9</f>
        <v>22950</v>
      </c>
      <c r="T9" s="292">
        <f>'C завтраками| Bed and breakfast'!AN8*0.9</f>
        <v>27180</v>
      </c>
      <c r="U9" s="292">
        <f>'C завтраками| Bed and breakfast'!AO8*0.9</f>
        <v>24480</v>
      </c>
      <c r="V9" s="292">
        <f>'C завтраками| Bed and breakfast'!AP8*0.9</f>
        <v>27180</v>
      </c>
      <c r="W9" s="292">
        <f>'C завтраками| Bed and breakfast'!AQ8*0.9</f>
        <v>27180</v>
      </c>
      <c r="X9" s="292">
        <f>'C завтраками| Bed and breakfast'!AR8*0.9</f>
        <v>34380</v>
      </c>
      <c r="Y9" s="292">
        <f>'C завтраками| Bed and breakfast'!AS8*0.9</f>
        <v>27180</v>
      </c>
      <c r="Z9" s="292">
        <f>'C завтраками| Bed and breakfast'!AT8*0.9</f>
        <v>31680</v>
      </c>
      <c r="AA9" s="292">
        <f>'C завтраками| Bed and breakfast'!AU8*0.9</f>
        <v>27180</v>
      </c>
      <c r="AB9" s="292">
        <f>'C завтраками| Bed and breakfast'!AV8*0.9</f>
        <v>31680</v>
      </c>
      <c r="AC9" s="292">
        <f>'C завтраками| Bed and breakfast'!AW8*0.9</f>
        <v>27180</v>
      </c>
      <c r="AD9" s="292">
        <f>'C завтраками| Bed and breakfast'!AX8*0.9</f>
        <v>34380</v>
      </c>
      <c r="AE9" s="292">
        <f>'C завтраками| Bed and breakfast'!AY8*0.9</f>
        <v>22950</v>
      </c>
      <c r="AF9" s="292">
        <f>'C завтраками| Bed and breakfast'!AZ8*0.9</f>
        <v>28980</v>
      </c>
      <c r="AG9" s="292">
        <f>'C завтраками| Bed and breakfast'!BA8*0.9</f>
        <v>20250</v>
      </c>
      <c r="AH9" s="292">
        <f>'C завтраками| Bed and breakfast'!BB8*0.9</f>
        <v>21600</v>
      </c>
      <c r="AI9" s="292">
        <f>'C завтраками| Bed and breakfast'!BC8*0.9</f>
        <v>20250</v>
      </c>
      <c r="AJ9" s="292">
        <f>'C завтраками| Bed and breakfast'!BD8*0.9</f>
        <v>21600</v>
      </c>
      <c r="AK9" s="292">
        <f>'C завтраками| Bed and breakfast'!BE8*0.9</f>
        <v>20250</v>
      </c>
      <c r="AL9" s="292">
        <f>'C завтраками| Bed and breakfast'!BF8*0.9</f>
        <v>21600</v>
      </c>
      <c r="AM9" s="292">
        <f>'C завтраками| Bed and breakfast'!BG8*0.9</f>
        <v>20250</v>
      </c>
      <c r="AN9" s="292">
        <f>'C завтраками| Bed and breakfast'!BH8*0.9</f>
        <v>21600</v>
      </c>
      <c r="AO9" s="292">
        <f>'C завтраками| Bed and breakfast'!BI8*0.9</f>
        <v>20250</v>
      </c>
    </row>
    <row r="10" spans="1:41" s="85" customFormat="1" x14ac:dyDescent="0.2">
      <c r="A10" s="259" t="s">
        <v>155</v>
      </c>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row>
    <row r="11" spans="1:41" s="85" customFormat="1" x14ac:dyDescent="0.2">
      <c r="A11" s="260">
        <v>1</v>
      </c>
      <c r="B11" s="292">
        <f>'C завтраками| Bed and breakfast'!V10*0.9</f>
        <v>18900</v>
      </c>
      <c r="C11" s="292">
        <f>'C завтраками| Bed and breakfast'!W10*0.9</f>
        <v>18900</v>
      </c>
      <c r="D11" s="292">
        <f>'C завтраками| Bed and breakfast'!X10*0.9</f>
        <v>18900</v>
      </c>
      <c r="E11" s="292">
        <f>'C завтраками| Bed and breakfast'!Y10*0.9</f>
        <v>17550</v>
      </c>
      <c r="F11" s="292">
        <f>'C завтраками| Bed and breakfast'!Z10*0.9</f>
        <v>21600</v>
      </c>
      <c r="G11" s="292">
        <f>'C завтраками| Bed and breakfast'!AA10*0.9</f>
        <v>17550</v>
      </c>
      <c r="H11" s="292">
        <f>'C завтраками| Bed and breakfast'!AB10*0.9</f>
        <v>24300</v>
      </c>
      <c r="I11" s="292">
        <f>'C завтраками| Bed and breakfast'!AC10*0.9</f>
        <v>21600</v>
      </c>
      <c r="J11" s="292">
        <f>'C завтраками| Bed and breakfast'!AD10*0.9</f>
        <v>17550</v>
      </c>
      <c r="K11" s="292">
        <f>'C завтраками| Bed and breakfast'!AE10*0.9</f>
        <v>21600</v>
      </c>
      <c r="L11" s="292">
        <f>'C завтраками| Bed and breakfast'!AF10*0.9</f>
        <v>18900</v>
      </c>
      <c r="M11" s="292">
        <f>'C завтраками| Bed and breakfast'!AG10*0.9</f>
        <v>24930</v>
      </c>
      <c r="N11" s="292">
        <f>'C завтраками| Bed and breakfast'!AH10*0.9</f>
        <v>27630</v>
      </c>
      <c r="O11" s="292">
        <f>'C завтраками| Bed and breakfast'!AI10*0.9</f>
        <v>24930</v>
      </c>
      <c r="P11" s="292">
        <f>'C завтраками| Bed and breakfast'!AJ10*0.9</f>
        <v>23400</v>
      </c>
      <c r="Q11" s="292">
        <f>'C завтраками| Bed and breakfast'!AK10*0.9</f>
        <v>23400</v>
      </c>
      <c r="R11" s="292">
        <f>'C завтраками| Bed and breakfast'!AL10*0.9</f>
        <v>24930</v>
      </c>
      <c r="S11" s="292">
        <f>'C завтраками| Bed and breakfast'!AM10*0.9</f>
        <v>23400</v>
      </c>
      <c r="T11" s="292">
        <f>'C завтраками| Bed and breakfast'!AN10*0.9</f>
        <v>27630</v>
      </c>
      <c r="U11" s="292">
        <f>'C завтраками| Bed and breakfast'!AO10*0.9</f>
        <v>24930</v>
      </c>
      <c r="V11" s="292">
        <f>'C завтраками| Bed and breakfast'!AP10*0.9</f>
        <v>27630</v>
      </c>
      <c r="W11" s="292">
        <f>'C завтраками| Bed and breakfast'!AQ10*0.9</f>
        <v>27630</v>
      </c>
      <c r="X11" s="292">
        <f>'C завтраками| Bed and breakfast'!AR10*0.9</f>
        <v>34830</v>
      </c>
      <c r="Y11" s="292">
        <f>'C завтраками| Bed and breakfast'!AS10*0.9</f>
        <v>27630</v>
      </c>
      <c r="Z11" s="292">
        <f>'C завтраками| Bed and breakfast'!AT10*0.9</f>
        <v>32130</v>
      </c>
      <c r="AA11" s="292">
        <f>'C завтраками| Bed and breakfast'!AU10*0.9</f>
        <v>27630</v>
      </c>
      <c r="AB11" s="292">
        <f>'C завтраками| Bed and breakfast'!AV10*0.9</f>
        <v>32130</v>
      </c>
      <c r="AC11" s="292">
        <f>'C завтраками| Bed and breakfast'!AW10*0.9</f>
        <v>27630</v>
      </c>
      <c r="AD11" s="292">
        <f>'C завтраками| Bed and breakfast'!AX10*0.9</f>
        <v>34830</v>
      </c>
      <c r="AE11" s="292">
        <f>'C завтраками| Bed and breakfast'!AY10*0.9</f>
        <v>23400</v>
      </c>
      <c r="AF11" s="292">
        <f>'C завтраками| Bed and breakfast'!AZ10*0.9</f>
        <v>29430</v>
      </c>
      <c r="AG11" s="292">
        <f>'C завтраками| Bed and breakfast'!BA10*0.9</f>
        <v>20700</v>
      </c>
      <c r="AH11" s="292">
        <f>'C завтраками| Bed and breakfast'!BB10*0.9</f>
        <v>22050</v>
      </c>
      <c r="AI11" s="292">
        <f>'C завтраками| Bed and breakfast'!BC10*0.9</f>
        <v>20700</v>
      </c>
      <c r="AJ11" s="292">
        <f>'C завтраками| Bed and breakfast'!BD10*0.9</f>
        <v>22050</v>
      </c>
      <c r="AK11" s="292">
        <f>'C завтраками| Bed and breakfast'!BE10*0.9</f>
        <v>20700</v>
      </c>
      <c r="AL11" s="292">
        <f>'C завтраками| Bed and breakfast'!BF10*0.9</f>
        <v>22050</v>
      </c>
      <c r="AM11" s="292">
        <f>'C завтраками| Bed and breakfast'!BG10*0.9</f>
        <v>20700</v>
      </c>
      <c r="AN11" s="292">
        <f>'C завтраками| Bed and breakfast'!BH10*0.9</f>
        <v>22050</v>
      </c>
      <c r="AO11" s="292">
        <f>'C завтраками| Bed and breakfast'!BI10*0.9</f>
        <v>20700</v>
      </c>
    </row>
    <row r="12" spans="1:41" s="85" customFormat="1" x14ac:dyDescent="0.2">
      <c r="A12" s="260">
        <v>2</v>
      </c>
      <c r="B12" s="292">
        <f>'C завтраками| Bed and breakfast'!V11*0.9</f>
        <v>20700</v>
      </c>
      <c r="C12" s="292">
        <f>'C завтраками| Bed and breakfast'!W11*0.9</f>
        <v>20700</v>
      </c>
      <c r="D12" s="292">
        <f>'C завтраками| Bed and breakfast'!X11*0.9</f>
        <v>20700</v>
      </c>
      <c r="E12" s="292">
        <f>'C завтраками| Bed and breakfast'!Y11*0.9</f>
        <v>19350</v>
      </c>
      <c r="F12" s="292">
        <f>'C завтраками| Bed and breakfast'!Z11*0.9</f>
        <v>23400</v>
      </c>
      <c r="G12" s="292">
        <f>'C завтраками| Bed and breakfast'!AA11*0.9</f>
        <v>19350</v>
      </c>
      <c r="H12" s="292">
        <f>'C завтраками| Bed and breakfast'!AB11*0.9</f>
        <v>26100</v>
      </c>
      <c r="I12" s="292">
        <f>'C завтраками| Bed and breakfast'!AC11*0.9</f>
        <v>23400</v>
      </c>
      <c r="J12" s="292">
        <f>'C завтраками| Bed and breakfast'!AD11*0.9</f>
        <v>19350</v>
      </c>
      <c r="K12" s="292">
        <f>'C завтраками| Bed and breakfast'!AE11*0.9</f>
        <v>23400</v>
      </c>
      <c r="L12" s="292">
        <f>'C завтраками| Bed and breakfast'!AF11*0.9</f>
        <v>20700</v>
      </c>
      <c r="M12" s="292">
        <f>'C завтраками| Bed and breakfast'!AG11*0.9</f>
        <v>26730</v>
      </c>
      <c r="N12" s="292">
        <f>'C завтраками| Bed and breakfast'!AH11*0.9</f>
        <v>29430</v>
      </c>
      <c r="O12" s="292">
        <f>'C завтраками| Bed and breakfast'!AI11*0.9</f>
        <v>26730</v>
      </c>
      <c r="P12" s="292">
        <f>'C завтраками| Bed and breakfast'!AJ11*0.9</f>
        <v>25200</v>
      </c>
      <c r="Q12" s="292">
        <f>'C завтраками| Bed and breakfast'!AK11*0.9</f>
        <v>25200</v>
      </c>
      <c r="R12" s="292">
        <f>'C завтраками| Bed and breakfast'!AL11*0.9</f>
        <v>26730</v>
      </c>
      <c r="S12" s="292">
        <f>'C завтраками| Bed and breakfast'!AM11*0.9</f>
        <v>25200</v>
      </c>
      <c r="T12" s="292">
        <f>'C завтраками| Bed and breakfast'!AN11*0.9</f>
        <v>29430</v>
      </c>
      <c r="U12" s="292">
        <f>'C завтраками| Bed and breakfast'!AO11*0.9</f>
        <v>26730</v>
      </c>
      <c r="V12" s="292">
        <f>'C завтраками| Bed and breakfast'!AP11*0.9</f>
        <v>29430</v>
      </c>
      <c r="W12" s="292">
        <f>'C завтраками| Bed and breakfast'!AQ11*0.9</f>
        <v>29430</v>
      </c>
      <c r="X12" s="292">
        <f>'C завтраками| Bed and breakfast'!AR11*0.9</f>
        <v>36630</v>
      </c>
      <c r="Y12" s="292">
        <f>'C завтраками| Bed and breakfast'!AS11*0.9</f>
        <v>29430</v>
      </c>
      <c r="Z12" s="292">
        <f>'C завтраками| Bed and breakfast'!AT11*0.9</f>
        <v>33930</v>
      </c>
      <c r="AA12" s="292">
        <f>'C завтраками| Bed and breakfast'!AU11*0.9</f>
        <v>29430</v>
      </c>
      <c r="AB12" s="292">
        <f>'C завтраками| Bed and breakfast'!AV11*0.9</f>
        <v>33930</v>
      </c>
      <c r="AC12" s="292">
        <f>'C завтраками| Bed and breakfast'!AW11*0.9</f>
        <v>29430</v>
      </c>
      <c r="AD12" s="292">
        <f>'C завтраками| Bed and breakfast'!AX11*0.9</f>
        <v>36630</v>
      </c>
      <c r="AE12" s="292">
        <f>'C завтраками| Bed and breakfast'!AY11*0.9</f>
        <v>25200</v>
      </c>
      <c r="AF12" s="292">
        <f>'C завтраками| Bed and breakfast'!AZ11*0.9</f>
        <v>31230</v>
      </c>
      <c r="AG12" s="292">
        <f>'C завтраками| Bed and breakfast'!BA11*0.9</f>
        <v>22500</v>
      </c>
      <c r="AH12" s="292">
        <f>'C завтраками| Bed and breakfast'!BB11*0.9</f>
        <v>23850</v>
      </c>
      <c r="AI12" s="292">
        <f>'C завтраками| Bed and breakfast'!BC11*0.9</f>
        <v>22500</v>
      </c>
      <c r="AJ12" s="292">
        <f>'C завтраками| Bed and breakfast'!BD11*0.9</f>
        <v>23850</v>
      </c>
      <c r="AK12" s="292">
        <f>'C завтраками| Bed and breakfast'!BE11*0.9</f>
        <v>22500</v>
      </c>
      <c r="AL12" s="292">
        <f>'C завтраками| Bed and breakfast'!BF11*0.9</f>
        <v>23850</v>
      </c>
      <c r="AM12" s="292">
        <f>'C завтраками| Bed and breakfast'!BG11*0.9</f>
        <v>22500</v>
      </c>
      <c r="AN12" s="292">
        <f>'C завтраками| Bed and breakfast'!BH11*0.9</f>
        <v>23850</v>
      </c>
      <c r="AO12" s="292">
        <f>'C завтраками| Bed and breakfast'!BI11*0.9</f>
        <v>22500</v>
      </c>
    </row>
    <row r="13" spans="1:41" s="85" customFormat="1" x14ac:dyDescent="0.2">
      <c r="A13" s="259" t="s">
        <v>154</v>
      </c>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row>
    <row r="14" spans="1:41" s="85" customFormat="1" x14ac:dyDescent="0.2">
      <c r="A14" s="260">
        <v>1</v>
      </c>
      <c r="B14" s="292">
        <f>'C завтраками| Bed and breakfast'!V13*0.9</f>
        <v>19800</v>
      </c>
      <c r="C14" s="292">
        <f>'C завтраками| Bed and breakfast'!W13*0.9</f>
        <v>19800</v>
      </c>
      <c r="D14" s="292">
        <f>'C завтраками| Bed and breakfast'!X13*0.9</f>
        <v>19800</v>
      </c>
      <c r="E14" s="292">
        <f>'C завтраками| Bed and breakfast'!Y13*0.9</f>
        <v>18450</v>
      </c>
      <c r="F14" s="292">
        <f>'C завтраками| Bed and breakfast'!Z13*0.9</f>
        <v>22500</v>
      </c>
      <c r="G14" s="292">
        <f>'C завтраками| Bed and breakfast'!AA13*0.9</f>
        <v>18450</v>
      </c>
      <c r="H14" s="292">
        <f>'C завтраками| Bed and breakfast'!AB13*0.9</f>
        <v>25200</v>
      </c>
      <c r="I14" s="292">
        <f>'C завтраками| Bed and breakfast'!AC13*0.9</f>
        <v>22500</v>
      </c>
      <c r="J14" s="292">
        <f>'C завтраками| Bed and breakfast'!AD13*0.9</f>
        <v>18450</v>
      </c>
      <c r="K14" s="292">
        <f>'C завтраками| Bed and breakfast'!AE13*0.9</f>
        <v>22500</v>
      </c>
      <c r="L14" s="292">
        <f>'C завтраками| Bed and breakfast'!AF13*0.9</f>
        <v>19800</v>
      </c>
      <c r="M14" s="292">
        <f>'C завтраками| Bed and breakfast'!AG13*0.9</f>
        <v>25830</v>
      </c>
      <c r="N14" s="292">
        <f>'C завтраками| Bed and breakfast'!AH13*0.9</f>
        <v>28530</v>
      </c>
      <c r="O14" s="292">
        <f>'C завтраками| Bed and breakfast'!AI13*0.9</f>
        <v>25830</v>
      </c>
      <c r="P14" s="292">
        <f>'C завтраками| Bed and breakfast'!AJ13*0.9</f>
        <v>24300</v>
      </c>
      <c r="Q14" s="292">
        <f>'C завтраками| Bed and breakfast'!AK13*0.9</f>
        <v>24300</v>
      </c>
      <c r="R14" s="292">
        <f>'C завтраками| Bed and breakfast'!AL13*0.9</f>
        <v>25830</v>
      </c>
      <c r="S14" s="292">
        <f>'C завтраками| Bed and breakfast'!AM13*0.9</f>
        <v>24300</v>
      </c>
      <c r="T14" s="292">
        <f>'C завтраками| Bed and breakfast'!AN13*0.9</f>
        <v>28530</v>
      </c>
      <c r="U14" s="292">
        <f>'C завтраками| Bed and breakfast'!AO13*0.9</f>
        <v>25830</v>
      </c>
      <c r="V14" s="292">
        <f>'C завтраками| Bed and breakfast'!AP13*0.9</f>
        <v>28530</v>
      </c>
      <c r="W14" s="292">
        <f>'C завтраками| Bed and breakfast'!AQ13*0.9</f>
        <v>28530</v>
      </c>
      <c r="X14" s="292">
        <f>'C завтраками| Bed and breakfast'!AR13*0.9</f>
        <v>35730</v>
      </c>
      <c r="Y14" s="292">
        <f>'C завтраками| Bed and breakfast'!AS13*0.9</f>
        <v>28530</v>
      </c>
      <c r="Z14" s="292">
        <f>'C завтраками| Bed and breakfast'!AT13*0.9</f>
        <v>33030</v>
      </c>
      <c r="AA14" s="292">
        <f>'C завтраками| Bed and breakfast'!AU13*0.9</f>
        <v>28530</v>
      </c>
      <c r="AB14" s="292">
        <f>'C завтраками| Bed and breakfast'!AV13*0.9</f>
        <v>33030</v>
      </c>
      <c r="AC14" s="292">
        <f>'C завтраками| Bed and breakfast'!AW13*0.9</f>
        <v>28530</v>
      </c>
      <c r="AD14" s="292">
        <f>'C завтраками| Bed and breakfast'!AX13*0.9</f>
        <v>35730</v>
      </c>
      <c r="AE14" s="292">
        <f>'C завтраками| Bed and breakfast'!AY13*0.9</f>
        <v>24300</v>
      </c>
      <c r="AF14" s="292">
        <f>'C завтраками| Bed and breakfast'!AZ13*0.9</f>
        <v>30330</v>
      </c>
      <c r="AG14" s="292">
        <f>'C завтраками| Bed and breakfast'!BA13*0.9</f>
        <v>21600</v>
      </c>
      <c r="AH14" s="292">
        <f>'C завтраками| Bed and breakfast'!BB13*0.9</f>
        <v>22950</v>
      </c>
      <c r="AI14" s="292">
        <f>'C завтраками| Bed and breakfast'!BC13*0.9</f>
        <v>21600</v>
      </c>
      <c r="AJ14" s="292">
        <f>'C завтраками| Bed and breakfast'!BD13*0.9</f>
        <v>22950</v>
      </c>
      <c r="AK14" s="292">
        <f>'C завтраками| Bed and breakfast'!BE13*0.9</f>
        <v>21600</v>
      </c>
      <c r="AL14" s="292">
        <f>'C завтраками| Bed and breakfast'!BF13*0.9</f>
        <v>22950</v>
      </c>
      <c r="AM14" s="292">
        <f>'C завтраками| Bed and breakfast'!BG13*0.9</f>
        <v>21600</v>
      </c>
      <c r="AN14" s="292">
        <f>'C завтраками| Bed and breakfast'!BH13*0.9</f>
        <v>22950</v>
      </c>
      <c r="AO14" s="292">
        <f>'C завтраками| Bed and breakfast'!BI13*0.9</f>
        <v>21600</v>
      </c>
    </row>
    <row r="15" spans="1:41" s="85" customFormat="1" x14ac:dyDescent="0.2">
      <c r="A15" s="260">
        <v>2</v>
      </c>
      <c r="B15" s="292">
        <f>'C завтраками| Bed and breakfast'!V14*0.9</f>
        <v>21600</v>
      </c>
      <c r="C15" s="292">
        <f>'C завтраками| Bed and breakfast'!W14*0.9</f>
        <v>21600</v>
      </c>
      <c r="D15" s="292">
        <f>'C завтраками| Bed and breakfast'!X14*0.9</f>
        <v>21600</v>
      </c>
      <c r="E15" s="292">
        <f>'C завтраками| Bed and breakfast'!Y14*0.9</f>
        <v>20250</v>
      </c>
      <c r="F15" s="292">
        <f>'C завтраками| Bed and breakfast'!Z14*0.9</f>
        <v>24300</v>
      </c>
      <c r="G15" s="292">
        <f>'C завтраками| Bed and breakfast'!AA14*0.9</f>
        <v>20250</v>
      </c>
      <c r="H15" s="292">
        <f>'C завтраками| Bed and breakfast'!AB14*0.9</f>
        <v>27000</v>
      </c>
      <c r="I15" s="292">
        <f>'C завтраками| Bed and breakfast'!AC14*0.9</f>
        <v>24300</v>
      </c>
      <c r="J15" s="292">
        <f>'C завтраками| Bed and breakfast'!AD14*0.9</f>
        <v>20250</v>
      </c>
      <c r="K15" s="292">
        <f>'C завтраками| Bed and breakfast'!AE14*0.9</f>
        <v>24300</v>
      </c>
      <c r="L15" s="292">
        <f>'C завтраками| Bed and breakfast'!AF14*0.9</f>
        <v>21600</v>
      </c>
      <c r="M15" s="292">
        <f>'C завтраками| Bed and breakfast'!AG14*0.9</f>
        <v>27630</v>
      </c>
      <c r="N15" s="292">
        <f>'C завтраками| Bed and breakfast'!AH14*0.9</f>
        <v>30330</v>
      </c>
      <c r="O15" s="292">
        <f>'C завтраками| Bed and breakfast'!AI14*0.9</f>
        <v>27630</v>
      </c>
      <c r="P15" s="292">
        <f>'C завтраками| Bed and breakfast'!AJ14*0.9</f>
        <v>26100</v>
      </c>
      <c r="Q15" s="292">
        <f>'C завтраками| Bed and breakfast'!AK14*0.9</f>
        <v>26100</v>
      </c>
      <c r="R15" s="292">
        <f>'C завтраками| Bed and breakfast'!AL14*0.9</f>
        <v>27630</v>
      </c>
      <c r="S15" s="292">
        <f>'C завтраками| Bed and breakfast'!AM14*0.9</f>
        <v>26100</v>
      </c>
      <c r="T15" s="292">
        <f>'C завтраками| Bed and breakfast'!AN14*0.9</f>
        <v>30330</v>
      </c>
      <c r="U15" s="292">
        <f>'C завтраками| Bed and breakfast'!AO14*0.9</f>
        <v>27630</v>
      </c>
      <c r="V15" s="292">
        <f>'C завтраками| Bed and breakfast'!AP14*0.9</f>
        <v>30330</v>
      </c>
      <c r="W15" s="292">
        <f>'C завтраками| Bed and breakfast'!AQ14*0.9</f>
        <v>30330</v>
      </c>
      <c r="X15" s="292">
        <f>'C завтраками| Bed and breakfast'!AR14*0.9</f>
        <v>37530</v>
      </c>
      <c r="Y15" s="292">
        <f>'C завтраками| Bed and breakfast'!AS14*0.9</f>
        <v>30330</v>
      </c>
      <c r="Z15" s="292">
        <f>'C завтраками| Bed and breakfast'!AT14*0.9</f>
        <v>34830</v>
      </c>
      <c r="AA15" s="292">
        <f>'C завтраками| Bed and breakfast'!AU14*0.9</f>
        <v>30330</v>
      </c>
      <c r="AB15" s="292">
        <f>'C завтраками| Bed and breakfast'!AV14*0.9</f>
        <v>34830</v>
      </c>
      <c r="AC15" s="292">
        <f>'C завтраками| Bed and breakfast'!AW14*0.9</f>
        <v>30330</v>
      </c>
      <c r="AD15" s="292">
        <f>'C завтраками| Bed and breakfast'!AX14*0.9</f>
        <v>37530</v>
      </c>
      <c r="AE15" s="292">
        <f>'C завтраками| Bed and breakfast'!AY14*0.9</f>
        <v>26100</v>
      </c>
      <c r="AF15" s="292">
        <f>'C завтраками| Bed and breakfast'!AZ14*0.9</f>
        <v>32130</v>
      </c>
      <c r="AG15" s="292">
        <f>'C завтраками| Bed and breakfast'!BA14*0.9</f>
        <v>23400</v>
      </c>
      <c r="AH15" s="292">
        <f>'C завтраками| Bed and breakfast'!BB14*0.9</f>
        <v>24750</v>
      </c>
      <c r="AI15" s="292">
        <f>'C завтраками| Bed and breakfast'!BC14*0.9</f>
        <v>23400</v>
      </c>
      <c r="AJ15" s="292">
        <f>'C завтраками| Bed and breakfast'!BD14*0.9</f>
        <v>24750</v>
      </c>
      <c r="AK15" s="292">
        <f>'C завтраками| Bed and breakfast'!BE14*0.9</f>
        <v>23400</v>
      </c>
      <c r="AL15" s="292">
        <f>'C завтраками| Bed and breakfast'!BF14*0.9</f>
        <v>24750</v>
      </c>
      <c r="AM15" s="292">
        <f>'C завтраками| Bed and breakfast'!BG14*0.9</f>
        <v>23400</v>
      </c>
      <c r="AN15" s="292">
        <f>'C завтраками| Bed and breakfast'!BH14*0.9</f>
        <v>24750</v>
      </c>
      <c r="AO15" s="292">
        <f>'C завтраками| Bed and breakfast'!BI14*0.9</f>
        <v>23400</v>
      </c>
    </row>
    <row r="16" spans="1:41" s="85" customFormat="1" x14ac:dyDescent="0.2">
      <c r="A16" s="259" t="s">
        <v>156</v>
      </c>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row>
    <row r="17" spans="1:41" s="85" customFormat="1" x14ac:dyDescent="0.2">
      <c r="A17" s="260">
        <v>1</v>
      </c>
      <c r="B17" s="292">
        <f>'C завтраками| Bed and breakfast'!V16*0.9</f>
        <v>22500</v>
      </c>
      <c r="C17" s="292">
        <f>'C завтраками| Bed and breakfast'!W16*0.9</f>
        <v>22500</v>
      </c>
      <c r="D17" s="292">
        <f>'C завтраками| Bed and breakfast'!X16*0.9</f>
        <v>22500</v>
      </c>
      <c r="E17" s="292">
        <f>'C завтраками| Bed and breakfast'!Y16*0.9</f>
        <v>21150</v>
      </c>
      <c r="F17" s="292">
        <f>'C завтраками| Bed and breakfast'!Z16*0.9</f>
        <v>25200</v>
      </c>
      <c r="G17" s="292">
        <f>'C завтраками| Bed and breakfast'!AA16*0.9</f>
        <v>21150</v>
      </c>
      <c r="H17" s="292">
        <f>'C завтраками| Bed and breakfast'!AB16*0.9</f>
        <v>27900</v>
      </c>
      <c r="I17" s="292">
        <f>'C завтраками| Bed and breakfast'!AC16*0.9</f>
        <v>25200</v>
      </c>
      <c r="J17" s="292">
        <f>'C завтраками| Bed and breakfast'!AD16*0.9</f>
        <v>21150</v>
      </c>
      <c r="K17" s="292">
        <f>'C завтраками| Bed and breakfast'!AE16*0.9</f>
        <v>25200</v>
      </c>
      <c r="L17" s="292">
        <f>'C завтраками| Bed and breakfast'!AF16*0.9</f>
        <v>22500</v>
      </c>
      <c r="M17" s="292">
        <f>'C завтраками| Bed and breakfast'!AG16*0.9</f>
        <v>28530</v>
      </c>
      <c r="N17" s="292">
        <f>'C завтраками| Bed and breakfast'!AH16*0.9</f>
        <v>31230</v>
      </c>
      <c r="O17" s="292">
        <f>'C завтраками| Bed and breakfast'!AI16*0.9</f>
        <v>28530</v>
      </c>
      <c r="P17" s="292">
        <f>'C завтраками| Bed and breakfast'!AJ16*0.9</f>
        <v>27000</v>
      </c>
      <c r="Q17" s="292">
        <f>'C завтраками| Bed and breakfast'!AK16*0.9</f>
        <v>27000</v>
      </c>
      <c r="R17" s="292">
        <f>'C завтраками| Bed and breakfast'!AL16*0.9</f>
        <v>28530</v>
      </c>
      <c r="S17" s="292">
        <f>'C завтраками| Bed and breakfast'!AM16*0.9</f>
        <v>27000</v>
      </c>
      <c r="T17" s="292">
        <f>'C завтраками| Bed and breakfast'!AN16*0.9</f>
        <v>31230</v>
      </c>
      <c r="U17" s="292">
        <f>'C завтраками| Bed and breakfast'!AO16*0.9</f>
        <v>28530</v>
      </c>
      <c r="V17" s="292">
        <f>'C завтраками| Bed and breakfast'!AP16*0.9</f>
        <v>31230</v>
      </c>
      <c r="W17" s="292">
        <f>'C завтраками| Bed and breakfast'!AQ16*0.9</f>
        <v>31230</v>
      </c>
      <c r="X17" s="292">
        <f>'C завтраками| Bed and breakfast'!AR16*0.9</f>
        <v>38430</v>
      </c>
      <c r="Y17" s="292">
        <f>'C завтраками| Bed and breakfast'!AS16*0.9</f>
        <v>31230</v>
      </c>
      <c r="Z17" s="292">
        <f>'C завтраками| Bed and breakfast'!AT16*0.9</f>
        <v>35730</v>
      </c>
      <c r="AA17" s="292">
        <f>'C завтраками| Bed and breakfast'!AU16*0.9</f>
        <v>31230</v>
      </c>
      <c r="AB17" s="292">
        <f>'C завтраками| Bed and breakfast'!AV16*0.9</f>
        <v>35730</v>
      </c>
      <c r="AC17" s="292">
        <f>'C завтраками| Bed and breakfast'!AW16*0.9</f>
        <v>31230</v>
      </c>
      <c r="AD17" s="292">
        <f>'C завтраками| Bed and breakfast'!AX16*0.9</f>
        <v>38430</v>
      </c>
      <c r="AE17" s="292">
        <f>'C завтраками| Bed and breakfast'!AY16*0.9</f>
        <v>27000</v>
      </c>
      <c r="AF17" s="292">
        <f>'C завтраками| Bed and breakfast'!AZ16*0.9</f>
        <v>33030</v>
      </c>
      <c r="AG17" s="292">
        <f>'C завтраками| Bed and breakfast'!BA16*0.9</f>
        <v>24300</v>
      </c>
      <c r="AH17" s="292">
        <f>'C завтраками| Bed and breakfast'!BB16*0.9</f>
        <v>25650</v>
      </c>
      <c r="AI17" s="292">
        <f>'C завтраками| Bed and breakfast'!BC16*0.9</f>
        <v>24300</v>
      </c>
      <c r="AJ17" s="292">
        <f>'C завтраками| Bed and breakfast'!BD16*0.9</f>
        <v>25650</v>
      </c>
      <c r="AK17" s="292">
        <f>'C завтраками| Bed and breakfast'!BE16*0.9</f>
        <v>24300</v>
      </c>
      <c r="AL17" s="292">
        <f>'C завтраками| Bed and breakfast'!BF16*0.9</f>
        <v>25650</v>
      </c>
      <c r="AM17" s="292">
        <f>'C завтраками| Bed and breakfast'!BG16*0.9</f>
        <v>24300</v>
      </c>
      <c r="AN17" s="292">
        <f>'C завтраками| Bed and breakfast'!BH16*0.9</f>
        <v>25650</v>
      </c>
      <c r="AO17" s="292">
        <f>'C завтраками| Bed and breakfast'!BI16*0.9</f>
        <v>24300</v>
      </c>
    </row>
    <row r="18" spans="1:41" s="85" customFormat="1" x14ac:dyDescent="0.2">
      <c r="A18" s="260">
        <v>2</v>
      </c>
      <c r="B18" s="292">
        <f>'C завтраками| Bed and breakfast'!V17*0.9</f>
        <v>24300</v>
      </c>
      <c r="C18" s="292">
        <f>'C завтраками| Bed and breakfast'!W17*0.9</f>
        <v>24300</v>
      </c>
      <c r="D18" s="292">
        <f>'C завтраками| Bed and breakfast'!X17*0.9</f>
        <v>24300</v>
      </c>
      <c r="E18" s="292">
        <f>'C завтраками| Bed and breakfast'!Y17*0.9</f>
        <v>22950</v>
      </c>
      <c r="F18" s="292">
        <f>'C завтраками| Bed and breakfast'!Z17*0.9</f>
        <v>27000</v>
      </c>
      <c r="G18" s="292">
        <f>'C завтраками| Bed and breakfast'!AA17*0.9</f>
        <v>22950</v>
      </c>
      <c r="H18" s="292">
        <f>'C завтраками| Bed and breakfast'!AB17*0.9</f>
        <v>29700</v>
      </c>
      <c r="I18" s="292">
        <f>'C завтраками| Bed and breakfast'!AC17*0.9</f>
        <v>27000</v>
      </c>
      <c r="J18" s="292">
        <f>'C завтраками| Bed and breakfast'!AD17*0.9</f>
        <v>22950</v>
      </c>
      <c r="K18" s="292">
        <f>'C завтраками| Bed and breakfast'!AE17*0.9</f>
        <v>27000</v>
      </c>
      <c r="L18" s="292">
        <f>'C завтраками| Bed and breakfast'!AF17*0.9</f>
        <v>24300</v>
      </c>
      <c r="M18" s="292">
        <f>'C завтраками| Bed and breakfast'!AG17*0.9</f>
        <v>30330</v>
      </c>
      <c r="N18" s="292">
        <f>'C завтраками| Bed and breakfast'!AH17*0.9</f>
        <v>33030</v>
      </c>
      <c r="O18" s="292">
        <f>'C завтраками| Bed and breakfast'!AI17*0.9</f>
        <v>30330</v>
      </c>
      <c r="P18" s="292">
        <f>'C завтраками| Bed and breakfast'!AJ17*0.9</f>
        <v>28800</v>
      </c>
      <c r="Q18" s="292">
        <f>'C завтраками| Bed and breakfast'!AK17*0.9</f>
        <v>28800</v>
      </c>
      <c r="R18" s="292">
        <f>'C завтраками| Bed and breakfast'!AL17*0.9</f>
        <v>30330</v>
      </c>
      <c r="S18" s="292">
        <f>'C завтраками| Bed and breakfast'!AM17*0.9</f>
        <v>28800</v>
      </c>
      <c r="T18" s="292">
        <f>'C завтраками| Bed and breakfast'!AN17*0.9</f>
        <v>33030</v>
      </c>
      <c r="U18" s="292">
        <f>'C завтраками| Bed and breakfast'!AO17*0.9</f>
        <v>30330</v>
      </c>
      <c r="V18" s="292">
        <f>'C завтраками| Bed and breakfast'!AP17*0.9</f>
        <v>33030</v>
      </c>
      <c r="W18" s="292">
        <f>'C завтраками| Bed and breakfast'!AQ17*0.9</f>
        <v>33030</v>
      </c>
      <c r="X18" s="292">
        <f>'C завтраками| Bed and breakfast'!AR17*0.9</f>
        <v>40230</v>
      </c>
      <c r="Y18" s="292">
        <f>'C завтраками| Bed and breakfast'!AS17*0.9</f>
        <v>33030</v>
      </c>
      <c r="Z18" s="292">
        <f>'C завтраками| Bed and breakfast'!AT17*0.9</f>
        <v>37530</v>
      </c>
      <c r="AA18" s="292">
        <f>'C завтраками| Bed and breakfast'!AU17*0.9</f>
        <v>33030</v>
      </c>
      <c r="AB18" s="292">
        <f>'C завтраками| Bed and breakfast'!AV17*0.9</f>
        <v>37530</v>
      </c>
      <c r="AC18" s="292">
        <f>'C завтраками| Bed and breakfast'!AW17*0.9</f>
        <v>33030</v>
      </c>
      <c r="AD18" s="292">
        <f>'C завтраками| Bed and breakfast'!AX17*0.9</f>
        <v>40230</v>
      </c>
      <c r="AE18" s="292">
        <f>'C завтраками| Bed and breakfast'!AY17*0.9</f>
        <v>28800</v>
      </c>
      <c r="AF18" s="292">
        <f>'C завтраками| Bed and breakfast'!AZ17*0.9</f>
        <v>34830</v>
      </c>
      <c r="AG18" s="292">
        <f>'C завтраками| Bed and breakfast'!BA17*0.9</f>
        <v>26100</v>
      </c>
      <c r="AH18" s="292">
        <f>'C завтраками| Bed and breakfast'!BB17*0.9</f>
        <v>27450</v>
      </c>
      <c r="AI18" s="292">
        <f>'C завтраками| Bed and breakfast'!BC17*0.9</f>
        <v>26100</v>
      </c>
      <c r="AJ18" s="292">
        <f>'C завтраками| Bed and breakfast'!BD17*0.9</f>
        <v>27450</v>
      </c>
      <c r="AK18" s="292">
        <f>'C завтраками| Bed and breakfast'!BE17*0.9</f>
        <v>26100</v>
      </c>
      <c r="AL18" s="292">
        <f>'C завтраками| Bed and breakfast'!BF17*0.9</f>
        <v>27450</v>
      </c>
      <c r="AM18" s="292">
        <f>'C завтраками| Bed and breakfast'!BG17*0.9</f>
        <v>26100</v>
      </c>
      <c r="AN18" s="292">
        <f>'C завтраками| Bed and breakfast'!BH17*0.9</f>
        <v>27450</v>
      </c>
      <c r="AO18" s="292">
        <f>'C завтраками| Bed and breakfast'!BI17*0.9</f>
        <v>26100</v>
      </c>
    </row>
    <row r="19" spans="1:41" s="85" customFormat="1" x14ac:dyDescent="0.2">
      <c r="A19" s="259" t="s">
        <v>136</v>
      </c>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row>
    <row r="20" spans="1:41" s="85" customFormat="1" x14ac:dyDescent="0.2">
      <c r="A20" s="260">
        <v>1</v>
      </c>
      <c r="B20" s="292">
        <f>'C завтраками| Bed and breakfast'!V19*0.9</f>
        <v>25200</v>
      </c>
      <c r="C20" s="292">
        <f>'C завтраками| Bed and breakfast'!W19*0.9</f>
        <v>25200</v>
      </c>
      <c r="D20" s="292">
        <f>'C завтраками| Bed and breakfast'!X19*0.9</f>
        <v>25200</v>
      </c>
      <c r="E20" s="292">
        <f>'C завтраками| Bed and breakfast'!Y19*0.9</f>
        <v>23850</v>
      </c>
      <c r="F20" s="292">
        <f>'C завтраками| Bed and breakfast'!Z19*0.9</f>
        <v>27900</v>
      </c>
      <c r="G20" s="292">
        <f>'C завтраками| Bed and breakfast'!AA19*0.9</f>
        <v>23850</v>
      </c>
      <c r="H20" s="292">
        <f>'C завтраками| Bed and breakfast'!AB19*0.9</f>
        <v>30600</v>
      </c>
      <c r="I20" s="292">
        <f>'C завтраками| Bed and breakfast'!AC19*0.9</f>
        <v>27900</v>
      </c>
      <c r="J20" s="292">
        <f>'C завтраками| Bed and breakfast'!AD19*0.9</f>
        <v>23850</v>
      </c>
      <c r="K20" s="292">
        <f>'C завтраками| Bed and breakfast'!AE19*0.9</f>
        <v>27900</v>
      </c>
      <c r="L20" s="292">
        <f>'C завтраками| Bed and breakfast'!AF19*0.9</f>
        <v>25200</v>
      </c>
      <c r="M20" s="292">
        <f>'C завтраками| Bed and breakfast'!AG19*0.9</f>
        <v>31230</v>
      </c>
      <c r="N20" s="292">
        <f>'C завтраками| Bed and breakfast'!AH19*0.9</f>
        <v>33930</v>
      </c>
      <c r="O20" s="292">
        <f>'C завтраками| Bed and breakfast'!AI19*0.9</f>
        <v>31230</v>
      </c>
      <c r="P20" s="292">
        <f>'C завтраками| Bed and breakfast'!AJ19*0.9</f>
        <v>29700</v>
      </c>
      <c r="Q20" s="292">
        <f>'C завтраками| Bed and breakfast'!AK19*0.9</f>
        <v>29700</v>
      </c>
      <c r="R20" s="292">
        <f>'C завтраками| Bed and breakfast'!AL19*0.9</f>
        <v>31230</v>
      </c>
      <c r="S20" s="292">
        <f>'C завтраками| Bed and breakfast'!AM19*0.9</f>
        <v>29700</v>
      </c>
      <c r="T20" s="292">
        <f>'C завтраками| Bed and breakfast'!AN19*0.9</f>
        <v>33930</v>
      </c>
      <c r="U20" s="292">
        <f>'C завтраками| Bed and breakfast'!AO19*0.9</f>
        <v>31230</v>
      </c>
      <c r="V20" s="292">
        <f>'C завтраками| Bed and breakfast'!AP19*0.9</f>
        <v>33930</v>
      </c>
      <c r="W20" s="292">
        <f>'C завтраками| Bed and breakfast'!AQ19*0.9</f>
        <v>33930</v>
      </c>
      <c r="X20" s="292">
        <f>'C завтраками| Bed and breakfast'!AR19*0.9</f>
        <v>41130</v>
      </c>
      <c r="Y20" s="292">
        <f>'C завтраками| Bed and breakfast'!AS19*0.9</f>
        <v>33930</v>
      </c>
      <c r="Z20" s="292">
        <f>'C завтраками| Bed and breakfast'!AT19*0.9</f>
        <v>38430</v>
      </c>
      <c r="AA20" s="292">
        <f>'C завтраками| Bed and breakfast'!AU19*0.9</f>
        <v>33930</v>
      </c>
      <c r="AB20" s="292">
        <f>'C завтраками| Bed and breakfast'!AV19*0.9</f>
        <v>38430</v>
      </c>
      <c r="AC20" s="292">
        <f>'C завтраками| Bed and breakfast'!AW19*0.9</f>
        <v>33930</v>
      </c>
      <c r="AD20" s="292">
        <f>'C завтраками| Bed and breakfast'!AX19*0.9</f>
        <v>41130</v>
      </c>
      <c r="AE20" s="292">
        <f>'C завтраками| Bed and breakfast'!AY19*0.9</f>
        <v>29700</v>
      </c>
      <c r="AF20" s="292">
        <f>'C завтраками| Bed and breakfast'!AZ19*0.9</f>
        <v>35730</v>
      </c>
      <c r="AG20" s="292">
        <f>'C завтраками| Bed and breakfast'!BA19*0.9</f>
        <v>27000</v>
      </c>
      <c r="AH20" s="292">
        <f>'C завтраками| Bed and breakfast'!BB19*0.9</f>
        <v>28350</v>
      </c>
      <c r="AI20" s="292">
        <f>'C завтраками| Bed and breakfast'!BC19*0.9</f>
        <v>27000</v>
      </c>
      <c r="AJ20" s="292">
        <f>'C завтраками| Bed and breakfast'!BD19*0.9</f>
        <v>28350</v>
      </c>
      <c r="AK20" s="292">
        <f>'C завтраками| Bed and breakfast'!BE19*0.9</f>
        <v>27000</v>
      </c>
      <c r="AL20" s="292">
        <f>'C завтраками| Bed and breakfast'!BF19*0.9</f>
        <v>28350</v>
      </c>
      <c r="AM20" s="292">
        <f>'C завтраками| Bed and breakfast'!BG19*0.9</f>
        <v>27000</v>
      </c>
      <c r="AN20" s="292">
        <f>'C завтраками| Bed and breakfast'!BH19*0.9</f>
        <v>28350</v>
      </c>
      <c r="AO20" s="292">
        <f>'C завтраками| Bed and breakfast'!BI19*0.9</f>
        <v>27000</v>
      </c>
    </row>
    <row r="21" spans="1:41" s="85" customFormat="1" x14ac:dyDescent="0.2">
      <c r="A21" s="260">
        <v>2</v>
      </c>
      <c r="B21" s="292">
        <f>'C завтраками| Bed and breakfast'!V20*0.9</f>
        <v>27000</v>
      </c>
      <c r="C21" s="292">
        <f>'C завтраками| Bed and breakfast'!W20*0.9</f>
        <v>27000</v>
      </c>
      <c r="D21" s="292">
        <f>'C завтраками| Bed and breakfast'!X20*0.9</f>
        <v>27000</v>
      </c>
      <c r="E21" s="292">
        <f>'C завтраками| Bed and breakfast'!Y20*0.9</f>
        <v>25650</v>
      </c>
      <c r="F21" s="292">
        <f>'C завтраками| Bed and breakfast'!Z20*0.9</f>
        <v>29700</v>
      </c>
      <c r="G21" s="292">
        <f>'C завтраками| Bed and breakfast'!AA20*0.9</f>
        <v>25650</v>
      </c>
      <c r="H21" s="292">
        <f>'C завтраками| Bed and breakfast'!AB20*0.9</f>
        <v>32400</v>
      </c>
      <c r="I21" s="292">
        <f>'C завтраками| Bed and breakfast'!AC20*0.9</f>
        <v>29700</v>
      </c>
      <c r="J21" s="292">
        <f>'C завтраками| Bed and breakfast'!AD20*0.9</f>
        <v>25650</v>
      </c>
      <c r="K21" s="292">
        <f>'C завтраками| Bed and breakfast'!AE20*0.9</f>
        <v>29700</v>
      </c>
      <c r="L21" s="292">
        <f>'C завтраками| Bed and breakfast'!AF20*0.9</f>
        <v>27000</v>
      </c>
      <c r="M21" s="292">
        <f>'C завтраками| Bed and breakfast'!AG20*0.9</f>
        <v>33030</v>
      </c>
      <c r="N21" s="292">
        <f>'C завтраками| Bed and breakfast'!AH20*0.9</f>
        <v>35730</v>
      </c>
      <c r="O21" s="292">
        <f>'C завтраками| Bed and breakfast'!AI20*0.9</f>
        <v>33030</v>
      </c>
      <c r="P21" s="292">
        <f>'C завтраками| Bed and breakfast'!AJ20*0.9</f>
        <v>31500</v>
      </c>
      <c r="Q21" s="292">
        <f>'C завтраками| Bed and breakfast'!AK20*0.9</f>
        <v>31500</v>
      </c>
      <c r="R21" s="292">
        <f>'C завтраками| Bed and breakfast'!AL20*0.9</f>
        <v>33030</v>
      </c>
      <c r="S21" s="292">
        <f>'C завтраками| Bed and breakfast'!AM20*0.9</f>
        <v>31500</v>
      </c>
      <c r="T21" s="292">
        <f>'C завтраками| Bed and breakfast'!AN20*0.9</f>
        <v>35730</v>
      </c>
      <c r="U21" s="292">
        <f>'C завтраками| Bed and breakfast'!AO20*0.9</f>
        <v>33030</v>
      </c>
      <c r="V21" s="292">
        <f>'C завтраками| Bed and breakfast'!AP20*0.9</f>
        <v>35730</v>
      </c>
      <c r="W21" s="292">
        <f>'C завтраками| Bed and breakfast'!AQ20*0.9</f>
        <v>35730</v>
      </c>
      <c r="X21" s="292">
        <f>'C завтраками| Bed and breakfast'!AR20*0.9</f>
        <v>42930</v>
      </c>
      <c r="Y21" s="292">
        <f>'C завтраками| Bed and breakfast'!AS20*0.9</f>
        <v>35730</v>
      </c>
      <c r="Z21" s="292">
        <f>'C завтраками| Bed and breakfast'!AT20*0.9</f>
        <v>40230</v>
      </c>
      <c r="AA21" s="292">
        <f>'C завтраками| Bed and breakfast'!AU20*0.9</f>
        <v>35730</v>
      </c>
      <c r="AB21" s="292">
        <f>'C завтраками| Bed and breakfast'!AV20*0.9</f>
        <v>40230</v>
      </c>
      <c r="AC21" s="292">
        <f>'C завтраками| Bed and breakfast'!AW20*0.9</f>
        <v>35730</v>
      </c>
      <c r="AD21" s="292">
        <f>'C завтраками| Bed and breakfast'!AX20*0.9</f>
        <v>42930</v>
      </c>
      <c r="AE21" s="292">
        <f>'C завтраками| Bed and breakfast'!AY20*0.9</f>
        <v>31500</v>
      </c>
      <c r="AF21" s="292">
        <f>'C завтраками| Bed and breakfast'!AZ20*0.9</f>
        <v>37530</v>
      </c>
      <c r="AG21" s="292">
        <f>'C завтраками| Bed and breakfast'!BA20*0.9</f>
        <v>28800</v>
      </c>
      <c r="AH21" s="292">
        <f>'C завтраками| Bed and breakfast'!BB20*0.9</f>
        <v>30150</v>
      </c>
      <c r="AI21" s="292">
        <f>'C завтраками| Bed and breakfast'!BC20*0.9</f>
        <v>28800</v>
      </c>
      <c r="AJ21" s="292">
        <f>'C завтраками| Bed and breakfast'!BD20*0.9</f>
        <v>30150</v>
      </c>
      <c r="AK21" s="292">
        <f>'C завтраками| Bed and breakfast'!BE20*0.9</f>
        <v>28800</v>
      </c>
      <c r="AL21" s="292">
        <f>'C завтраками| Bed and breakfast'!BF20*0.9</f>
        <v>30150</v>
      </c>
      <c r="AM21" s="292">
        <f>'C завтраками| Bed and breakfast'!BG20*0.9</f>
        <v>28800</v>
      </c>
      <c r="AN21" s="292">
        <f>'C завтраками| Bed and breakfast'!BH20*0.9</f>
        <v>30150</v>
      </c>
      <c r="AO21" s="292">
        <f>'C завтраками| Bed and breakfast'!BI20*0.9</f>
        <v>28800</v>
      </c>
    </row>
    <row r="22" spans="1:41" s="85" customFormat="1" x14ac:dyDescent="0.2">
      <c r="A22" s="259" t="s">
        <v>137</v>
      </c>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row>
    <row r="23" spans="1:41" s="85" customFormat="1" x14ac:dyDescent="0.2">
      <c r="A23" s="260" t="s">
        <v>129</v>
      </c>
      <c r="B23" s="292">
        <f>'C завтраками| Bed and breakfast'!V22*0.9</f>
        <v>33750</v>
      </c>
      <c r="C23" s="292">
        <f>'C завтраками| Bed and breakfast'!W22*0.9</f>
        <v>33750</v>
      </c>
      <c r="D23" s="292">
        <f>'C завтраками| Bed and breakfast'!X22*0.9</f>
        <v>33750</v>
      </c>
      <c r="E23" s="292">
        <f>'C завтраками| Bed and breakfast'!Y22*0.9</f>
        <v>32400</v>
      </c>
      <c r="F23" s="292">
        <f>'C завтраками| Bed and breakfast'!Z22*0.9</f>
        <v>36450</v>
      </c>
      <c r="G23" s="292">
        <f>'C завтраками| Bed and breakfast'!AA22*0.9</f>
        <v>32400</v>
      </c>
      <c r="H23" s="292">
        <f>'C завтраками| Bed and breakfast'!AB22*0.9</f>
        <v>39150</v>
      </c>
      <c r="I23" s="292">
        <f>'C завтраками| Bed and breakfast'!AC22*0.9</f>
        <v>36450</v>
      </c>
      <c r="J23" s="292">
        <f>'C завтраками| Bed and breakfast'!AD22*0.9</f>
        <v>32400</v>
      </c>
      <c r="K23" s="292">
        <f>'C завтраками| Bed and breakfast'!AE22*0.9</f>
        <v>36450</v>
      </c>
      <c r="L23" s="292">
        <f>'C завтраками| Bed and breakfast'!AF22*0.9</f>
        <v>33750</v>
      </c>
      <c r="M23" s="292">
        <f>'C завтраками| Bed and breakfast'!AG22*0.9</f>
        <v>39780</v>
      </c>
      <c r="N23" s="292">
        <f>'C завтраками| Bed and breakfast'!AH22*0.9</f>
        <v>42480</v>
      </c>
      <c r="O23" s="292">
        <f>'C завтраками| Bed and breakfast'!AI22*0.9</f>
        <v>39780</v>
      </c>
      <c r="P23" s="292">
        <f>'C завтраками| Bed and breakfast'!AJ22*0.9</f>
        <v>38250</v>
      </c>
      <c r="Q23" s="292">
        <f>'C завтраками| Bed and breakfast'!AK22*0.9</f>
        <v>38250</v>
      </c>
      <c r="R23" s="292">
        <f>'C завтраками| Bed and breakfast'!AL22*0.9</f>
        <v>39780</v>
      </c>
      <c r="S23" s="292">
        <f>'C завтраками| Bed and breakfast'!AM22*0.9</f>
        <v>38250</v>
      </c>
      <c r="T23" s="292">
        <f>'C завтраками| Bed and breakfast'!AN22*0.9</f>
        <v>42480</v>
      </c>
      <c r="U23" s="292">
        <f>'C завтраками| Bed and breakfast'!AO22*0.9</f>
        <v>39780</v>
      </c>
      <c r="V23" s="292">
        <f>'C завтраками| Bed and breakfast'!AP22*0.9</f>
        <v>42480</v>
      </c>
      <c r="W23" s="292">
        <f>'C завтраками| Bed and breakfast'!AQ22*0.9</f>
        <v>42480</v>
      </c>
      <c r="X23" s="292">
        <f>'C завтраками| Bed and breakfast'!AR22*0.9</f>
        <v>49680</v>
      </c>
      <c r="Y23" s="292">
        <f>'C завтраками| Bed and breakfast'!AS22*0.9</f>
        <v>42480</v>
      </c>
      <c r="Z23" s="292">
        <f>'C завтраками| Bed and breakfast'!AT22*0.9</f>
        <v>46980</v>
      </c>
      <c r="AA23" s="292">
        <f>'C завтраками| Bed and breakfast'!AU22*0.9</f>
        <v>42480</v>
      </c>
      <c r="AB23" s="292">
        <f>'C завтраками| Bed and breakfast'!AV22*0.9</f>
        <v>46980</v>
      </c>
      <c r="AC23" s="292">
        <f>'C завтраками| Bed and breakfast'!AW22*0.9</f>
        <v>42480</v>
      </c>
      <c r="AD23" s="292">
        <f>'C завтраками| Bed and breakfast'!AX22*0.9</f>
        <v>49680</v>
      </c>
      <c r="AE23" s="292">
        <f>'C завтраками| Bed and breakfast'!AY22*0.9</f>
        <v>38250</v>
      </c>
      <c r="AF23" s="292">
        <f>'C завтраками| Bed and breakfast'!AZ22*0.9</f>
        <v>44280</v>
      </c>
      <c r="AG23" s="292">
        <f>'C завтраками| Bed and breakfast'!BA22*0.9</f>
        <v>35550</v>
      </c>
      <c r="AH23" s="292">
        <f>'C завтраками| Bed and breakfast'!BB22*0.9</f>
        <v>36900</v>
      </c>
      <c r="AI23" s="292">
        <f>'C завтраками| Bed and breakfast'!BC22*0.9</f>
        <v>35550</v>
      </c>
      <c r="AJ23" s="292">
        <f>'C завтраками| Bed and breakfast'!BD22*0.9</f>
        <v>36900</v>
      </c>
      <c r="AK23" s="292">
        <f>'C завтраками| Bed and breakfast'!BE22*0.9</f>
        <v>35550</v>
      </c>
      <c r="AL23" s="292">
        <f>'C завтраками| Bed and breakfast'!BF22*0.9</f>
        <v>36900</v>
      </c>
      <c r="AM23" s="292">
        <f>'C завтраками| Bed and breakfast'!BG22*0.9</f>
        <v>35550</v>
      </c>
      <c r="AN23" s="292">
        <f>'C завтраками| Bed and breakfast'!BH22*0.9</f>
        <v>36900</v>
      </c>
      <c r="AO23" s="292">
        <f>'C завтраками| Bed and breakfast'!BI22*0.9</f>
        <v>35550</v>
      </c>
    </row>
    <row r="24" spans="1:41" s="85" customFormat="1" x14ac:dyDescent="0.2">
      <c r="A24" s="259" t="s">
        <v>138</v>
      </c>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row>
    <row r="25" spans="1:41" s="85" customFormat="1" x14ac:dyDescent="0.2">
      <c r="A25" s="260" t="s">
        <v>129</v>
      </c>
      <c r="B25" s="292">
        <f>'C завтраками| Bed and breakfast'!V24*0.9</f>
        <v>40950</v>
      </c>
      <c r="C25" s="292">
        <f>'C завтраками| Bed and breakfast'!W24*0.9</f>
        <v>40950</v>
      </c>
      <c r="D25" s="292">
        <f>'C завтраками| Bed and breakfast'!X24*0.9</f>
        <v>40950</v>
      </c>
      <c r="E25" s="292">
        <f>'C завтраками| Bed and breakfast'!Y24*0.9</f>
        <v>39600</v>
      </c>
      <c r="F25" s="292">
        <f>'C завтраками| Bed and breakfast'!Z24*0.9</f>
        <v>43650</v>
      </c>
      <c r="G25" s="292">
        <f>'C завтраками| Bed and breakfast'!AA24*0.9</f>
        <v>39600</v>
      </c>
      <c r="H25" s="292">
        <f>'C завтраками| Bed and breakfast'!AB24*0.9</f>
        <v>46350</v>
      </c>
      <c r="I25" s="292">
        <f>'C завтраками| Bed and breakfast'!AC24*0.9</f>
        <v>43650</v>
      </c>
      <c r="J25" s="292">
        <f>'C завтраками| Bed and breakfast'!AD24*0.9</f>
        <v>39600</v>
      </c>
      <c r="K25" s="292">
        <f>'C завтраками| Bed and breakfast'!AE24*0.9</f>
        <v>43650</v>
      </c>
      <c r="L25" s="292">
        <f>'C завтраками| Bed and breakfast'!AF24*0.9</f>
        <v>40950</v>
      </c>
      <c r="M25" s="292">
        <f>'C завтраками| Bed and breakfast'!AG24*0.9</f>
        <v>46980</v>
      </c>
      <c r="N25" s="292">
        <f>'C завтраками| Bed and breakfast'!AH24*0.9</f>
        <v>49680</v>
      </c>
      <c r="O25" s="292">
        <f>'C завтраками| Bed and breakfast'!AI24*0.9</f>
        <v>46980</v>
      </c>
      <c r="P25" s="292">
        <f>'C завтраками| Bed and breakfast'!AJ24*0.9</f>
        <v>45450</v>
      </c>
      <c r="Q25" s="292">
        <f>'C завтраками| Bed and breakfast'!AK24*0.9</f>
        <v>45450</v>
      </c>
      <c r="R25" s="292">
        <f>'C завтраками| Bed and breakfast'!AL24*0.9</f>
        <v>46980</v>
      </c>
      <c r="S25" s="292">
        <f>'C завтраками| Bed and breakfast'!AM24*0.9</f>
        <v>45450</v>
      </c>
      <c r="T25" s="292">
        <f>'C завтраками| Bed and breakfast'!AN24*0.9</f>
        <v>49680</v>
      </c>
      <c r="U25" s="292">
        <f>'C завтраками| Bed and breakfast'!AO24*0.9</f>
        <v>46980</v>
      </c>
      <c r="V25" s="292">
        <f>'C завтраками| Bed and breakfast'!AP24*0.9</f>
        <v>49680</v>
      </c>
      <c r="W25" s="292">
        <f>'C завтраками| Bed and breakfast'!AQ24*0.9</f>
        <v>49680</v>
      </c>
      <c r="X25" s="292">
        <f>'C завтраками| Bed and breakfast'!AR24*0.9</f>
        <v>56880</v>
      </c>
      <c r="Y25" s="292">
        <f>'C завтраками| Bed and breakfast'!AS24*0.9</f>
        <v>49680</v>
      </c>
      <c r="Z25" s="292">
        <f>'C завтраками| Bed and breakfast'!AT24*0.9</f>
        <v>54180</v>
      </c>
      <c r="AA25" s="292">
        <f>'C завтраками| Bed and breakfast'!AU24*0.9</f>
        <v>49680</v>
      </c>
      <c r="AB25" s="292">
        <f>'C завтраками| Bed and breakfast'!AV24*0.9</f>
        <v>54180</v>
      </c>
      <c r="AC25" s="292">
        <f>'C завтраками| Bed and breakfast'!AW24*0.9</f>
        <v>49680</v>
      </c>
      <c r="AD25" s="292">
        <f>'C завтраками| Bed and breakfast'!AX24*0.9</f>
        <v>56880</v>
      </c>
      <c r="AE25" s="292">
        <f>'C завтраками| Bed and breakfast'!AY24*0.9</f>
        <v>45450</v>
      </c>
      <c r="AF25" s="292">
        <f>'C завтраками| Bed and breakfast'!AZ24*0.9</f>
        <v>51480</v>
      </c>
      <c r="AG25" s="292">
        <f>'C завтраками| Bed and breakfast'!BA24*0.9</f>
        <v>42750</v>
      </c>
      <c r="AH25" s="292">
        <f>'C завтраками| Bed and breakfast'!BB24*0.9</f>
        <v>44100</v>
      </c>
      <c r="AI25" s="292">
        <f>'C завтраками| Bed and breakfast'!BC24*0.9</f>
        <v>42750</v>
      </c>
      <c r="AJ25" s="292">
        <f>'C завтраками| Bed and breakfast'!BD24*0.9</f>
        <v>44100</v>
      </c>
      <c r="AK25" s="292">
        <f>'C завтраками| Bed and breakfast'!BE24*0.9</f>
        <v>42750</v>
      </c>
      <c r="AL25" s="292">
        <f>'C завтраками| Bed and breakfast'!BF24*0.9</f>
        <v>44100</v>
      </c>
      <c r="AM25" s="292">
        <f>'C завтраками| Bed and breakfast'!BG24*0.9</f>
        <v>42750</v>
      </c>
      <c r="AN25" s="292">
        <f>'C завтраками| Bed and breakfast'!BH24*0.9</f>
        <v>44100</v>
      </c>
      <c r="AO25" s="292">
        <f>'C завтраками| Bed and breakfast'!BI24*0.9</f>
        <v>42750</v>
      </c>
    </row>
    <row r="26" spans="1:41" s="85" customFormat="1" x14ac:dyDescent="0.2">
      <c r="A26" s="261" t="s">
        <v>139</v>
      </c>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row>
    <row r="27" spans="1:41" s="85" customFormat="1" x14ac:dyDescent="0.2">
      <c r="A27" s="260" t="s">
        <v>129</v>
      </c>
      <c r="B27" s="292">
        <f>'C завтраками| Bed and breakfast'!V26*0.9</f>
        <v>63450</v>
      </c>
      <c r="C27" s="292">
        <f>'C завтраками| Bed and breakfast'!W26*0.9</f>
        <v>63450</v>
      </c>
      <c r="D27" s="292">
        <f>'C завтраками| Bed and breakfast'!X26*0.9</f>
        <v>63450</v>
      </c>
      <c r="E27" s="292">
        <f>'C завтраками| Bed and breakfast'!Y26*0.9</f>
        <v>62100</v>
      </c>
      <c r="F27" s="292">
        <f>'C завтраками| Bed and breakfast'!Z26*0.9</f>
        <v>66150</v>
      </c>
      <c r="G27" s="292">
        <f>'C завтраками| Bed and breakfast'!AA26*0.9</f>
        <v>62100</v>
      </c>
      <c r="H27" s="292">
        <f>'C завтраками| Bed and breakfast'!AB26*0.9</f>
        <v>68850</v>
      </c>
      <c r="I27" s="292">
        <f>'C завтраками| Bed and breakfast'!AC26*0.9</f>
        <v>66150</v>
      </c>
      <c r="J27" s="292">
        <f>'C завтраками| Bed and breakfast'!AD26*0.9</f>
        <v>62100</v>
      </c>
      <c r="K27" s="292">
        <f>'C завтраками| Bed and breakfast'!AE26*0.9</f>
        <v>66150</v>
      </c>
      <c r="L27" s="292">
        <f>'C завтраками| Bed and breakfast'!AF26*0.9</f>
        <v>63450</v>
      </c>
      <c r="M27" s="292">
        <f>'C завтраками| Bed and breakfast'!AG26*0.9</f>
        <v>69480</v>
      </c>
      <c r="N27" s="292">
        <f>'C завтраками| Bed and breakfast'!AH26*0.9</f>
        <v>72180</v>
      </c>
      <c r="O27" s="292">
        <f>'C завтраками| Bed and breakfast'!AI26*0.9</f>
        <v>69480</v>
      </c>
      <c r="P27" s="292">
        <f>'C завтраками| Bed and breakfast'!AJ26*0.9</f>
        <v>67950</v>
      </c>
      <c r="Q27" s="292">
        <f>'C завтраками| Bed and breakfast'!AK26*0.9</f>
        <v>67950</v>
      </c>
      <c r="R27" s="292">
        <f>'C завтраками| Bed and breakfast'!AL26*0.9</f>
        <v>69480</v>
      </c>
      <c r="S27" s="292">
        <f>'C завтраками| Bed and breakfast'!AM26*0.9</f>
        <v>67950</v>
      </c>
      <c r="T27" s="292">
        <f>'C завтраками| Bed and breakfast'!AN26*0.9</f>
        <v>72180</v>
      </c>
      <c r="U27" s="292">
        <f>'C завтраками| Bed and breakfast'!AO26*0.9</f>
        <v>69480</v>
      </c>
      <c r="V27" s="292">
        <f>'C завтраками| Bed and breakfast'!AP26*0.9</f>
        <v>72180</v>
      </c>
      <c r="W27" s="292">
        <f>'C завтраками| Bed and breakfast'!AQ26*0.9</f>
        <v>72180</v>
      </c>
      <c r="X27" s="292">
        <f>'C завтраками| Bed and breakfast'!AR26*0.9</f>
        <v>79380</v>
      </c>
      <c r="Y27" s="292">
        <f>'C завтраками| Bed and breakfast'!AS26*0.9</f>
        <v>72180</v>
      </c>
      <c r="Z27" s="292">
        <f>'C завтраками| Bed and breakfast'!AT26*0.9</f>
        <v>76680</v>
      </c>
      <c r="AA27" s="292">
        <f>'C завтраками| Bed and breakfast'!AU26*0.9</f>
        <v>72180</v>
      </c>
      <c r="AB27" s="292">
        <f>'C завтраками| Bed and breakfast'!AV26*0.9</f>
        <v>76680</v>
      </c>
      <c r="AC27" s="292">
        <f>'C завтраками| Bed and breakfast'!AW26*0.9</f>
        <v>72180</v>
      </c>
      <c r="AD27" s="292">
        <f>'C завтраками| Bed and breakfast'!AX26*0.9</f>
        <v>79380</v>
      </c>
      <c r="AE27" s="292">
        <f>'C завтраками| Bed and breakfast'!AY26*0.9</f>
        <v>67950</v>
      </c>
      <c r="AF27" s="292">
        <f>'C завтраками| Bed and breakfast'!AZ26*0.9</f>
        <v>73980</v>
      </c>
      <c r="AG27" s="292">
        <f>'C завтраками| Bed and breakfast'!BA26*0.9</f>
        <v>65250</v>
      </c>
      <c r="AH27" s="292">
        <f>'C завтраками| Bed and breakfast'!BB26*0.9</f>
        <v>66600</v>
      </c>
      <c r="AI27" s="292">
        <f>'C завтраками| Bed and breakfast'!BC26*0.9</f>
        <v>65250</v>
      </c>
      <c r="AJ27" s="292">
        <f>'C завтраками| Bed and breakfast'!BD26*0.9</f>
        <v>66600</v>
      </c>
      <c r="AK27" s="292">
        <f>'C завтраками| Bed and breakfast'!BE26*0.9</f>
        <v>65250</v>
      </c>
      <c r="AL27" s="292">
        <f>'C завтраками| Bed and breakfast'!BF26*0.9</f>
        <v>66600</v>
      </c>
      <c r="AM27" s="292">
        <f>'C завтраками| Bed and breakfast'!BG26*0.9</f>
        <v>65250</v>
      </c>
      <c r="AN27" s="292">
        <f>'C завтраками| Bed and breakfast'!BH26*0.9</f>
        <v>66600</v>
      </c>
      <c r="AO27" s="292">
        <f>'C завтраками| Bed and breakfast'!BI26*0.9</f>
        <v>65250</v>
      </c>
    </row>
    <row r="28" spans="1:41" s="85" customFormat="1" x14ac:dyDescent="0.2">
      <c r="A28" s="259" t="s">
        <v>140</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row>
    <row r="29" spans="1:41" s="85" customFormat="1" x14ac:dyDescent="0.2">
      <c r="A29" s="260" t="s">
        <v>129</v>
      </c>
      <c r="B29" s="292">
        <f>'C завтраками| Bed and breakfast'!V28*0.9</f>
        <v>81450</v>
      </c>
      <c r="C29" s="292">
        <f>'C завтраками| Bed and breakfast'!W28*0.9</f>
        <v>81450</v>
      </c>
      <c r="D29" s="292">
        <f>'C завтраками| Bed and breakfast'!X28*0.9</f>
        <v>81450</v>
      </c>
      <c r="E29" s="292">
        <f>'C завтраками| Bed and breakfast'!Y28*0.9</f>
        <v>80100</v>
      </c>
      <c r="F29" s="292">
        <f>'C завтраками| Bed and breakfast'!Z28*0.9</f>
        <v>84150</v>
      </c>
      <c r="G29" s="292">
        <f>'C завтраками| Bed and breakfast'!AA28*0.9</f>
        <v>80100</v>
      </c>
      <c r="H29" s="292">
        <f>'C завтраками| Bed and breakfast'!AB28*0.9</f>
        <v>86850</v>
      </c>
      <c r="I29" s="292">
        <f>'C завтраками| Bed and breakfast'!AC28*0.9</f>
        <v>84150</v>
      </c>
      <c r="J29" s="292">
        <f>'C завтраками| Bed and breakfast'!AD28*0.9</f>
        <v>80100</v>
      </c>
      <c r="K29" s="292">
        <f>'C завтраками| Bed and breakfast'!AE28*0.9</f>
        <v>84150</v>
      </c>
      <c r="L29" s="292">
        <f>'C завтраками| Bed and breakfast'!AF28*0.9</f>
        <v>81450</v>
      </c>
      <c r="M29" s="292">
        <f>'C завтраками| Bed and breakfast'!AG28*0.9</f>
        <v>87480</v>
      </c>
      <c r="N29" s="292">
        <f>'C завтраками| Bed and breakfast'!AH28*0.9</f>
        <v>90180</v>
      </c>
      <c r="O29" s="292">
        <f>'C завтраками| Bed and breakfast'!AI28*0.9</f>
        <v>87480</v>
      </c>
      <c r="P29" s="292">
        <f>'C завтраками| Bed and breakfast'!AJ28*0.9</f>
        <v>85950</v>
      </c>
      <c r="Q29" s="292">
        <f>'C завтраками| Bed and breakfast'!AK28*0.9</f>
        <v>85950</v>
      </c>
      <c r="R29" s="292">
        <f>'C завтраками| Bed and breakfast'!AL28*0.9</f>
        <v>87480</v>
      </c>
      <c r="S29" s="292">
        <f>'C завтраками| Bed and breakfast'!AM28*0.9</f>
        <v>85950</v>
      </c>
      <c r="T29" s="292">
        <f>'C завтраками| Bed and breakfast'!AN28*0.9</f>
        <v>90180</v>
      </c>
      <c r="U29" s="292">
        <f>'C завтраками| Bed and breakfast'!AO28*0.9</f>
        <v>87480</v>
      </c>
      <c r="V29" s="292">
        <f>'C завтраками| Bed and breakfast'!AP28*0.9</f>
        <v>90180</v>
      </c>
      <c r="W29" s="292">
        <f>'C завтраками| Bed and breakfast'!AQ28*0.9</f>
        <v>90180</v>
      </c>
      <c r="X29" s="292">
        <f>'C завтраками| Bed and breakfast'!AR28*0.9</f>
        <v>97380</v>
      </c>
      <c r="Y29" s="292">
        <f>'C завтраками| Bed and breakfast'!AS28*0.9</f>
        <v>90180</v>
      </c>
      <c r="Z29" s="292">
        <f>'C завтраками| Bed and breakfast'!AT28*0.9</f>
        <v>94680</v>
      </c>
      <c r="AA29" s="292">
        <f>'C завтраками| Bed and breakfast'!AU28*0.9</f>
        <v>90180</v>
      </c>
      <c r="AB29" s="292">
        <f>'C завтраками| Bed and breakfast'!AV28*0.9</f>
        <v>94680</v>
      </c>
      <c r="AC29" s="292">
        <f>'C завтраками| Bed and breakfast'!AW28*0.9</f>
        <v>90180</v>
      </c>
      <c r="AD29" s="292">
        <f>'C завтраками| Bed and breakfast'!AX28*0.9</f>
        <v>97380</v>
      </c>
      <c r="AE29" s="292">
        <f>'C завтраками| Bed and breakfast'!AY28*0.9</f>
        <v>85950</v>
      </c>
      <c r="AF29" s="292">
        <f>'C завтраками| Bed and breakfast'!AZ28*0.9</f>
        <v>91980</v>
      </c>
      <c r="AG29" s="292">
        <f>'C завтраками| Bed and breakfast'!BA28*0.9</f>
        <v>83250</v>
      </c>
      <c r="AH29" s="292">
        <f>'C завтраками| Bed and breakfast'!BB28*0.9</f>
        <v>84600</v>
      </c>
      <c r="AI29" s="292">
        <f>'C завтраками| Bed and breakfast'!BC28*0.9</f>
        <v>83250</v>
      </c>
      <c r="AJ29" s="292">
        <f>'C завтраками| Bed and breakfast'!BD28*0.9</f>
        <v>84600</v>
      </c>
      <c r="AK29" s="292">
        <f>'C завтраками| Bed and breakfast'!BE28*0.9</f>
        <v>83250</v>
      </c>
      <c r="AL29" s="292">
        <f>'C завтраками| Bed and breakfast'!BF28*0.9</f>
        <v>84600</v>
      </c>
      <c r="AM29" s="292">
        <f>'C завтраками| Bed and breakfast'!BG28*0.9</f>
        <v>83250</v>
      </c>
      <c r="AN29" s="292">
        <f>'C завтраками| Bed and breakfast'!BH28*0.9</f>
        <v>84600</v>
      </c>
      <c r="AO29" s="292">
        <f>'C завтраками| Bed and breakfast'!BI28*0.9</f>
        <v>83250</v>
      </c>
    </row>
    <row r="30" spans="1:41" s="85" customFormat="1" x14ac:dyDescent="0.2">
      <c r="A30" s="101"/>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row>
    <row r="31" spans="1:41" s="85" customFormat="1" x14ac:dyDescent="0.2">
      <c r="A31" s="273" t="s">
        <v>313</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row>
    <row r="32" spans="1:41" s="85" customFormat="1" x14ac:dyDescent="0.2">
      <c r="A32" s="93" t="s">
        <v>143</v>
      </c>
      <c r="B32" s="310">
        <f t="shared" ref="B32:AO32" si="0">B5</f>
        <v>45444</v>
      </c>
      <c r="C32" s="310">
        <f t="shared" si="0"/>
        <v>45445</v>
      </c>
      <c r="D32" s="310">
        <f t="shared" si="0"/>
        <v>45453</v>
      </c>
      <c r="E32" s="310">
        <f t="shared" si="0"/>
        <v>45454</v>
      </c>
      <c r="F32" s="310">
        <f t="shared" si="0"/>
        <v>45457</v>
      </c>
      <c r="G32" s="310">
        <f t="shared" si="0"/>
        <v>45459</v>
      </c>
      <c r="H32" s="291">
        <f t="shared" si="0"/>
        <v>45461</v>
      </c>
      <c r="I32" s="310">
        <f t="shared" si="0"/>
        <v>45464</v>
      </c>
      <c r="J32" s="310">
        <f t="shared" si="0"/>
        <v>45466</v>
      </c>
      <c r="K32" s="310">
        <f t="shared" si="0"/>
        <v>45471</v>
      </c>
      <c r="L32" s="310">
        <f t="shared" si="0"/>
        <v>45473</v>
      </c>
      <c r="M32" s="310">
        <f t="shared" si="0"/>
        <v>45474</v>
      </c>
      <c r="N32" s="310">
        <f t="shared" si="0"/>
        <v>45478</v>
      </c>
      <c r="O32" s="310">
        <f t="shared" si="0"/>
        <v>45480</v>
      </c>
      <c r="P32" s="310">
        <f t="shared" si="0"/>
        <v>45484</v>
      </c>
      <c r="Q32" s="310">
        <f t="shared" si="0"/>
        <v>45485</v>
      </c>
      <c r="R32" s="310">
        <f t="shared" si="0"/>
        <v>45492</v>
      </c>
      <c r="S32" s="310">
        <f t="shared" si="0"/>
        <v>45494</v>
      </c>
      <c r="T32" s="310">
        <f t="shared" si="0"/>
        <v>45499</v>
      </c>
      <c r="U32" s="310">
        <f t="shared" si="0"/>
        <v>45501</v>
      </c>
      <c r="V32" s="310">
        <f t="shared" si="0"/>
        <v>45504</v>
      </c>
      <c r="W32" s="310">
        <f t="shared" si="0"/>
        <v>45505</v>
      </c>
      <c r="X32" s="310">
        <f t="shared" si="0"/>
        <v>45506</v>
      </c>
      <c r="Y32" s="310">
        <f t="shared" si="0"/>
        <v>45508</v>
      </c>
      <c r="Z32" s="310">
        <f t="shared" si="0"/>
        <v>45513</v>
      </c>
      <c r="AA32" s="310">
        <f t="shared" si="0"/>
        <v>45515</v>
      </c>
      <c r="AB32" s="310">
        <f t="shared" si="0"/>
        <v>45520</v>
      </c>
      <c r="AC32" s="310">
        <f t="shared" si="0"/>
        <v>45522</v>
      </c>
      <c r="AD32" s="310">
        <f t="shared" si="0"/>
        <v>45526</v>
      </c>
      <c r="AE32" s="310">
        <f t="shared" si="0"/>
        <v>45532</v>
      </c>
      <c r="AF32" s="310">
        <f t="shared" si="0"/>
        <v>45534</v>
      </c>
      <c r="AG32" s="310">
        <f t="shared" si="0"/>
        <v>45536</v>
      </c>
      <c r="AH32" s="310">
        <f t="shared" si="0"/>
        <v>45541</v>
      </c>
      <c r="AI32" s="310">
        <f t="shared" si="0"/>
        <v>45543</v>
      </c>
      <c r="AJ32" s="310">
        <f t="shared" si="0"/>
        <v>45548</v>
      </c>
      <c r="AK32" s="310">
        <f t="shared" si="0"/>
        <v>45550</v>
      </c>
      <c r="AL32" s="310">
        <f t="shared" si="0"/>
        <v>45555</v>
      </c>
      <c r="AM32" s="310">
        <f t="shared" si="0"/>
        <v>45557</v>
      </c>
      <c r="AN32" s="310">
        <f t="shared" si="0"/>
        <v>45562</v>
      </c>
      <c r="AO32" s="310">
        <f t="shared" si="0"/>
        <v>45564</v>
      </c>
    </row>
    <row r="33" spans="1:41" s="85" customFormat="1" x14ac:dyDescent="0.2">
      <c r="A33" s="94"/>
      <c r="B33" s="310">
        <f t="shared" ref="B33:AO33" si="1">B6</f>
        <v>45444</v>
      </c>
      <c r="C33" s="310">
        <f t="shared" si="1"/>
        <v>45452</v>
      </c>
      <c r="D33" s="310">
        <f t="shared" si="1"/>
        <v>45453</v>
      </c>
      <c r="E33" s="310">
        <f t="shared" si="1"/>
        <v>45456</v>
      </c>
      <c r="F33" s="310">
        <f t="shared" si="1"/>
        <v>45458</v>
      </c>
      <c r="G33" s="310">
        <f t="shared" si="1"/>
        <v>45460</v>
      </c>
      <c r="H33" s="291">
        <f t="shared" si="1"/>
        <v>45463</v>
      </c>
      <c r="I33" s="310">
        <f t="shared" si="1"/>
        <v>45465</v>
      </c>
      <c r="J33" s="310">
        <f t="shared" si="1"/>
        <v>45470</v>
      </c>
      <c r="K33" s="310">
        <f t="shared" si="1"/>
        <v>45472</v>
      </c>
      <c r="L33" s="310">
        <f t="shared" si="1"/>
        <v>45473</v>
      </c>
      <c r="M33" s="310">
        <f t="shared" si="1"/>
        <v>45477</v>
      </c>
      <c r="N33" s="310">
        <f t="shared" si="1"/>
        <v>45479</v>
      </c>
      <c r="O33" s="310">
        <f t="shared" si="1"/>
        <v>45483</v>
      </c>
      <c r="P33" s="310">
        <f t="shared" si="1"/>
        <v>45484</v>
      </c>
      <c r="Q33" s="310">
        <f t="shared" si="1"/>
        <v>45491</v>
      </c>
      <c r="R33" s="310">
        <f t="shared" si="1"/>
        <v>45493</v>
      </c>
      <c r="S33" s="310">
        <f t="shared" si="1"/>
        <v>45498</v>
      </c>
      <c r="T33" s="310">
        <f t="shared" si="1"/>
        <v>45500</v>
      </c>
      <c r="U33" s="310">
        <f t="shared" si="1"/>
        <v>45503</v>
      </c>
      <c r="V33" s="310">
        <f t="shared" si="1"/>
        <v>45504</v>
      </c>
      <c r="W33" s="310">
        <f t="shared" si="1"/>
        <v>45505</v>
      </c>
      <c r="X33" s="310">
        <f t="shared" si="1"/>
        <v>45507</v>
      </c>
      <c r="Y33" s="310">
        <f t="shared" si="1"/>
        <v>45512</v>
      </c>
      <c r="Z33" s="310">
        <f t="shared" si="1"/>
        <v>45514</v>
      </c>
      <c r="AA33" s="310">
        <f t="shared" si="1"/>
        <v>45519</v>
      </c>
      <c r="AB33" s="310">
        <f t="shared" si="1"/>
        <v>45521</v>
      </c>
      <c r="AC33" s="310">
        <f t="shared" si="1"/>
        <v>45525</v>
      </c>
      <c r="AD33" s="310">
        <f t="shared" si="1"/>
        <v>45531</v>
      </c>
      <c r="AE33" s="310">
        <f t="shared" si="1"/>
        <v>45533</v>
      </c>
      <c r="AF33" s="310">
        <f t="shared" si="1"/>
        <v>45535</v>
      </c>
      <c r="AG33" s="310">
        <f t="shared" si="1"/>
        <v>45540</v>
      </c>
      <c r="AH33" s="310">
        <f t="shared" si="1"/>
        <v>45542</v>
      </c>
      <c r="AI33" s="310">
        <f t="shared" si="1"/>
        <v>45547</v>
      </c>
      <c r="AJ33" s="310">
        <f t="shared" si="1"/>
        <v>45549</v>
      </c>
      <c r="AK33" s="310">
        <f t="shared" si="1"/>
        <v>45554</v>
      </c>
      <c r="AL33" s="310">
        <f t="shared" si="1"/>
        <v>45556</v>
      </c>
      <c r="AM33" s="310">
        <f t="shared" si="1"/>
        <v>45561</v>
      </c>
      <c r="AN33" s="310">
        <f t="shared" si="1"/>
        <v>45563</v>
      </c>
      <c r="AO33" s="310">
        <f t="shared" si="1"/>
        <v>45565</v>
      </c>
    </row>
    <row r="34" spans="1:41" s="85" customFormat="1" x14ac:dyDescent="0.2">
      <c r="A34" s="259" t="s">
        <v>153</v>
      </c>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row>
    <row r="35" spans="1:41" s="85" customFormat="1" x14ac:dyDescent="0.2">
      <c r="A35" s="260">
        <v>1</v>
      </c>
      <c r="B35" s="293">
        <f t="shared" ref="B35:AO35" si="2">B8*0.87+25</f>
        <v>14510.5</v>
      </c>
      <c r="C35" s="293">
        <f t="shared" si="2"/>
        <v>14510.5</v>
      </c>
      <c r="D35" s="293">
        <f t="shared" si="2"/>
        <v>14510.5</v>
      </c>
      <c r="E35" s="293">
        <f t="shared" si="2"/>
        <v>13336</v>
      </c>
      <c r="F35" s="293">
        <f t="shared" si="2"/>
        <v>16859.5</v>
      </c>
      <c r="G35" s="293">
        <f t="shared" si="2"/>
        <v>13336</v>
      </c>
      <c r="H35" s="293">
        <f t="shared" si="2"/>
        <v>19208.5</v>
      </c>
      <c r="I35" s="293">
        <f t="shared" si="2"/>
        <v>16859.5</v>
      </c>
      <c r="J35" s="293">
        <f t="shared" si="2"/>
        <v>13336</v>
      </c>
      <c r="K35" s="293">
        <f t="shared" si="2"/>
        <v>16859.5</v>
      </c>
      <c r="L35" s="293">
        <f t="shared" si="2"/>
        <v>14510.5</v>
      </c>
      <c r="M35" s="293">
        <f t="shared" si="2"/>
        <v>19756.599999999999</v>
      </c>
      <c r="N35" s="293">
        <f t="shared" si="2"/>
        <v>22105.599999999999</v>
      </c>
      <c r="O35" s="293">
        <f t="shared" si="2"/>
        <v>19756.599999999999</v>
      </c>
      <c r="P35" s="293">
        <f t="shared" si="2"/>
        <v>18425.5</v>
      </c>
      <c r="Q35" s="293">
        <f t="shared" si="2"/>
        <v>18425.5</v>
      </c>
      <c r="R35" s="293">
        <f t="shared" si="2"/>
        <v>19756.599999999999</v>
      </c>
      <c r="S35" s="293">
        <f t="shared" si="2"/>
        <v>18425.5</v>
      </c>
      <c r="T35" s="293">
        <f t="shared" si="2"/>
        <v>22105.599999999999</v>
      </c>
      <c r="U35" s="293">
        <f t="shared" si="2"/>
        <v>19756.599999999999</v>
      </c>
      <c r="V35" s="293">
        <f t="shared" si="2"/>
        <v>22105.599999999999</v>
      </c>
      <c r="W35" s="293">
        <f t="shared" si="2"/>
        <v>22105.599999999999</v>
      </c>
      <c r="X35" s="293">
        <f t="shared" si="2"/>
        <v>28369.599999999999</v>
      </c>
      <c r="Y35" s="293">
        <f t="shared" si="2"/>
        <v>22105.599999999999</v>
      </c>
      <c r="Z35" s="293">
        <f t="shared" si="2"/>
        <v>26020.6</v>
      </c>
      <c r="AA35" s="293">
        <f t="shared" si="2"/>
        <v>22105.599999999999</v>
      </c>
      <c r="AB35" s="293">
        <f t="shared" si="2"/>
        <v>26020.6</v>
      </c>
      <c r="AC35" s="293">
        <f t="shared" si="2"/>
        <v>22105.599999999999</v>
      </c>
      <c r="AD35" s="293">
        <f t="shared" si="2"/>
        <v>28369.599999999999</v>
      </c>
      <c r="AE35" s="293">
        <f t="shared" si="2"/>
        <v>18425.5</v>
      </c>
      <c r="AF35" s="293">
        <f t="shared" si="2"/>
        <v>23671.599999999999</v>
      </c>
      <c r="AG35" s="293">
        <f t="shared" si="2"/>
        <v>16076.5</v>
      </c>
      <c r="AH35" s="293">
        <f t="shared" si="2"/>
        <v>17251</v>
      </c>
      <c r="AI35" s="293">
        <f t="shared" si="2"/>
        <v>16076.5</v>
      </c>
      <c r="AJ35" s="293">
        <f t="shared" si="2"/>
        <v>17251</v>
      </c>
      <c r="AK35" s="293">
        <f t="shared" si="2"/>
        <v>16076.5</v>
      </c>
      <c r="AL35" s="293">
        <f t="shared" si="2"/>
        <v>17251</v>
      </c>
      <c r="AM35" s="293">
        <f t="shared" si="2"/>
        <v>16076.5</v>
      </c>
      <c r="AN35" s="293">
        <f t="shared" si="2"/>
        <v>17251</v>
      </c>
      <c r="AO35" s="293">
        <f t="shared" si="2"/>
        <v>16076.5</v>
      </c>
    </row>
    <row r="36" spans="1:41" s="85" customFormat="1" x14ac:dyDescent="0.2">
      <c r="A36" s="260">
        <v>2</v>
      </c>
      <c r="B36" s="293">
        <f t="shared" ref="B36:AO36" si="3">B9*0.87+25</f>
        <v>16076.5</v>
      </c>
      <c r="C36" s="293">
        <f t="shared" si="3"/>
        <v>16076.5</v>
      </c>
      <c r="D36" s="293">
        <f t="shared" si="3"/>
        <v>16076.5</v>
      </c>
      <c r="E36" s="293">
        <f t="shared" si="3"/>
        <v>14902</v>
      </c>
      <c r="F36" s="293">
        <f t="shared" si="3"/>
        <v>18425.5</v>
      </c>
      <c r="G36" s="293">
        <f t="shared" si="3"/>
        <v>14902</v>
      </c>
      <c r="H36" s="293">
        <f t="shared" si="3"/>
        <v>20774.5</v>
      </c>
      <c r="I36" s="293">
        <f t="shared" si="3"/>
        <v>18425.5</v>
      </c>
      <c r="J36" s="293">
        <f t="shared" si="3"/>
        <v>14902</v>
      </c>
      <c r="K36" s="293">
        <f t="shared" si="3"/>
        <v>18425.5</v>
      </c>
      <c r="L36" s="293">
        <f t="shared" si="3"/>
        <v>16076.5</v>
      </c>
      <c r="M36" s="293">
        <f t="shared" si="3"/>
        <v>21322.6</v>
      </c>
      <c r="N36" s="293">
        <f t="shared" si="3"/>
        <v>23671.599999999999</v>
      </c>
      <c r="O36" s="293">
        <f t="shared" si="3"/>
        <v>21322.6</v>
      </c>
      <c r="P36" s="293">
        <f t="shared" si="3"/>
        <v>19991.5</v>
      </c>
      <c r="Q36" s="293">
        <f t="shared" si="3"/>
        <v>19991.5</v>
      </c>
      <c r="R36" s="293">
        <f t="shared" si="3"/>
        <v>21322.6</v>
      </c>
      <c r="S36" s="293">
        <f t="shared" si="3"/>
        <v>19991.5</v>
      </c>
      <c r="T36" s="293">
        <f t="shared" si="3"/>
        <v>23671.599999999999</v>
      </c>
      <c r="U36" s="293">
        <f t="shared" si="3"/>
        <v>21322.6</v>
      </c>
      <c r="V36" s="293">
        <f t="shared" si="3"/>
        <v>23671.599999999999</v>
      </c>
      <c r="W36" s="293">
        <f t="shared" si="3"/>
        <v>23671.599999999999</v>
      </c>
      <c r="X36" s="293">
        <f t="shared" si="3"/>
        <v>29935.599999999999</v>
      </c>
      <c r="Y36" s="293">
        <f t="shared" si="3"/>
        <v>23671.599999999999</v>
      </c>
      <c r="Z36" s="293">
        <f t="shared" si="3"/>
        <v>27586.6</v>
      </c>
      <c r="AA36" s="293">
        <f t="shared" si="3"/>
        <v>23671.599999999999</v>
      </c>
      <c r="AB36" s="293">
        <f t="shared" si="3"/>
        <v>27586.6</v>
      </c>
      <c r="AC36" s="293">
        <f t="shared" si="3"/>
        <v>23671.599999999999</v>
      </c>
      <c r="AD36" s="293">
        <f t="shared" si="3"/>
        <v>29935.599999999999</v>
      </c>
      <c r="AE36" s="293">
        <f t="shared" si="3"/>
        <v>19991.5</v>
      </c>
      <c r="AF36" s="293">
        <f t="shared" si="3"/>
        <v>25237.599999999999</v>
      </c>
      <c r="AG36" s="293">
        <f t="shared" si="3"/>
        <v>17642.5</v>
      </c>
      <c r="AH36" s="293">
        <f t="shared" si="3"/>
        <v>18817</v>
      </c>
      <c r="AI36" s="293">
        <f t="shared" si="3"/>
        <v>17642.5</v>
      </c>
      <c r="AJ36" s="293">
        <f t="shared" si="3"/>
        <v>18817</v>
      </c>
      <c r="AK36" s="293">
        <f t="shared" si="3"/>
        <v>17642.5</v>
      </c>
      <c r="AL36" s="293">
        <f t="shared" si="3"/>
        <v>18817</v>
      </c>
      <c r="AM36" s="293">
        <f t="shared" si="3"/>
        <v>17642.5</v>
      </c>
      <c r="AN36" s="293">
        <f t="shared" si="3"/>
        <v>18817</v>
      </c>
      <c r="AO36" s="293">
        <f t="shared" si="3"/>
        <v>17642.5</v>
      </c>
    </row>
    <row r="37" spans="1:41" s="85" customFormat="1" x14ac:dyDescent="0.2">
      <c r="A37" s="259" t="s">
        <v>155</v>
      </c>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row>
    <row r="38" spans="1:41" s="85" customFormat="1" x14ac:dyDescent="0.2">
      <c r="A38" s="260">
        <v>1</v>
      </c>
      <c r="B38" s="293">
        <f t="shared" ref="B38:AO38" si="4">B11*0.87+25</f>
        <v>16468</v>
      </c>
      <c r="C38" s="293">
        <f t="shared" si="4"/>
        <v>16468</v>
      </c>
      <c r="D38" s="293">
        <f t="shared" si="4"/>
        <v>16468</v>
      </c>
      <c r="E38" s="293">
        <f t="shared" si="4"/>
        <v>15293.5</v>
      </c>
      <c r="F38" s="293">
        <f t="shared" si="4"/>
        <v>18817</v>
      </c>
      <c r="G38" s="293">
        <f t="shared" si="4"/>
        <v>15293.5</v>
      </c>
      <c r="H38" s="293">
        <f t="shared" si="4"/>
        <v>21166</v>
      </c>
      <c r="I38" s="293">
        <f t="shared" si="4"/>
        <v>18817</v>
      </c>
      <c r="J38" s="293">
        <f t="shared" si="4"/>
        <v>15293.5</v>
      </c>
      <c r="K38" s="293">
        <f t="shared" si="4"/>
        <v>18817</v>
      </c>
      <c r="L38" s="293">
        <f t="shared" si="4"/>
        <v>16468</v>
      </c>
      <c r="M38" s="293">
        <f t="shared" si="4"/>
        <v>21714.1</v>
      </c>
      <c r="N38" s="293">
        <f t="shared" si="4"/>
        <v>24063.1</v>
      </c>
      <c r="O38" s="293">
        <f t="shared" si="4"/>
        <v>21714.1</v>
      </c>
      <c r="P38" s="293">
        <f t="shared" si="4"/>
        <v>20383</v>
      </c>
      <c r="Q38" s="293">
        <f t="shared" si="4"/>
        <v>20383</v>
      </c>
      <c r="R38" s="293">
        <f t="shared" si="4"/>
        <v>21714.1</v>
      </c>
      <c r="S38" s="293">
        <f t="shared" si="4"/>
        <v>20383</v>
      </c>
      <c r="T38" s="293">
        <f t="shared" si="4"/>
        <v>24063.1</v>
      </c>
      <c r="U38" s="293">
        <f t="shared" si="4"/>
        <v>21714.1</v>
      </c>
      <c r="V38" s="293">
        <f t="shared" si="4"/>
        <v>24063.1</v>
      </c>
      <c r="W38" s="293">
        <f t="shared" si="4"/>
        <v>24063.1</v>
      </c>
      <c r="X38" s="293">
        <f t="shared" si="4"/>
        <v>30327.1</v>
      </c>
      <c r="Y38" s="293">
        <f t="shared" si="4"/>
        <v>24063.1</v>
      </c>
      <c r="Z38" s="293">
        <f t="shared" si="4"/>
        <v>27978.1</v>
      </c>
      <c r="AA38" s="293">
        <f t="shared" si="4"/>
        <v>24063.1</v>
      </c>
      <c r="AB38" s="293">
        <f t="shared" si="4"/>
        <v>27978.1</v>
      </c>
      <c r="AC38" s="293">
        <f t="shared" si="4"/>
        <v>24063.1</v>
      </c>
      <c r="AD38" s="293">
        <f t="shared" si="4"/>
        <v>30327.1</v>
      </c>
      <c r="AE38" s="293">
        <f t="shared" si="4"/>
        <v>20383</v>
      </c>
      <c r="AF38" s="293">
        <f t="shared" si="4"/>
        <v>25629.1</v>
      </c>
      <c r="AG38" s="293">
        <f t="shared" si="4"/>
        <v>18034</v>
      </c>
      <c r="AH38" s="293">
        <f t="shared" si="4"/>
        <v>19208.5</v>
      </c>
      <c r="AI38" s="293">
        <f t="shared" si="4"/>
        <v>18034</v>
      </c>
      <c r="AJ38" s="293">
        <f t="shared" si="4"/>
        <v>19208.5</v>
      </c>
      <c r="AK38" s="293">
        <f t="shared" si="4"/>
        <v>18034</v>
      </c>
      <c r="AL38" s="293">
        <f t="shared" si="4"/>
        <v>19208.5</v>
      </c>
      <c r="AM38" s="293">
        <f t="shared" si="4"/>
        <v>18034</v>
      </c>
      <c r="AN38" s="293">
        <f t="shared" si="4"/>
        <v>19208.5</v>
      </c>
      <c r="AO38" s="293">
        <f t="shared" si="4"/>
        <v>18034</v>
      </c>
    </row>
    <row r="39" spans="1:41" s="85" customFormat="1" x14ac:dyDescent="0.2">
      <c r="A39" s="260">
        <v>2</v>
      </c>
      <c r="B39" s="293">
        <f t="shared" ref="B39:AO39" si="5">B12*0.87+25</f>
        <v>18034</v>
      </c>
      <c r="C39" s="293">
        <f t="shared" si="5"/>
        <v>18034</v>
      </c>
      <c r="D39" s="293">
        <f t="shared" si="5"/>
        <v>18034</v>
      </c>
      <c r="E39" s="293">
        <f t="shared" si="5"/>
        <v>16859.5</v>
      </c>
      <c r="F39" s="293">
        <f t="shared" si="5"/>
        <v>20383</v>
      </c>
      <c r="G39" s="293">
        <f t="shared" si="5"/>
        <v>16859.5</v>
      </c>
      <c r="H39" s="293">
        <f t="shared" si="5"/>
        <v>22732</v>
      </c>
      <c r="I39" s="293">
        <f t="shared" si="5"/>
        <v>20383</v>
      </c>
      <c r="J39" s="293">
        <f t="shared" si="5"/>
        <v>16859.5</v>
      </c>
      <c r="K39" s="293">
        <f t="shared" si="5"/>
        <v>20383</v>
      </c>
      <c r="L39" s="293">
        <f t="shared" si="5"/>
        <v>18034</v>
      </c>
      <c r="M39" s="293">
        <f t="shared" si="5"/>
        <v>23280.1</v>
      </c>
      <c r="N39" s="293">
        <f t="shared" si="5"/>
        <v>25629.1</v>
      </c>
      <c r="O39" s="293">
        <f t="shared" si="5"/>
        <v>23280.1</v>
      </c>
      <c r="P39" s="293">
        <f t="shared" si="5"/>
        <v>21949</v>
      </c>
      <c r="Q39" s="293">
        <f t="shared" si="5"/>
        <v>21949</v>
      </c>
      <c r="R39" s="293">
        <f t="shared" si="5"/>
        <v>23280.1</v>
      </c>
      <c r="S39" s="293">
        <f t="shared" si="5"/>
        <v>21949</v>
      </c>
      <c r="T39" s="293">
        <f t="shared" si="5"/>
        <v>25629.1</v>
      </c>
      <c r="U39" s="293">
        <f t="shared" si="5"/>
        <v>23280.1</v>
      </c>
      <c r="V39" s="293">
        <f t="shared" si="5"/>
        <v>25629.1</v>
      </c>
      <c r="W39" s="293">
        <f t="shared" si="5"/>
        <v>25629.1</v>
      </c>
      <c r="X39" s="293">
        <f t="shared" si="5"/>
        <v>31893.1</v>
      </c>
      <c r="Y39" s="293">
        <f t="shared" si="5"/>
        <v>25629.1</v>
      </c>
      <c r="Z39" s="293">
        <f t="shared" si="5"/>
        <v>29544.1</v>
      </c>
      <c r="AA39" s="293">
        <f t="shared" si="5"/>
        <v>25629.1</v>
      </c>
      <c r="AB39" s="293">
        <f t="shared" si="5"/>
        <v>29544.1</v>
      </c>
      <c r="AC39" s="293">
        <f t="shared" si="5"/>
        <v>25629.1</v>
      </c>
      <c r="AD39" s="293">
        <f t="shared" si="5"/>
        <v>31893.1</v>
      </c>
      <c r="AE39" s="293">
        <f t="shared" si="5"/>
        <v>21949</v>
      </c>
      <c r="AF39" s="293">
        <f t="shared" si="5"/>
        <v>27195.1</v>
      </c>
      <c r="AG39" s="293">
        <f t="shared" si="5"/>
        <v>19600</v>
      </c>
      <c r="AH39" s="293">
        <f t="shared" si="5"/>
        <v>20774.5</v>
      </c>
      <c r="AI39" s="293">
        <f t="shared" si="5"/>
        <v>19600</v>
      </c>
      <c r="AJ39" s="293">
        <f t="shared" si="5"/>
        <v>20774.5</v>
      </c>
      <c r="AK39" s="293">
        <f t="shared" si="5"/>
        <v>19600</v>
      </c>
      <c r="AL39" s="293">
        <f t="shared" si="5"/>
        <v>20774.5</v>
      </c>
      <c r="AM39" s="293">
        <f t="shared" si="5"/>
        <v>19600</v>
      </c>
      <c r="AN39" s="293">
        <f t="shared" si="5"/>
        <v>20774.5</v>
      </c>
      <c r="AO39" s="293">
        <f t="shared" si="5"/>
        <v>19600</v>
      </c>
    </row>
    <row r="40" spans="1:41" s="85" customFormat="1" x14ac:dyDescent="0.2">
      <c r="A40" s="259" t="s">
        <v>154</v>
      </c>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row>
    <row r="41" spans="1:41" s="85" customFormat="1" x14ac:dyDescent="0.2">
      <c r="A41" s="260">
        <v>1</v>
      </c>
      <c r="B41" s="293">
        <f t="shared" ref="B41:AO41" si="6">B14*0.87+25</f>
        <v>17251</v>
      </c>
      <c r="C41" s="293">
        <f t="shared" si="6"/>
        <v>17251</v>
      </c>
      <c r="D41" s="293">
        <f t="shared" si="6"/>
        <v>17251</v>
      </c>
      <c r="E41" s="293">
        <f t="shared" si="6"/>
        <v>16076.5</v>
      </c>
      <c r="F41" s="293">
        <f t="shared" si="6"/>
        <v>19600</v>
      </c>
      <c r="G41" s="293">
        <f t="shared" si="6"/>
        <v>16076.5</v>
      </c>
      <c r="H41" s="293">
        <f t="shared" si="6"/>
        <v>21949</v>
      </c>
      <c r="I41" s="293">
        <f t="shared" si="6"/>
        <v>19600</v>
      </c>
      <c r="J41" s="293">
        <f t="shared" si="6"/>
        <v>16076.5</v>
      </c>
      <c r="K41" s="293">
        <f t="shared" si="6"/>
        <v>19600</v>
      </c>
      <c r="L41" s="293">
        <f t="shared" si="6"/>
        <v>17251</v>
      </c>
      <c r="M41" s="293">
        <f t="shared" si="6"/>
        <v>22497.1</v>
      </c>
      <c r="N41" s="293">
        <f t="shared" si="6"/>
        <v>24846.1</v>
      </c>
      <c r="O41" s="293">
        <f t="shared" si="6"/>
        <v>22497.1</v>
      </c>
      <c r="P41" s="293">
        <f t="shared" si="6"/>
        <v>21166</v>
      </c>
      <c r="Q41" s="293">
        <f t="shared" si="6"/>
        <v>21166</v>
      </c>
      <c r="R41" s="293">
        <f t="shared" si="6"/>
        <v>22497.1</v>
      </c>
      <c r="S41" s="293">
        <f t="shared" si="6"/>
        <v>21166</v>
      </c>
      <c r="T41" s="293">
        <f t="shared" si="6"/>
        <v>24846.1</v>
      </c>
      <c r="U41" s="293">
        <f t="shared" si="6"/>
        <v>22497.1</v>
      </c>
      <c r="V41" s="293">
        <f t="shared" si="6"/>
        <v>24846.1</v>
      </c>
      <c r="W41" s="293">
        <f t="shared" si="6"/>
        <v>24846.1</v>
      </c>
      <c r="X41" s="293">
        <f t="shared" si="6"/>
        <v>31110.1</v>
      </c>
      <c r="Y41" s="293">
        <f t="shared" si="6"/>
        <v>24846.1</v>
      </c>
      <c r="Z41" s="293">
        <f t="shared" si="6"/>
        <v>28761.1</v>
      </c>
      <c r="AA41" s="293">
        <f t="shared" si="6"/>
        <v>24846.1</v>
      </c>
      <c r="AB41" s="293">
        <f t="shared" si="6"/>
        <v>28761.1</v>
      </c>
      <c r="AC41" s="293">
        <f t="shared" si="6"/>
        <v>24846.1</v>
      </c>
      <c r="AD41" s="293">
        <f t="shared" si="6"/>
        <v>31110.1</v>
      </c>
      <c r="AE41" s="293">
        <f t="shared" si="6"/>
        <v>21166</v>
      </c>
      <c r="AF41" s="293">
        <f t="shared" si="6"/>
        <v>26412.1</v>
      </c>
      <c r="AG41" s="293">
        <f t="shared" si="6"/>
        <v>18817</v>
      </c>
      <c r="AH41" s="293">
        <f t="shared" si="6"/>
        <v>19991.5</v>
      </c>
      <c r="AI41" s="293">
        <f t="shared" si="6"/>
        <v>18817</v>
      </c>
      <c r="AJ41" s="293">
        <f t="shared" si="6"/>
        <v>19991.5</v>
      </c>
      <c r="AK41" s="293">
        <f t="shared" si="6"/>
        <v>18817</v>
      </c>
      <c r="AL41" s="293">
        <f t="shared" si="6"/>
        <v>19991.5</v>
      </c>
      <c r="AM41" s="293">
        <f t="shared" si="6"/>
        <v>18817</v>
      </c>
      <c r="AN41" s="293">
        <f t="shared" si="6"/>
        <v>19991.5</v>
      </c>
      <c r="AO41" s="293">
        <f t="shared" si="6"/>
        <v>18817</v>
      </c>
    </row>
    <row r="42" spans="1:41" s="85" customFormat="1" x14ac:dyDescent="0.2">
      <c r="A42" s="260">
        <v>2</v>
      </c>
      <c r="B42" s="293">
        <f t="shared" ref="B42:AO42" si="7">B15*0.87+25</f>
        <v>18817</v>
      </c>
      <c r="C42" s="293">
        <f t="shared" si="7"/>
        <v>18817</v>
      </c>
      <c r="D42" s="293">
        <f t="shared" si="7"/>
        <v>18817</v>
      </c>
      <c r="E42" s="293">
        <f t="shared" si="7"/>
        <v>17642.5</v>
      </c>
      <c r="F42" s="293">
        <f t="shared" si="7"/>
        <v>21166</v>
      </c>
      <c r="G42" s="293">
        <f t="shared" si="7"/>
        <v>17642.5</v>
      </c>
      <c r="H42" s="293">
        <f t="shared" si="7"/>
        <v>23515</v>
      </c>
      <c r="I42" s="293">
        <f t="shared" si="7"/>
        <v>21166</v>
      </c>
      <c r="J42" s="293">
        <f t="shared" si="7"/>
        <v>17642.5</v>
      </c>
      <c r="K42" s="293">
        <f t="shared" si="7"/>
        <v>21166</v>
      </c>
      <c r="L42" s="293">
        <f t="shared" si="7"/>
        <v>18817</v>
      </c>
      <c r="M42" s="293">
        <f t="shared" si="7"/>
        <v>24063.1</v>
      </c>
      <c r="N42" s="293">
        <f t="shared" si="7"/>
        <v>26412.1</v>
      </c>
      <c r="O42" s="293">
        <f t="shared" si="7"/>
        <v>24063.1</v>
      </c>
      <c r="P42" s="293">
        <f t="shared" si="7"/>
        <v>22732</v>
      </c>
      <c r="Q42" s="293">
        <f t="shared" si="7"/>
        <v>22732</v>
      </c>
      <c r="R42" s="293">
        <f t="shared" si="7"/>
        <v>24063.1</v>
      </c>
      <c r="S42" s="293">
        <f t="shared" si="7"/>
        <v>22732</v>
      </c>
      <c r="T42" s="293">
        <f t="shared" si="7"/>
        <v>26412.1</v>
      </c>
      <c r="U42" s="293">
        <f t="shared" si="7"/>
        <v>24063.1</v>
      </c>
      <c r="V42" s="293">
        <f t="shared" si="7"/>
        <v>26412.1</v>
      </c>
      <c r="W42" s="293">
        <f t="shared" si="7"/>
        <v>26412.1</v>
      </c>
      <c r="X42" s="293">
        <f t="shared" si="7"/>
        <v>32676.1</v>
      </c>
      <c r="Y42" s="293">
        <f t="shared" si="7"/>
        <v>26412.1</v>
      </c>
      <c r="Z42" s="293">
        <f t="shared" si="7"/>
        <v>30327.1</v>
      </c>
      <c r="AA42" s="293">
        <f t="shared" si="7"/>
        <v>26412.1</v>
      </c>
      <c r="AB42" s="293">
        <f t="shared" si="7"/>
        <v>30327.1</v>
      </c>
      <c r="AC42" s="293">
        <f t="shared" si="7"/>
        <v>26412.1</v>
      </c>
      <c r="AD42" s="293">
        <f t="shared" si="7"/>
        <v>32676.1</v>
      </c>
      <c r="AE42" s="293">
        <f t="shared" si="7"/>
        <v>22732</v>
      </c>
      <c r="AF42" s="293">
        <f t="shared" si="7"/>
        <v>27978.1</v>
      </c>
      <c r="AG42" s="293">
        <f t="shared" si="7"/>
        <v>20383</v>
      </c>
      <c r="AH42" s="293">
        <f t="shared" si="7"/>
        <v>21557.5</v>
      </c>
      <c r="AI42" s="293">
        <f t="shared" si="7"/>
        <v>20383</v>
      </c>
      <c r="AJ42" s="293">
        <f t="shared" si="7"/>
        <v>21557.5</v>
      </c>
      <c r="AK42" s="293">
        <f t="shared" si="7"/>
        <v>20383</v>
      </c>
      <c r="AL42" s="293">
        <f t="shared" si="7"/>
        <v>21557.5</v>
      </c>
      <c r="AM42" s="293">
        <f t="shared" si="7"/>
        <v>20383</v>
      </c>
      <c r="AN42" s="293">
        <f t="shared" si="7"/>
        <v>21557.5</v>
      </c>
      <c r="AO42" s="293">
        <f t="shared" si="7"/>
        <v>20383</v>
      </c>
    </row>
    <row r="43" spans="1:41" s="85" customFormat="1" x14ac:dyDescent="0.2">
      <c r="A43" s="259" t="s">
        <v>156</v>
      </c>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row>
    <row r="44" spans="1:41" s="85" customFormat="1" x14ac:dyDescent="0.2">
      <c r="A44" s="260">
        <v>1</v>
      </c>
      <c r="B44" s="293">
        <f t="shared" ref="B44:AO44" si="8">B17*0.87+25</f>
        <v>19600</v>
      </c>
      <c r="C44" s="293">
        <f t="shared" si="8"/>
        <v>19600</v>
      </c>
      <c r="D44" s="293">
        <f t="shared" si="8"/>
        <v>19600</v>
      </c>
      <c r="E44" s="293">
        <f t="shared" si="8"/>
        <v>18425.5</v>
      </c>
      <c r="F44" s="293">
        <f t="shared" si="8"/>
        <v>21949</v>
      </c>
      <c r="G44" s="293">
        <f t="shared" si="8"/>
        <v>18425.5</v>
      </c>
      <c r="H44" s="293">
        <f t="shared" si="8"/>
        <v>24298</v>
      </c>
      <c r="I44" s="293">
        <f t="shared" si="8"/>
        <v>21949</v>
      </c>
      <c r="J44" s="293">
        <f t="shared" si="8"/>
        <v>18425.5</v>
      </c>
      <c r="K44" s="293">
        <f t="shared" si="8"/>
        <v>21949</v>
      </c>
      <c r="L44" s="293">
        <f t="shared" si="8"/>
        <v>19600</v>
      </c>
      <c r="M44" s="293">
        <f t="shared" si="8"/>
        <v>24846.1</v>
      </c>
      <c r="N44" s="293">
        <f t="shared" si="8"/>
        <v>27195.1</v>
      </c>
      <c r="O44" s="293">
        <f t="shared" si="8"/>
        <v>24846.1</v>
      </c>
      <c r="P44" s="293">
        <f t="shared" si="8"/>
        <v>23515</v>
      </c>
      <c r="Q44" s="293">
        <f t="shared" si="8"/>
        <v>23515</v>
      </c>
      <c r="R44" s="293">
        <f t="shared" si="8"/>
        <v>24846.1</v>
      </c>
      <c r="S44" s="293">
        <f t="shared" si="8"/>
        <v>23515</v>
      </c>
      <c r="T44" s="293">
        <f t="shared" si="8"/>
        <v>27195.1</v>
      </c>
      <c r="U44" s="293">
        <f t="shared" si="8"/>
        <v>24846.1</v>
      </c>
      <c r="V44" s="293">
        <f t="shared" si="8"/>
        <v>27195.1</v>
      </c>
      <c r="W44" s="293">
        <f t="shared" si="8"/>
        <v>27195.1</v>
      </c>
      <c r="X44" s="293">
        <f t="shared" si="8"/>
        <v>33459.1</v>
      </c>
      <c r="Y44" s="293">
        <f t="shared" si="8"/>
        <v>27195.1</v>
      </c>
      <c r="Z44" s="293">
        <f t="shared" si="8"/>
        <v>31110.1</v>
      </c>
      <c r="AA44" s="293">
        <f t="shared" si="8"/>
        <v>27195.1</v>
      </c>
      <c r="AB44" s="293">
        <f t="shared" si="8"/>
        <v>31110.1</v>
      </c>
      <c r="AC44" s="293">
        <f t="shared" si="8"/>
        <v>27195.1</v>
      </c>
      <c r="AD44" s="293">
        <f t="shared" si="8"/>
        <v>33459.1</v>
      </c>
      <c r="AE44" s="293">
        <f t="shared" si="8"/>
        <v>23515</v>
      </c>
      <c r="AF44" s="293">
        <f t="shared" si="8"/>
        <v>28761.1</v>
      </c>
      <c r="AG44" s="293">
        <f t="shared" si="8"/>
        <v>21166</v>
      </c>
      <c r="AH44" s="293">
        <f t="shared" si="8"/>
        <v>22340.5</v>
      </c>
      <c r="AI44" s="293">
        <f t="shared" si="8"/>
        <v>21166</v>
      </c>
      <c r="AJ44" s="293">
        <f t="shared" si="8"/>
        <v>22340.5</v>
      </c>
      <c r="AK44" s="293">
        <f t="shared" si="8"/>
        <v>21166</v>
      </c>
      <c r="AL44" s="293">
        <f t="shared" si="8"/>
        <v>22340.5</v>
      </c>
      <c r="AM44" s="293">
        <f t="shared" si="8"/>
        <v>21166</v>
      </c>
      <c r="AN44" s="293">
        <f t="shared" si="8"/>
        <v>22340.5</v>
      </c>
      <c r="AO44" s="293">
        <f t="shared" si="8"/>
        <v>21166</v>
      </c>
    </row>
    <row r="45" spans="1:41" s="85" customFormat="1" x14ac:dyDescent="0.2">
      <c r="A45" s="260">
        <v>2</v>
      </c>
      <c r="B45" s="293">
        <f t="shared" ref="B45:AO45" si="9">B18*0.87+25</f>
        <v>21166</v>
      </c>
      <c r="C45" s="293">
        <f t="shared" si="9"/>
        <v>21166</v>
      </c>
      <c r="D45" s="293">
        <f t="shared" si="9"/>
        <v>21166</v>
      </c>
      <c r="E45" s="293">
        <f t="shared" si="9"/>
        <v>19991.5</v>
      </c>
      <c r="F45" s="293">
        <f t="shared" si="9"/>
        <v>23515</v>
      </c>
      <c r="G45" s="293">
        <f t="shared" si="9"/>
        <v>19991.5</v>
      </c>
      <c r="H45" s="293">
        <f t="shared" si="9"/>
        <v>25864</v>
      </c>
      <c r="I45" s="293">
        <f t="shared" si="9"/>
        <v>23515</v>
      </c>
      <c r="J45" s="293">
        <f t="shared" si="9"/>
        <v>19991.5</v>
      </c>
      <c r="K45" s="293">
        <f t="shared" si="9"/>
        <v>23515</v>
      </c>
      <c r="L45" s="293">
        <f t="shared" si="9"/>
        <v>21166</v>
      </c>
      <c r="M45" s="293">
        <f t="shared" si="9"/>
        <v>26412.1</v>
      </c>
      <c r="N45" s="293">
        <f t="shared" si="9"/>
        <v>28761.1</v>
      </c>
      <c r="O45" s="293">
        <f t="shared" si="9"/>
        <v>26412.1</v>
      </c>
      <c r="P45" s="293">
        <f t="shared" si="9"/>
        <v>25081</v>
      </c>
      <c r="Q45" s="293">
        <f t="shared" si="9"/>
        <v>25081</v>
      </c>
      <c r="R45" s="293">
        <f t="shared" si="9"/>
        <v>26412.1</v>
      </c>
      <c r="S45" s="293">
        <f t="shared" si="9"/>
        <v>25081</v>
      </c>
      <c r="T45" s="293">
        <f t="shared" si="9"/>
        <v>28761.1</v>
      </c>
      <c r="U45" s="293">
        <f t="shared" si="9"/>
        <v>26412.1</v>
      </c>
      <c r="V45" s="293">
        <f t="shared" si="9"/>
        <v>28761.1</v>
      </c>
      <c r="W45" s="293">
        <f t="shared" si="9"/>
        <v>28761.1</v>
      </c>
      <c r="X45" s="293">
        <f t="shared" si="9"/>
        <v>35025.1</v>
      </c>
      <c r="Y45" s="293">
        <f t="shared" si="9"/>
        <v>28761.1</v>
      </c>
      <c r="Z45" s="293">
        <f t="shared" si="9"/>
        <v>32676.1</v>
      </c>
      <c r="AA45" s="293">
        <f t="shared" si="9"/>
        <v>28761.1</v>
      </c>
      <c r="AB45" s="293">
        <f t="shared" si="9"/>
        <v>32676.1</v>
      </c>
      <c r="AC45" s="293">
        <f t="shared" si="9"/>
        <v>28761.1</v>
      </c>
      <c r="AD45" s="293">
        <f t="shared" si="9"/>
        <v>35025.1</v>
      </c>
      <c r="AE45" s="293">
        <f t="shared" si="9"/>
        <v>25081</v>
      </c>
      <c r="AF45" s="293">
        <f t="shared" si="9"/>
        <v>30327.1</v>
      </c>
      <c r="AG45" s="293">
        <f t="shared" si="9"/>
        <v>22732</v>
      </c>
      <c r="AH45" s="293">
        <f t="shared" si="9"/>
        <v>23906.5</v>
      </c>
      <c r="AI45" s="293">
        <f t="shared" si="9"/>
        <v>22732</v>
      </c>
      <c r="AJ45" s="293">
        <f t="shared" si="9"/>
        <v>23906.5</v>
      </c>
      <c r="AK45" s="293">
        <f t="shared" si="9"/>
        <v>22732</v>
      </c>
      <c r="AL45" s="293">
        <f t="shared" si="9"/>
        <v>23906.5</v>
      </c>
      <c r="AM45" s="293">
        <f t="shared" si="9"/>
        <v>22732</v>
      </c>
      <c r="AN45" s="293">
        <f t="shared" si="9"/>
        <v>23906.5</v>
      </c>
      <c r="AO45" s="293">
        <f t="shared" si="9"/>
        <v>22732</v>
      </c>
    </row>
    <row r="46" spans="1:41" s="85" customFormat="1" x14ac:dyDescent="0.2">
      <c r="A46" s="259" t="s">
        <v>136</v>
      </c>
      <c r="B46" s="293"/>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row>
    <row r="47" spans="1:41" s="85" customFormat="1" x14ac:dyDescent="0.2">
      <c r="A47" s="260">
        <v>1</v>
      </c>
      <c r="B47" s="293">
        <f t="shared" ref="B47:AO47" si="10">B20*0.87+25</f>
        <v>21949</v>
      </c>
      <c r="C47" s="293">
        <f t="shared" si="10"/>
        <v>21949</v>
      </c>
      <c r="D47" s="293">
        <f t="shared" si="10"/>
        <v>21949</v>
      </c>
      <c r="E47" s="293">
        <f t="shared" si="10"/>
        <v>20774.5</v>
      </c>
      <c r="F47" s="293">
        <f t="shared" si="10"/>
        <v>24298</v>
      </c>
      <c r="G47" s="293">
        <f t="shared" si="10"/>
        <v>20774.5</v>
      </c>
      <c r="H47" s="293">
        <f t="shared" si="10"/>
        <v>26647</v>
      </c>
      <c r="I47" s="293">
        <f t="shared" si="10"/>
        <v>24298</v>
      </c>
      <c r="J47" s="293">
        <f t="shared" si="10"/>
        <v>20774.5</v>
      </c>
      <c r="K47" s="293">
        <f t="shared" si="10"/>
        <v>24298</v>
      </c>
      <c r="L47" s="293">
        <f t="shared" si="10"/>
        <v>21949</v>
      </c>
      <c r="M47" s="293">
        <f t="shared" si="10"/>
        <v>27195.1</v>
      </c>
      <c r="N47" s="293">
        <f t="shared" si="10"/>
        <v>29544.1</v>
      </c>
      <c r="O47" s="293">
        <f t="shared" si="10"/>
        <v>27195.1</v>
      </c>
      <c r="P47" s="293">
        <f t="shared" si="10"/>
        <v>25864</v>
      </c>
      <c r="Q47" s="293">
        <f t="shared" si="10"/>
        <v>25864</v>
      </c>
      <c r="R47" s="293">
        <f t="shared" si="10"/>
        <v>27195.1</v>
      </c>
      <c r="S47" s="293">
        <f t="shared" si="10"/>
        <v>25864</v>
      </c>
      <c r="T47" s="293">
        <f t="shared" si="10"/>
        <v>29544.1</v>
      </c>
      <c r="U47" s="293">
        <f t="shared" si="10"/>
        <v>27195.1</v>
      </c>
      <c r="V47" s="293">
        <f t="shared" si="10"/>
        <v>29544.1</v>
      </c>
      <c r="W47" s="293">
        <f t="shared" si="10"/>
        <v>29544.1</v>
      </c>
      <c r="X47" s="293">
        <f t="shared" si="10"/>
        <v>35808.1</v>
      </c>
      <c r="Y47" s="293">
        <f t="shared" si="10"/>
        <v>29544.1</v>
      </c>
      <c r="Z47" s="293">
        <f t="shared" si="10"/>
        <v>33459.1</v>
      </c>
      <c r="AA47" s="293">
        <f t="shared" si="10"/>
        <v>29544.1</v>
      </c>
      <c r="AB47" s="293">
        <f t="shared" si="10"/>
        <v>33459.1</v>
      </c>
      <c r="AC47" s="293">
        <f t="shared" si="10"/>
        <v>29544.1</v>
      </c>
      <c r="AD47" s="293">
        <f t="shared" si="10"/>
        <v>35808.1</v>
      </c>
      <c r="AE47" s="293">
        <f t="shared" si="10"/>
        <v>25864</v>
      </c>
      <c r="AF47" s="293">
        <f t="shared" si="10"/>
        <v>31110.1</v>
      </c>
      <c r="AG47" s="293">
        <f t="shared" si="10"/>
        <v>23515</v>
      </c>
      <c r="AH47" s="293">
        <f t="shared" si="10"/>
        <v>24689.5</v>
      </c>
      <c r="AI47" s="293">
        <f t="shared" si="10"/>
        <v>23515</v>
      </c>
      <c r="AJ47" s="293">
        <f t="shared" si="10"/>
        <v>24689.5</v>
      </c>
      <c r="AK47" s="293">
        <f t="shared" si="10"/>
        <v>23515</v>
      </c>
      <c r="AL47" s="293">
        <f t="shared" si="10"/>
        <v>24689.5</v>
      </c>
      <c r="AM47" s="293">
        <f t="shared" si="10"/>
        <v>23515</v>
      </c>
      <c r="AN47" s="293">
        <f t="shared" si="10"/>
        <v>24689.5</v>
      </c>
      <c r="AO47" s="293">
        <f t="shared" si="10"/>
        <v>23515</v>
      </c>
    </row>
    <row r="48" spans="1:41" s="85" customFormat="1" x14ac:dyDescent="0.2">
      <c r="A48" s="260">
        <v>2</v>
      </c>
      <c r="B48" s="293">
        <f t="shared" ref="B48:AO48" si="11">B21*0.87+25</f>
        <v>23515</v>
      </c>
      <c r="C48" s="293">
        <f t="shared" si="11"/>
        <v>23515</v>
      </c>
      <c r="D48" s="293">
        <f t="shared" si="11"/>
        <v>23515</v>
      </c>
      <c r="E48" s="293">
        <f t="shared" si="11"/>
        <v>22340.5</v>
      </c>
      <c r="F48" s="293">
        <f t="shared" si="11"/>
        <v>25864</v>
      </c>
      <c r="G48" s="293">
        <f t="shared" si="11"/>
        <v>22340.5</v>
      </c>
      <c r="H48" s="293">
        <f t="shared" si="11"/>
        <v>28213</v>
      </c>
      <c r="I48" s="293">
        <f t="shared" si="11"/>
        <v>25864</v>
      </c>
      <c r="J48" s="293">
        <f t="shared" si="11"/>
        <v>22340.5</v>
      </c>
      <c r="K48" s="293">
        <f t="shared" si="11"/>
        <v>25864</v>
      </c>
      <c r="L48" s="293">
        <f t="shared" si="11"/>
        <v>23515</v>
      </c>
      <c r="M48" s="293">
        <f t="shared" si="11"/>
        <v>28761.1</v>
      </c>
      <c r="N48" s="293">
        <f t="shared" si="11"/>
        <v>31110.1</v>
      </c>
      <c r="O48" s="293">
        <f t="shared" si="11"/>
        <v>28761.1</v>
      </c>
      <c r="P48" s="293">
        <f t="shared" si="11"/>
        <v>27430</v>
      </c>
      <c r="Q48" s="293">
        <f t="shared" si="11"/>
        <v>27430</v>
      </c>
      <c r="R48" s="293">
        <f t="shared" si="11"/>
        <v>28761.1</v>
      </c>
      <c r="S48" s="293">
        <f t="shared" si="11"/>
        <v>27430</v>
      </c>
      <c r="T48" s="293">
        <f t="shared" si="11"/>
        <v>31110.1</v>
      </c>
      <c r="U48" s="293">
        <f t="shared" si="11"/>
        <v>28761.1</v>
      </c>
      <c r="V48" s="293">
        <f t="shared" si="11"/>
        <v>31110.1</v>
      </c>
      <c r="W48" s="293">
        <f t="shared" si="11"/>
        <v>31110.1</v>
      </c>
      <c r="X48" s="293">
        <f t="shared" si="11"/>
        <v>37374.1</v>
      </c>
      <c r="Y48" s="293">
        <f t="shared" si="11"/>
        <v>31110.1</v>
      </c>
      <c r="Z48" s="293">
        <f t="shared" si="11"/>
        <v>35025.1</v>
      </c>
      <c r="AA48" s="293">
        <f t="shared" si="11"/>
        <v>31110.1</v>
      </c>
      <c r="AB48" s="293">
        <f t="shared" si="11"/>
        <v>35025.1</v>
      </c>
      <c r="AC48" s="293">
        <f t="shared" si="11"/>
        <v>31110.1</v>
      </c>
      <c r="AD48" s="293">
        <f t="shared" si="11"/>
        <v>37374.1</v>
      </c>
      <c r="AE48" s="293">
        <f t="shared" si="11"/>
        <v>27430</v>
      </c>
      <c r="AF48" s="293">
        <f t="shared" si="11"/>
        <v>32676.1</v>
      </c>
      <c r="AG48" s="293">
        <f t="shared" si="11"/>
        <v>25081</v>
      </c>
      <c r="AH48" s="293">
        <f t="shared" si="11"/>
        <v>26255.5</v>
      </c>
      <c r="AI48" s="293">
        <f t="shared" si="11"/>
        <v>25081</v>
      </c>
      <c r="AJ48" s="293">
        <f t="shared" si="11"/>
        <v>26255.5</v>
      </c>
      <c r="AK48" s="293">
        <f t="shared" si="11"/>
        <v>25081</v>
      </c>
      <c r="AL48" s="293">
        <f t="shared" si="11"/>
        <v>26255.5</v>
      </c>
      <c r="AM48" s="293">
        <f t="shared" si="11"/>
        <v>25081</v>
      </c>
      <c r="AN48" s="293">
        <f t="shared" si="11"/>
        <v>26255.5</v>
      </c>
      <c r="AO48" s="293">
        <f t="shared" si="11"/>
        <v>25081</v>
      </c>
    </row>
    <row r="49" spans="1:41" s="85" customFormat="1" x14ac:dyDescent="0.2">
      <c r="A49" s="259" t="s">
        <v>137</v>
      </c>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row>
    <row r="50" spans="1:41" s="85" customFormat="1" x14ac:dyDescent="0.2">
      <c r="A50" s="260" t="s">
        <v>129</v>
      </c>
      <c r="B50" s="293">
        <f t="shared" ref="B50:AO50" si="12">B23*0.87+25</f>
        <v>29387.5</v>
      </c>
      <c r="C50" s="293">
        <f t="shared" si="12"/>
        <v>29387.5</v>
      </c>
      <c r="D50" s="293">
        <f t="shared" si="12"/>
        <v>29387.5</v>
      </c>
      <c r="E50" s="293">
        <f t="shared" si="12"/>
        <v>28213</v>
      </c>
      <c r="F50" s="293">
        <f t="shared" si="12"/>
        <v>31736.5</v>
      </c>
      <c r="G50" s="293">
        <f t="shared" si="12"/>
        <v>28213</v>
      </c>
      <c r="H50" s="293">
        <f t="shared" si="12"/>
        <v>34085.5</v>
      </c>
      <c r="I50" s="293">
        <f t="shared" si="12"/>
        <v>31736.5</v>
      </c>
      <c r="J50" s="293">
        <f t="shared" si="12"/>
        <v>28213</v>
      </c>
      <c r="K50" s="293">
        <f t="shared" si="12"/>
        <v>31736.5</v>
      </c>
      <c r="L50" s="293">
        <f t="shared" si="12"/>
        <v>29387.5</v>
      </c>
      <c r="M50" s="293">
        <f t="shared" si="12"/>
        <v>34633.599999999999</v>
      </c>
      <c r="N50" s="293">
        <f t="shared" si="12"/>
        <v>36982.6</v>
      </c>
      <c r="O50" s="293">
        <f t="shared" si="12"/>
        <v>34633.599999999999</v>
      </c>
      <c r="P50" s="293">
        <f t="shared" si="12"/>
        <v>33302.5</v>
      </c>
      <c r="Q50" s="293">
        <f t="shared" si="12"/>
        <v>33302.5</v>
      </c>
      <c r="R50" s="293">
        <f t="shared" si="12"/>
        <v>34633.599999999999</v>
      </c>
      <c r="S50" s="293">
        <f t="shared" si="12"/>
        <v>33302.5</v>
      </c>
      <c r="T50" s="293">
        <f t="shared" si="12"/>
        <v>36982.6</v>
      </c>
      <c r="U50" s="293">
        <f t="shared" si="12"/>
        <v>34633.599999999999</v>
      </c>
      <c r="V50" s="293">
        <f t="shared" si="12"/>
        <v>36982.6</v>
      </c>
      <c r="W50" s="293">
        <f t="shared" si="12"/>
        <v>36982.6</v>
      </c>
      <c r="X50" s="293">
        <f t="shared" si="12"/>
        <v>43246.6</v>
      </c>
      <c r="Y50" s="293">
        <f t="shared" si="12"/>
        <v>36982.6</v>
      </c>
      <c r="Z50" s="293">
        <f t="shared" si="12"/>
        <v>40897.599999999999</v>
      </c>
      <c r="AA50" s="293">
        <f t="shared" si="12"/>
        <v>36982.6</v>
      </c>
      <c r="AB50" s="293">
        <f t="shared" si="12"/>
        <v>40897.599999999999</v>
      </c>
      <c r="AC50" s="293">
        <f t="shared" si="12"/>
        <v>36982.6</v>
      </c>
      <c r="AD50" s="293">
        <f t="shared" si="12"/>
        <v>43246.6</v>
      </c>
      <c r="AE50" s="293">
        <f t="shared" si="12"/>
        <v>33302.5</v>
      </c>
      <c r="AF50" s="293">
        <f t="shared" si="12"/>
        <v>38548.6</v>
      </c>
      <c r="AG50" s="293">
        <f t="shared" si="12"/>
        <v>30953.5</v>
      </c>
      <c r="AH50" s="293">
        <f t="shared" si="12"/>
        <v>32128</v>
      </c>
      <c r="AI50" s="293">
        <f t="shared" si="12"/>
        <v>30953.5</v>
      </c>
      <c r="AJ50" s="293">
        <f t="shared" si="12"/>
        <v>32128</v>
      </c>
      <c r="AK50" s="293">
        <f t="shared" si="12"/>
        <v>30953.5</v>
      </c>
      <c r="AL50" s="293">
        <f t="shared" si="12"/>
        <v>32128</v>
      </c>
      <c r="AM50" s="293">
        <f t="shared" si="12"/>
        <v>30953.5</v>
      </c>
      <c r="AN50" s="293">
        <f t="shared" si="12"/>
        <v>32128</v>
      </c>
      <c r="AO50" s="293">
        <f t="shared" si="12"/>
        <v>30953.5</v>
      </c>
    </row>
    <row r="51" spans="1:41" s="85" customFormat="1" x14ac:dyDescent="0.2">
      <c r="A51" s="259" t="s">
        <v>138</v>
      </c>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row>
    <row r="52" spans="1:41" s="85" customFormat="1" x14ac:dyDescent="0.2">
      <c r="A52" s="260" t="s">
        <v>129</v>
      </c>
      <c r="B52" s="293">
        <f t="shared" ref="B52:AO52" si="13">B25*0.87+25</f>
        <v>35651.5</v>
      </c>
      <c r="C52" s="293">
        <f t="shared" si="13"/>
        <v>35651.5</v>
      </c>
      <c r="D52" s="293">
        <f t="shared" si="13"/>
        <v>35651.5</v>
      </c>
      <c r="E52" s="293">
        <f t="shared" si="13"/>
        <v>34477</v>
      </c>
      <c r="F52" s="293">
        <f t="shared" si="13"/>
        <v>38000.5</v>
      </c>
      <c r="G52" s="293">
        <f t="shared" si="13"/>
        <v>34477</v>
      </c>
      <c r="H52" s="293">
        <f t="shared" si="13"/>
        <v>40349.5</v>
      </c>
      <c r="I52" s="293">
        <f t="shared" si="13"/>
        <v>38000.5</v>
      </c>
      <c r="J52" s="293">
        <f t="shared" si="13"/>
        <v>34477</v>
      </c>
      <c r="K52" s="293">
        <f t="shared" si="13"/>
        <v>38000.5</v>
      </c>
      <c r="L52" s="293">
        <f t="shared" si="13"/>
        <v>35651.5</v>
      </c>
      <c r="M52" s="293">
        <f t="shared" si="13"/>
        <v>40897.599999999999</v>
      </c>
      <c r="N52" s="293">
        <f t="shared" si="13"/>
        <v>43246.6</v>
      </c>
      <c r="O52" s="293">
        <f t="shared" si="13"/>
        <v>40897.599999999999</v>
      </c>
      <c r="P52" s="293">
        <f t="shared" si="13"/>
        <v>39566.5</v>
      </c>
      <c r="Q52" s="293">
        <f t="shared" si="13"/>
        <v>39566.5</v>
      </c>
      <c r="R52" s="293">
        <f t="shared" si="13"/>
        <v>40897.599999999999</v>
      </c>
      <c r="S52" s="293">
        <f t="shared" si="13"/>
        <v>39566.5</v>
      </c>
      <c r="T52" s="293">
        <f t="shared" si="13"/>
        <v>43246.6</v>
      </c>
      <c r="U52" s="293">
        <f t="shared" si="13"/>
        <v>40897.599999999999</v>
      </c>
      <c r="V52" s="293">
        <f t="shared" si="13"/>
        <v>43246.6</v>
      </c>
      <c r="W52" s="293">
        <f t="shared" si="13"/>
        <v>43246.6</v>
      </c>
      <c r="X52" s="293">
        <f t="shared" si="13"/>
        <v>49510.6</v>
      </c>
      <c r="Y52" s="293">
        <f t="shared" si="13"/>
        <v>43246.6</v>
      </c>
      <c r="Z52" s="293">
        <f t="shared" si="13"/>
        <v>47161.599999999999</v>
      </c>
      <c r="AA52" s="293">
        <f t="shared" si="13"/>
        <v>43246.6</v>
      </c>
      <c r="AB52" s="293">
        <f t="shared" si="13"/>
        <v>47161.599999999999</v>
      </c>
      <c r="AC52" s="293">
        <f t="shared" si="13"/>
        <v>43246.6</v>
      </c>
      <c r="AD52" s="293">
        <f t="shared" si="13"/>
        <v>49510.6</v>
      </c>
      <c r="AE52" s="293">
        <f t="shared" si="13"/>
        <v>39566.5</v>
      </c>
      <c r="AF52" s="293">
        <f t="shared" si="13"/>
        <v>44812.6</v>
      </c>
      <c r="AG52" s="293">
        <f t="shared" si="13"/>
        <v>37217.5</v>
      </c>
      <c r="AH52" s="293">
        <f t="shared" si="13"/>
        <v>38392</v>
      </c>
      <c r="AI52" s="293">
        <f t="shared" si="13"/>
        <v>37217.5</v>
      </c>
      <c r="AJ52" s="293">
        <f t="shared" si="13"/>
        <v>38392</v>
      </c>
      <c r="AK52" s="293">
        <f t="shared" si="13"/>
        <v>37217.5</v>
      </c>
      <c r="AL52" s="293">
        <f t="shared" si="13"/>
        <v>38392</v>
      </c>
      <c r="AM52" s="293">
        <f t="shared" si="13"/>
        <v>37217.5</v>
      </c>
      <c r="AN52" s="293">
        <f t="shared" si="13"/>
        <v>38392</v>
      </c>
      <c r="AO52" s="293">
        <f t="shared" si="13"/>
        <v>37217.5</v>
      </c>
    </row>
    <row r="53" spans="1:41" s="85" customFormat="1" x14ac:dyDescent="0.2">
      <c r="A53" s="261" t="s">
        <v>139</v>
      </c>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row>
    <row r="54" spans="1:41" s="85" customFormat="1" x14ac:dyDescent="0.2">
      <c r="A54" s="260" t="s">
        <v>129</v>
      </c>
      <c r="B54" s="293">
        <f t="shared" ref="B54:AO54" si="14">B27*0.87+25</f>
        <v>55226.5</v>
      </c>
      <c r="C54" s="293">
        <f t="shared" si="14"/>
        <v>55226.5</v>
      </c>
      <c r="D54" s="293">
        <f t="shared" si="14"/>
        <v>55226.5</v>
      </c>
      <c r="E54" s="293">
        <f t="shared" si="14"/>
        <v>54052</v>
      </c>
      <c r="F54" s="293">
        <f t="shared" si="14"/>
        <v>57575.5</v>
      </c>
      <c r="G54" s="293">
        <f t="shared" si="14"/>
        <v>54052</v>
      </c>
      <c r="H54" s="293">
        <f t="shared" si="14"/>
        <v>59924.5</v>
      </c>
      <c r="I54" s="293">
        <f t="shared" si="14"/>
        <v>57575.5</v>
      </c>
      <c r="J54" s="293">
        <f t="shared" si="14"/>
        <v>54052</v>
      </c>
      <c r="K54" s="293">
        <f t="shared" si="14"/>
        <v>57575.5</v>
      </c>
      <c r="L54" s="293">
        <f t="shared" si="14"/>
        <v>55226.5</v>
      </c>
      <c r="M54" s="293">
        <f t="shared" si="14"/>
        <v>60472.6</v>
      </c>
      <c r="N54" s="293">
        <f t="shared" si="14"/>
        <v>62821.599999999999</v>
      </c>
      <c r="O54" s="293">
        <f t="shared" si="14"/>
        <v>60472.6</v>
      </c>
      <c r="P54" s="293">
        <f t="shared" si="14"/>
        <v>59141.5</v>
      </c>
      <c r="Q54" s="293">
        <f t="shared" si="14"/>
        <v>59141.5</v>
      </c>
      <c r="R54" s="293">
        <f t="shared" si="14"/>
        <v>60472.6</v>
      </c>
      <c r="S54" s="293">
        <f t="shared" si="14"/>
        <v>59141.5</v>
      </c>
      <c r="T54" s="293">
        <f t="shared" si="14"/>
        <v>62821.599999999999</v>
      </c>
      <c r="U54" s="293">
        <f t="shared" si="14"/>
        <v>60472.6</v>
      </c>
      <c r="V54" s="293">
        <f t="shared" si="14"/>
        <v>62821.599999999999</v>
      </c>
      <c r="W54" s="293">
        <f t="shared" si="14"/>
        <v>62821.599999999999</v>
      </c>
      <c r="X54" s="293">
        <f t="shared" si="14"/>
        <v>69085.600000000006</v>
      </c>
      <c r="Y54" s="293">
        <f t="shared" si="14"/>
        <v>62821.599999999999</v>
      </c>
      <c r="Z54" s="293">
        <f t="shared" si="14"/>
        <v>66736.600000000006</v>
      </c>
      <c r="AA54" s="293">
        <f t="shared" si="14"/>
        <v>62821.599999999999</v>
      </c>
      <c r="AB54" s="293">
        <f t="shared" si="14"/>
        <v>66736.600000000006</v>
      </c>
      <c r="AC54" s="293">
        <f t="shared" si="14"/>
        <v>62821.599999999999</v>
      </c>
      <c r="AD54" s="293">
        <f t="shared" si="14"/>
        <v>69085.600000000006</v>
      </c>
      <c r="AE54" s="293">
        <f t="shared" si="14"/>
        <v>59141.5</v>
      </c>
      <c r="AF54" s="293">
        <f t="shared" si="14"/>
        <v>64387.6</v>
      </c>
      <c r="AG54" s="293">
        <f t="shared" si="14"/>
        <v>56792.5</v>
      </c>
      <c r="AH54" s="293">
        <f t="shared" si="14"/>
        <v>57967</v>
      </c>
      <c r="AI54" s="293">
        <f t="shared" si="14"/>
        <v>56792.5</v>
      </c>
      <c r="AJ54" s="293">
        <f t="shared" si="14"/>
        <v>57967</v>
      </c>
      <c r="AK54" s="293">
        <f t="shared" si="14"/>
        <v>56792.5</v>
      </c>
      <c r="AL54" s="293">
        <f t="shared" si="14"/>
        <v>57967</v>
      </c>
      <c r="AM54" s="293">
        <f t="shared" si="14"/>
        <v>56792.5</v>
      </c>
      <c r="AN54" s="293">
        <f t="shared" si="14"/>
        <v>57967</v>
      </c>
      <c r="AO54" s="293">
        <f t="shared" si="14"/>
        <v>56792.5</v>
      </c>
    </row>
    <row r="55" spans="1:41" s="85" customFormat="1" x14ac:dyDescent="0.2">
      <c r="A55" s="259" t="s">
        <v>140</v>
      </c>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row>
    <row r="56" spans="1:41" s="85" customFormat="1" x14ac:dyDescent="0.2">
      <c r="A56" s="260" t="s">
        <v>129</v>
      </c>
      <c r="B56" s="293">
        <f t="shared" ref="B56:AO56" si="15">B29*0.87+25</f>
        <v>70886.5</v>
      </c>
      <c r="C56" s="293">
        <f t="shared" si="15"/>
        <v>70886.5</v>
      </c>
      <c r="D56" s="293">
        <f t="shared" si="15"/>
        <v>70886.5</v>
      </c>
      <c r="E56" s="293">
        <f t="shared" si="15"/>
        <v>69712</v>
      </c>
      <c r="F56" s="293">
        <f t="shared" si="15"/>
        <v>73235.5</v>
      </c>
      <c r="G56" s="293">
        <f t="shared" si="15"/>
        <v>69712</v>
      </c>
      <c r="H56" s="293">
        <f t="shared" si="15"/>
        <v>75584.5</v>
      </c>
      <c r="I56" s="293">
        <f t="shared" si="15"/>
        <v>73235.5</v>
      </c>
      <c r="J56" s="293">
        <f t="shared" si="15"/>
        <v>69712</v>
      </c>
      <c r="K56" s="293">
        <f t="shared" si="15"/>
        <v>73235.5</v>
      </c>
      <c r="L56" s="293">
        <f t="shared" si="15"/>
        <v>70886.5</v>
      </c>
      <c r="M56" s="293">
        <f t="shared" si="15"/>
        <v>76132.600000000006</v>
      </c>
      <c r="N56" s="293">
        <f t="shared" si="15"/>
        <v>78481.600000000006</v>
      </c>
      <c r="O56" s="293">
        <f t="shared" si="15"/>
        <v>76132.600000000006</v>
      </c>
      <c r="P56" s="293">
        <f t="shared" si="15"/>
        <v>74801.5</v>
      </c>
      <c r="Q56" s="293">
        <f t="shared" si="15"/>
        <v>74801.5</v>
      </c>
      <c r="R56" s="293">
        <f t="shared" si="15"/>
        <v>76132.600000000006</v>
      </c>
      <c r="S56" s="293">
        <f t="shared" si="15"/>
        <v>74801.5</v>
      </c>
      <c r="T56" s="293">
        <f t="shared" si="15"/>
        <v>78481.600000000006</v>
      </c>
      <c r="U56" s="293">
        <f t="shared" si="15"/>
        <v>76132.600000000006</v>
      </c>
      <c r="V56" s="293">
        <f t="shared" si="15"/>
        <v>78481.600000000006</v>
      </c>
      <c r="W56" s="293">
        <f t="shared" si="15"/>
        <v>78481.600000000006</v>
      </c>
      <c r="X56" s="293">
        <f t="shared" si="15"/>
        <v>84745.600000000006</v>
      </c>
      <c r="Y56" s="293">
        <f t="shared" si="15"/>
        <v>78481.600000000006</v>
      </c>
      <c r="Z56" s="293">
        <f t="shared" si="15"/>
        <v>82396.600000000006</v>
      </c>
      <c r="AA56" s="293">
        <f t="shared" si="15"/>
        <v>78481.600000000006</v>
      </c>
      <c r="AB56" s="293">
        <f t="shared" si="15"/>
        <v>82396.600000000006</v>
      </c>
      <c r="AC56" s="293">
        <f t="shared" si="15"/>
        <v>78481.600000000006</v>
      </c>
      <c r="AD56" s="293">
        <f t="shared" si="15"/>
        <v>84745.600000000006</v>
      </c>
      <c r="AE56" s="293">
        <f t="shared" si="15"/>
        <v>74801.5</v>
      </c>
      <c r="AF56" s="293">
        <f t="shared" si="15"/>
        <v>80047.600000000006</v>
      </c>
      <c r="AG56" s="293">
        <f t="shared" si="15"/>
        <v>72452.5</v>
      </c>
      <c r="AH56" s="293">
        <f t="shared" si="15"/>
        <v>73627</v>
      </c>
      <c r="AI56" s="293">
        <f t="shared" si="15"/>
        <v>72452.5</v>
      </c>
      <c r="AJ56" s="293">
        <f t="shared" si="15"/>
        <v>73627</v>
      </c>
      <c r="AK56" s="293">
        <f t="shared" si="15"/>
        <v>72452.5</v>
      </c>
      <c r="AL56" s="293">
        <f t="shared" si="15"/>
        <v>73627</v>
      </c>
      <c r="AM56" s="293">
        <f t="shared" si="15"/>
        <v>72452.5</v>
      </c>
      <c r="AN56" s="293">
        <f t="shared" si="15"/>
        <v>73627</v>
      </c>
      <c r="AO56" s="293">
        <f t="shared" si="15"/>
        <v>72452.5</v>
      </c>
    </row>
    <row r="57" spans="1:41" s="85" customFormat="1" ht="135" x14ac:dyDescent="0.2">
      <c r="A57" s="379" t="s">
        <v>408</v>
      </c>
    </row>
    <row r="58" spans="1:41" s="85" customFormat="1" x14ac:dyDescent="0.2">
      <c r="A58" s="381" t="s">
        <v>147</v>
      </c>
    </row>
    <row r="59" spans="1:41" s="85" customFormat="1" x14ac:dyDescent="0.2">
      <c r="A59" s="370" t="s">
        <v>406</v>
      </c>
    </row>
    <row r="60" spans="1:41" ht="11.1" customHeight="1" x14ac:dyDescent="0.2">
      <c r="A60" s="370" t="s">
        <v>407</v>
      </c>
    </row>
    <row r="61" spans="1:41" ht="21" customHeight="1" x14ac:dyDescent="0.2">
      <c r="A61" s="377" t="s">
        <v>144</v>
      </c>
    </row>
    <row r="62" spans="1:41" s="263" customFormat="1" ht="36" customHeight="1" x14ac:dyDescent="0.2">
      <c r="A62" s="422" t="s">
        <v>416</v>
      </c>
    </row>
    <row r="63" spans="1:41" ht="36" customHeight="1" x14ac:dyDescent="0.2">
      <c r="A63" s="423"/>
    </row>
    <row r="64" spans="1:41" ht="36" customHeight="1" x14ac:dyDescent="0.2">
      <c r="A64" s="423"/>
    </row>
    <row r="65" spans="1:1" ht="12" customHeight="1" x14ac:dyDescent="0.2">
      <c r="A65" s="423"/>
    </row>
    <row r="66" spans="1:1" x14ac:dyDescent="0.2">
      <c r="A66" s="368" t="s">
        <v>341</v>
      </c>
    </row>
    <row r="67" spans="1:1" x14ac:dyDescent="0.2">
      <c r="A67" s="378"/>
    </row>
    <row r="68" spans="1:1" s="263" customFormat="1" ht="31.5" x14ac:dyDescent="0.2">
      <c r="A68" s="382" t="s">
        <v>417</v>
      </c>
    </row>
    <row r="69" spans="1:1" s="263" customFormat="1" ht="42" x14ac:dyDescent="0.2">
      <c r="A69" s="383" t="s">
        <v>409</v>
      </c>
    </row>
    <row r="70" spans="1:1" s="263" customFormat="1" ht="21" x14ac:dyDescent="0.2">
      <c r="A70" s="383" t="s">
        <v>410</v>
      </c>
    </row>
    <row r="71" spans="1:1" s="263" customFormat="1" ht="21" x14ac:dyDescent="0.2">
      <c r="A71" s="383" t="s">
        <v>418</v>
      </c>
    </row>
    <row r="72" spans="1:1" s="263" customFormat="1" ht="21" x14ac:dyDescent="0.2">
      <c r="A72" s="383" t="s">
        <v>411</v>
      </c>
    </row>
    <row r="73" spans="1:1" s="263" customFormat="1" ht="31.5" x14ac:dyDescent="0.2">
      <c r="A73" s="383" t="s">
        <v>412</v>
      </c>
    </row>
    <row r="74" spans="1:1" s="263" customFormat="1" ht="31.5" x14ac:dyDescent="0.2">
      <c r="A74" s="383" t="s">
        <v>413</v>
      </c>
    </row>
    <row r="75" spans="1:1" s="263" customFormat="1" ht="31.5" x14ac:dyDescent="0.2">
      <c r="A75" s="376" t="s">
        <v>179</v>
      </c>
    </row>
    <row r="76" spans="1:1" s="263" customFormat="1" ht="63" x14ac:dyDescent="0.2">
      <c r="A76" s="384" t="s">
        <v>414</v>
      </c>
    </row>
    <row r="77" spans="1:1" s="263" customFormat="1" ht="21" x14ac:dyDescent="0.2">
      <c r="A77" s="380" t="s">
        <v>175</v>
      </c>
    </row>
    <row r="78" spans="1:1" s="263" customFormat="1" ht="42.75" x14ac:dyDescent="0.2">
      <c r="A78" s="375" t="s">
        <v>415</v>
      </c>
    </row>
    <row r="79" spans="1:1" s="263" customFormat="1" ht="21" x14ac:dyDescent="0.2">
      <c r="A79" s="371" t="s">
        <v>177</v>
      </c>
    </row>
    <row r="80" spans="1:1" s="263" customFormat="1" ht="12.75" x14ac:dyDescent="0.2">
      <c r="A80" s="372"/>
    </row>
    <row r="81" spans="1:1" s="263" customFormat="1" ht="12.75" x14ac:dyDescent="0.2">
      <c r="A81" s="373" t="s">
        <v>145</v>
      </c>
    </row>
    <row r="82" spans="1:1" s="263" customFormat="1" ht="24" x14ac:dyDescent="0.2">
      <c r="A82" s="374" t="s">
        <v>165</v>
      </c>
    </row>
    <row r="83" spans="1:1" s="263" customFormat="1" ht="24" x14ac:dyDescent="0.2">
      <c r="A83" s="374" t="s">
        <v>166</v>
      </c>
    </row>
    <row r="84" spans="1:1" s="263" customFormat="1" ht="12.75" x14ac:dyDescent="0.2">
      <c r="A84" s="369"/>
    </row>
    <row r="85" spans="1:1" s="263" customFormat="1" ht="12.75" x14ac:dyDescent="0.2">
      <c r="A85" s="367"/>
    </row>
    <row r="86" spans="1:1" s="263" customFormat="1" ht="12.75" x14ac:dyDescent="0.2">
      <c r="A86" s="367"/>
    </row>
  </sheetData>
  <mergeCells count="1">
    <mergeCell ref="A62:A65"/>
  </mergeCell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Normal="100" workbookViewId="0"/>
  </sheetViews>
  <sheetFormatPr defaultColWidth="9" defaultRowHeight="12.75" x14ac:dyDescent="0.2"/>
  <cols>
    <col min="1" max="1" width="31.85546875" style="1" customWidth="1"/>
    <col min="2" max="2" width="27.140625" style="1" customWidth="1"/>
    <col min="3" max="3" width="10.85546875" style="1" bestFit="1" customWidth="1"/>
    <col min="4" max="4" width="11.85546875" style="1" customWidth="1"/>
    <col min="5" max="16384" width="9" style="1"/>
  </cols>
  <sheetData>
    <row r="1" spans="1:4" x14ac:dyDescent="0.2">
      <c r="A1" s="20" t="s">
        <v>31</v>
      </c>
      <c r="B1" s="8"/>
      <c r="C1" s="8"/>
      <c r="D1" s="8"/>
    </row>
    <row r="2" spans="1:4" x14ac:dyDescent="0.2">
      <c r="A2" s="3" t="s">
        <v>16</v>
      </c>
      <c r="B2" s="23" t="s">
        <v>43</v>
      </c>
      <c r="C2" s="5"/>
      <c r="D2" s="5"/>
    </row>
    <row r="3" spans="1:4" x14ac:dyDescent="0.2">
      <c r="A3" s="12" t="s">
        <v>32</v>
      </c>
      <c r="B3" s="3"/>
      <c r="C3" s="4"/>
      <c r="D3" s="4"/>
    </row>
    <row r="4" spans="1:4" x14ac:dyDescent="0.2">
      <c r="A4" s="22" t="s">
        <v>42</v>
      </c>
      <c r="B4" s="3">
        <v>4500</v>
      </c>
      <c r="C4" s="4"/>
      <c r="D4" s="4"/>
    </row>
    <row r="5" spans="1:4" x14ac:dyDescent="0.2">
      <c r="A5" s="3" t="s">
        <v>40</v>
      </c>
      <c r="B5" s="24">
        <v>4500</v>
      </c>
      <c r="C5" s="4"/>
      <c r="D5" s="4"/>
    </row>
    <row r="6" spans="1:4" x14ac:dyDescent="0.2">
      <c r="A6" s="3" t="s">
        <v>44</v>
      </c>
      <c r="B6" s="24">
        <v>4500</v>
      </c>
      <c r="C6" s="4"/>
      <c r="D6" s="4"/>
    </row>
    <row r="7" spans="1:4" x14ac:dyDescent="0.2">
      <c r="C7" s="4"/>
      <c r="D7" s="4"/>
    </row>
    <row r="8" spans="1:4" x14ac:dyDescent="0.2">
      <c r="C8" s="4"/>
      <c r="D8" s="4"/>
    </row>
    <row r="9" spans="1:4" x14ac:dyDescent="0.2">
      <c r="A9" s="20" t="s">
        <v>31</v>
      </c>
      <c r="B9" s="2"/>
      <c r="C9" s="4"/>
      <c r="D9" s="4"/>
    </row>
    <row r="10" spans="1:4" x14ac:dyDescent="0.2">
      <c r="A10" s="3" t="s">
        <v>16</v>
      </c>
      <c r="B10" s="23" t="s">
        <v>43</v>
      </c>
      <c r="C10" s="4"/>
      <c r="D10" s="4"/>
    </row>
    <row r="11" spans="1:4" x14ac:dyDescent="0.2">
      <c r="A11" s="12" t="s">
        <v>33</v>
      </c>
      <c r="B11" s="3"/>
      <c r="C11" s="4"/>
      <c r="D11" s="4"/>
    </row>
    <row r="12" spans="1:4" x14ac:dyDescent="0.2">
      <c r="A12" s="22" t="s">
        <v>42</v>
      </c>
      <c r="B12" s="3">
        <v>4500</v>
      </c>
      <c r="C12" s="4"/>
      <c r="D12" s="4"/>
    </row>
    <row r="13" spans="1:4" x14ac:dyDescent="0.2">
      <c r="A13" s="3" t="s">
        <v>40</v>
      </c>
      <c r="B13" s="24">
        <v>4500</v>
      </c>
      <c r="C13" s="4"/>
      <c r="D13" s="4"/>
    </row>
    <row r="14" spans="1:4" x14ac:dyDescent="0.2">
      <c r="A14" s="3" t="s">
        <v>44</v>
      </c>
      <c r="B14" s="24">
        <v>4500</v>
      </c>
      <c r="C14" s="4"/>
      <c r="D14" s="4"/>
    </row>
    <row r="15" spans="1:4" ht="18" customHeight="1" x14ac:dyDescent="0.2">
      <c r="A15" s="20"/>
      <c r="C15" s="5"/>
      <c r="D15" s="5"/>
    </row>
    <row r="16" spans="1:4" x14ac:dyDescent="0.2">
      <c r="A16" s="20"/>
      <c r="C16" s="4"/>
      <c r="D16" s="4"/>
    </row>
    <row r="17" spans="1:4" x14ac:dyDescent="0.2">
      <c r="A17" s="20" t="s">
        <v>31</v>
      </c>
      <c r="B17" s="2"/>
      <c r="C17" s="4"/>
      <c r="D17" s="4"/>
    </row>
    <row r="18" spans="1:4" x14ac:dyDescent="0.2">
      <c r="A18" s="3" t="s">
        <v>16</v>
      </c>
      <c r="B18" s="23" t="s">
        <v>43</v>
      </c>
      <c r="C18" s="4"/>
      <c r="D18" s="4"/>
    </row>
    <row r="19" spans="1:4" x14ac:dyDescent="0.2">
      <c r="A19" s="12" t="s">
        <v>34</v>
      </c>
      <c r="B19" s="3"/>
      <c r="C19" s="4"/>
      <c r="D19" s="4"/>
    </row>
    <row r="20" spans="1:4" x14ac:dyDescent="0.2">
      <c r="A20" s="22" t="s">
        <v>42</v>
      </c>
      <c r="B20" s="3">
        <v>6000</v>
      </c>
      <c r="C20" s="4"/>
      <c r="D20" s="4"/>
    </row>
    <row r="21" spans="1:4" x14ac:dyDescent="0.2">
      <c r="A21" s="3" t="s">
        <v>40</v>
      </c>
      <c r="B21" s="24">
        <v>6000</v>
      </c>
      <c r="C21" s="4"/>
      <c r="D21" s="4"/>
    </row>
    <row r="22" spans="1:4" x14ac:dyDescent="0.2">
      <c r="A22" s="3" t="s">
        <v>44</v>
      </c>
      <c r="B22" s="24">
        <v>6000</v>
      </c>
      <c r="C22" s="4"/>
      <c r="D22" s="4"/>
    </row>
  </sheetData>
  <pageMargins left="0.75" right="0.75" top="1" bottom="1" header="0.5" footer="0.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6"/>
  <sheetViews>
    <sheetView zoomScale="90" zoomScaleNormal="90" workbookViewId="0"/>
  </sheetViews>
  <sheetFormatPr defaultColWidth="9" defaultRowHeight="12" x14ac:dyDescent="0.2"/>
  <cols>
    <col min="1" max="1" width="83.85546875" style="213" customWidth="1"/>
    <col min="2" max="16384" width="9" style="213"/>
  </cols>
  <sheetData>
    <row r="1" spans="1:41" s="21" customFormat="1" ht="12" customHeight="1" x14ac:dyDescent="0.2">
      <c r="A1" s="114" t="s">
        <v>141</v>
      </c>
    </row>
    <row r="2" spans="1:41" s="21" customFormat="1" ht="12" customHeight="1" x14ac:dyDescent="0.2">
      <c r="A2" s="230" t="s">
        <v>405</v>
      </c>
    </row>
    <row r="3" spans="1:41" ht="8.4499999999999993" customHeight="1" x14ac:dyDescent="0.2">
      <c r="A3" s="80"/>
    </row>
    <row r="4" spans="1:41" s="21" customFormat="1" ht="32.450000000000003" customHeight="1" x14ac:dyDescent="0.2">
      <c r="A4" s="330" t="s">
        <v>146</v>
      </c>
    </row>
    <row r="5" spans="1:41" s="81" customFormat="1" ht="23.1" customHeight="1" x14ac:dyDescent="0.2">
      <c r="A5" s="93" t="s">
        <v>143</v>
      </c>
      <c r="B5" s="267">
        <f>'C завтраками| Bed and breakfast'!V4</f>
        <v>45444</v>
      </c>
      <c r="C5" s="267">
        <f>'C завтраками| Bed and breakfast'!W4</f>
        <v>45445</v>
      </c>
      <c r="D5" s="267">
        <f>'C завтраками| Bed and breakfast'!X4</f>
        <v>45453</v>
      </c>
      <c r="E5" s="267">
        <f>'C завтраками| Bed and breakfast'!Y4</f>
        <v>45454</v>
      </c>
      <c r="F5" s="267">
        <f>'C завтраками| Bed and breakfast'!Z4</f>
        <v>45457</v>
      </c>
      <c r="G5" s="267">
        <f>'C завтраками| Bed and breakfast'!AA4</f>
        <v>45459</v>
      </c>
      <c r="H5" s="121">
        <f>'C завтраками| Bed and breakfast'!AB4</f>
        <v>45461</v>
      </c>
      <c r="I5" s="267">
        <f>'C завтраками| Bed and breakfast'!AC4</f>
        <v>45464</v>
      </c>
      <c r="J5" s="267">
        <f>'C завтраками| Bed and breakfast'!AD4</f>
        <v>45466</v>
      </c>
      <c r="K5" s="267">
        <f>'C завтраками| Bed and breakfast'!AE4</f>
        <v>45471</v>
      </c>
      <c r="L5" s="267">
        <f>'C завтраками| Bed and breakfast'!AF4</f>
        <v>45473</v>
      </c>
      <c r="M5" s="267">
        <f>'C завтраками| Bed and breakfast'!AG4</f>
        <v>45474</v>
      </c>
      <c r="N5" s="267">
        <f>'C завтраками| Bed and breakfast'!AH4</f>
        <v>45478</v>
      </c>
      <c r="O5" s="267">
        <f>'C завтраками| Bed and breakfast'!AI4</f>
        <v>45480</v>
      </c>
      <c r="P5" s="267">
        <f>'C завтраками| Bed and breakfast'!AJ4</f>
        <v>45484</v>
      </c>
      <c r="Q5" s="267">
        <f>'C завтраками| Bed and breakfast'!AK4</f>
        <v>45485</v>
      </c>
      <c r="R5" s="267">
        <f>'C завтраками| Bed and breakfast'!AL4</f>
        <v>45492</v>
      </c>
      <c r="S5" s="267">
        <f>'C завтраками| Bed and breakfast'!AM4</f>
        <v>45494</v>
      </c>
      <c r="T5" s="267">
        <f>'C завтраками| Bed and breakfast'!AN4</f>
        <v>45499</v>
      </c>
      <c r="U5" s="267">
        <f>'C завтраками| Bed and breakfast'!AO4</f>
        <v>45501</v>
      </c>
      <c r="V5" s="267">
        <f>'C завтраками| Bed and breakfast'!AP4</f>
        <v>45504</v>
      </c>
      <c r="W5" s="267">
        <f>'C завтраками| Bed and breakfast'!AQ4</f>
        <v>45505</v>
      </c>
      <c r="X5" s="267">
        <f>'C завтраками| Bed and breakfast'!AR4</f>
        <v>45506</v>
      </c>
      <c r="Y5" s="267">
        <f>'C завтраками| Bed and breakfast'!AS4</f>
        <v>45508</v>
      </c>
      <c r="Z5" s="267">
        <f>'C завтраками| Bed and breakfast'!AT4</f>
        <v>45513</v>
      </c>
      <c r="AA5" s="267">
        <f>'C завтраками| Bed and breakfast'!AU4</f>
        <v>45515</v>
      </c>
      <c r="AB5" s="267">
        <f>'C завтраками| Bed and breakfast'!AV4</f>
        <v>45520</v>
      </c>
      <c r="AC5" s="267">
        <f>'C завтраками| Bed and breakfast'!AW4</f>
        <v>45522</v>
      </c>
      <c r="AD5" s="267">
        <f>'C завтраками| Bed and breakfast'!AX4</f>
        <v>45526</v>
      </c>
      <c r="AE5" s="267">
        <f>'C завтраками| Bed and breakfast'!AY4</f>
        <v>45532</v>
      </c>
      <c r="AF5" s="267">
        <f>'C завтраками| Bed and breakfast'!AZ4</f>
        <v>45534</v>
      </c>
      <c r="AG5" s="267">
        <f>'C завтраками| Bed and breakfast'!BA4</f>
        <v>45536</v>
      </c>
      <c r="AH5" s="267">
        <f>'C завтраками| Bed and breakfast'!BB4</f>
        <v>45541</v>
      </c>
      <c r="AI5" s="267">
        <f>'C завтраками| Bed and breakfast'!BC4</f>
        <v>45543</v>
      </c>
      <c r="AJ5" s="267">
        <f>'C завтраками| Bed and breakfast'!BD4</f>
        <v>45548</v>
      </c>
      <c r="AK5" s="267">
        <f>'C завтраками| Bed and breakfast'!BE4</f>
        <v>45550</v>
      </c>
      <c r="AL5" s="267">
        <f>'C завтраками| Bed and breakfast'!BF4</f>
        <v>45555</v>
      </c>
      <c r="AM5" s="267">
        <f>'C завтраками| Bed and breakfast'!BG4</f>
        <v>45557</v>
      </c>
      <c r="AN5" s="267">
        <f>'C завтраками| Bed and breakfast'!BH4</f>
        <v>45562</v>
      </c>
      <c r="AO5" s="267">
        <f>'C завтраками| Bed and breakfast'!BI4</f>
        <v>45564</v>
      </c>
    </row>
    <row r="6" spans="1:41" s="81" customFormat="1" ht="23.1" customHeight="1" x14ac:dyDescent="0.2">
      <c r="A6" s="94"/>
      <c r="B6" s="267">
        <f>'C завтраками| Bed and breakfast'!V5</f>
        <v>45444</v>
      </c>
      <c r="C6" s="267">
        <f>'C завтраками| Bed and breakfast'!W5</f>
        <v>45452</v>
      </c>
      <c r="D6" s="267">
        <f>'C завтраками| Bed and breakfast'!X5</f>
        <v>45453</v>
      </c>
      <c r="E6" s="267">
        <f>'C завтраками| Bed and breakfast'!Y5</f>
        <v>45456</v>
      </c>
      <c r="F6" s="267">
        <f>'C завтраками| Bed and breakfast'!Z5</f>
        <v>45458</v>
      </c>
      <c r="G6" s="267">
        <f>'C завтраками| Bed and breakfast'!AA5</f>
        <v>45460</v>
      </c>
      <c r="H6" s="121">
        <f>'C завтраками| Bed and breakfast'!AB5</f>
        <v>45463</v>
      </c>
      <c r="I6" s="267">
        <f>'C завтраками| Bed and breakfast'!AC5</f>
        <v>45465</v>
      </c>
      <c r="J6" s="267">
        <f>'C завтраками| Bed and breakfast'!AD5</f>
        <v>45470</v>
      </c>
      <c r="K6" s="267">
        <f>'C завтраками| Bed and breakfast'!AE5</f>
        <v>45472</v>
      </c>
      <c r="L6" s="267">
        <f>'C завтраками| Bed and breakfast'!AF5</f>
        <v>45473</v>
      </c>
      <c r="M6" s="267">
        <f>'C завтраками| Bed and breakfast'!AG5</f>
        <v>45477</v>
      </c>
      <c r="N6" s="267">
        <f>'C завтраками| Bed and breakfast'!AH5</f>
        <v>45479</v>
      </c>
      <c r="O6" s="267">
        <f>'C завтраками| Bed and breakfast'!AI5</f>
        <v>45483</v>
      </c>
      <c r="P6" s="267">
        <f>'C завтраками| Bed and breakfast'!AJ5</f>
        <v>45484</v>
      </c>
      <c r="Q6" s="267">
        <f>'C завтраками| Bed and breakfast'!AK5</f>
        <v>45491</v>
      </c>
      <c r="R6" s="267">
        <f>'C завтраками| Bed and breakfast'!AL5</f>
        <v>45493</v>
      </c>
      <c r="S6" s="267">
        <f>'C завтраками| Bed and breakfast'!AM5</f>
        <v>45498</v>
      </c>
      <c r="T6" s="267">
        <f>'C завтраками| Bed and breakfast'!AN5</f>
        <v>45500</v>
      </c>
      <c r="U6" s="267">
        <f>'C завтраками| Bed and breakfast'!AO5</f>
        <v>45503</v>
      </c>
      <c r="V6" s="267">
        <f>'C завтраками| Bed and breakfast'!AP5</f>
        <v>45504</v>
      </c>
      <c r="W6" s="267">
        <f>'C завтраками| Bed and breakfast'!AQ5</f>
        <v>45505</v>
      </c>
      <c r="X6" s="267">
        <f>'C завтраками| Bed and breakfast'!AR5</f>
        <v>45507</v>
      </c>
      <c r="Y6" s="267">
        <f>'C завтраками| Bed and breakfast'!AS5</f>
        <v>45512</v>
      </c>
      <c r="Z6" s="267">
        <f>'C завтраками| Bed and breakfast'!AT5</f>
        <v>45514</v>
      </c>
      <c r="AA6" s="267">
        <f>'C завтраками| Bed and breakfast'!AU5</f>
        <v>45519</v>
      </c>
      <c r="AB6" s="267">
        <f>'C завтраками| Bed and breakfast'!AV5</f>
        <v>45521</v>
      </c>
      <c r="AC6" s="267">
        <f>'C завтраками| Bed and breakfast'!AW5</f>
        <v>45525</v>
      </c>
      <c r="AD6" s="267">
        <f>'C завтраками| Bed and breakfast'!AX5</f>
        <v>45531</v>
      </c>
      <c r="AE6" s="267">
        <f>'C завтраками| Bed and breakfast'!AY5</f>
        <v>45533</v>
      </c>
      <c r="AF6" s="267">
        <f>'C завтраками| Bed and breakfast'!AZ5</f>
        <v>45535</v>
      </c>
      <c r="AG6" s="267">
        <f>'C завтраками| Bed and breakfast'!BA5</f>
        <v>45540</v>
      </c>
      <c r="AH6" s="267">
        <f>'C завтраками| Bed and breakfast'!BB5</f>
        <v>45542</v>
      </c>
      <c r="AI6" s="267">
        <f>'C завтраками| Bed and breakfast'!BC5</f>
        <v>45547</v>
      </c>
      <c r="AJ6" s="267">
        <f>'C завтраками| Bed and breakfast'!BD5</f>
        <v>45549</v>
      </c>
      <c r="AK6" s="267">
        <f>'C завтраками| Bed and breakfast'!BE5</f>
        <v>45554</v>
      </c>
      <c r="AL6" s="267">
        <f>'C завтраками| Bed and breakfast'!BF5</f>
        <v>45556</v>
      </c>
      <c r="AM6" s="267">
        <f>'C завтраками| Bed and breakfast'!BG5</f>
        <v>45561</v>
      </c>
      <c r="AN6" s="267">
        <f>'C завтраками| Bed and breakfast'!BH5</f>
        <v>45563</v>
      </c>
      <c r="AO6" s="267">
        <f>'C завтраками| Bed and breakfast'!BI5</f>
        <v>45565</v>
      </c>
    </row>
    <row r="7" spans="1:41" s="85" customFormat="1" x14ac:dyDescent="0.2">
      <c r="A7" s="259" t="s">
        <v>153</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row>
    <row r="8" spans="1:41" s="85" customFormat="1" x14ac:dyDescent="0.2">
      <c r="A8" s="260">
        <v>1</v>
      </c>
      <c r="B8" s="292">
        <f>'C завтраками| Bed and breakfast'!V7*0.9</f>
        <v>16650</v>
      </c>
      <c r="C8" s="292">
        <f>'C завтраками| Bed and breakfast'!W7*0.9</f>
        <v>16650</v>
      </c>
      <c r="D8" s="292">
        <f>'C завтраками| Bed and breakfast'!X7*0.9</f>
        <v>16650</v>
      </c>
      <c r="E8" s="292">
        <f>'C завтраками| Bed and breakfast'!Y7*0.9</f>
        <v>15300</v>
      </c>
      <c r="F8" s="292">
        <f>'C завтраками| Bed and breakfast'!Z7*0.9</f>
        <v>19350</v>
      </c>
      <c r="G8" s="292">
        <f>'C завтраками| Bed and breakfast'!AA7*0.9</f>
        <v>15300</v>
      </c>
      <c r="H8" s="292">
        <f>'C завтраками| Bed and breakfast'!AB7*0.9</f>
        <v>22050</v>
      </c>
      <c r="I8" s="292">
        <f>'C завтраками| Bed and breakfast'!AC7*0.9</f>
        <v>19350</v>
      </c>
      <c r="J8" s="292">
        <f>'C завтраками| Bed and breakfast'!AD7*0.9</f>
        <v>15300</v>
      </c>
      <c r="K8" s="292">
        <f>'C завтраками| Bed and breakfast'!AE7*0.9</f>
        <v>19350</v>
      </c>
      <c r="L8" s="292">
        <f>'C завтраками| Bed and breakfast'!AF7*0.9</f>
        <v>16650</v>
      </c>
      <c r="M8" s="292">
        <f>'C завтраками| Bed and breakfast'!AG7*0.9</f>
        <v>22680</v>
      </c>
      <c r="N8" s="292">
        <f>'C завтраками| Bed and breakfast'!AH7*0.9</f>
        <v>25380</v>
      </c>
      <c r="O8" s="292">
        <f>'C завтраками| Bed and breakfast'!AI7*0.9</f>
        <v>22680</v>
      </c>
      <c r="P8" s="292">
        <f>'C завтраками| Bed and breakfast'!AJ7*0.9</f>
        <v>21150</v>
      </c>
      <c r="Q8" s="292">
        <f>'C завтраками| Bed and breakfast'!AK7*0.9</f>
        <v>21150</v>
      </c>
      <c r="R8" s="292">
        <f>'C завтраками| Bed and breakfast'!AL7*0.9</f>
        <v>22680</v>
      </c>
      <c r="S8" s="292">
        <f>'C завтраками| Bed and breakfast'!AM7*0.9</f>
        <v>21150</v>
      </c>
      <c r="T8" s="292">
        <f>'C завтраками| Bed and breakfast'!AN7*0.9</f>
        <v>25380</v>
      </c>
      <c r="U8" s="292">
        <f>'C завтраками| Bed and breakfast'!AO7*0.9</f>
        <v>22680</v>
      </c>
      <c r="V8" s="292">
        <f>'C завтраками| Bed and breakfast'!AP7*0.9</f>
        <v>25380</v>
      </c>
      <c r="W8" s="292">
        <f>'C завтраками| Bed and breakfast'!AQ7*0.9</f>
        <v>25380</v>
      </c>
      <c r="X8" s="292">
        <f>'C завтраками| Bed and breakfast'!AR7*0.9</f>
        <v>32580</v>
      </c>
      <c r="Y8" s="292">
        <f>'C завтраками| Bed and breakfast'!AS7*0.9</f>
        <v>25380</v>
      </c>
      <c r="Z8" s="292">
        <f>'C завтраками| Bed and breakfast'!AT7*0.9</f>
        <v>29880</v>
      </c>
      <c r="AA8" s="292">
        <f>'C завтраками| Bed and breakfast'!AU7*0.9</f>
        <v>25380</v>
      </c>
      <c r="AB8" s="292">
        <f>'C завтраками| Bed and breakfast'!AV7*0.9</f>
        <v>29880</v>
      </c>
      <c r="AC8" s="292">
        <f>'C завтраками| Bed and breakfast'!AW7*0.9</f>
        <v>25380</v>
      </c>
      <c r="AD8" s="292">
        <f>'C завтраками| Bed and breakfast'!AX7*0.9</f>
        <v>32580</v>
      </c>
      <c r="AE8" s="292">
        <f>'C завтраками| Bed and breakfast'!AY7*0.9</f>
        <v>21150</v>
      </c>
      <c r="AF8" s="292">
        <f>'C завтраками| Bed and breakfast'!AZ7*0.9</f>
        <v>27180</v>
      </c>
      <c r="AG8" s="292">
        <f>'C завтраками| Bed and breakfast'!BA7*0.9</f>
        <v>18450</v>
      </c>
      <c r="AH8" s="292">
        <f>'C завтраками| Bed and breakfast'!BB7*0.9</f>
        <v>19800</v>
      </c>
      <c r="AI8" s="292">
        <f>'C завтраками| Bed and breakfast'!BC7*0.9</f>
        <v>18450</v>
      </c>
      <c r="AJ8" s="292">
        <f>'C завтраками| Bed and breakfast'!BD7*0.9</f>
        <v>19800</v>
      </c>
      <c r="AK8" s="292">
        <f>'C завтраками| Bed and breakfast'!BE7*0.9</f>
        <v>18450</v>
      </c>
      <c r="AL8" s="292">
        <f>'C завтраками| Bed and breakfast'!BF7*0.9</f>
        <v>19800</v>
      </c>
      <c r="AM8" s="292">
        <f>'C завтраками| Bed and breakfast'!BG7*0.9</f>
        <v>18450</v>
      </c>
      <c r="AN8" s="292">
        <f>'C завтраками| Bed and breakfast'!BH7*0.9</f>
        <v>19800</v>
      </c>
      <c r="AO8" s="292">
        <f>'C завтраками| Bed and breakfast'!BI7*0.9</f>
        <v>18450</v>
      </c>
    </row>
    <row r="9" spans="1:41" s="85" customFormat="1" x14ac:dyDescent="0.2">
      <c r="A9" s="260">
        <v>2</v>
      </c>
      <c r="B9" s="292">
        <f>'C завтраками| Bed and breakfast'!V8*0.9</f>
        <v>18450</v>
      </c>
      <c r="C9" s="292">
        <f>'C завтраками| Bed and breakfast'!W8*0.9</f>
        <v>18450</v>
      </c>
      <c r="D9" s="292">
        <f>'C завтраками| Bed and breakfast'!X8*0.9</f>
        <v>18450</v>
      </c>
      <c r="E9" s="292">
        <f>'C завтраками| Bed and breakfast'!Y8*0.9</f>
        <v>17100</v>
      </c>
      <c r="F9" s="292">
        <f>'C завтраками| Bed and breakfast'!Z8*0.9</f>
        <v>21150</v>
      </c>
      <c r="G9" s="292">
        <f>'C завтраками| Bed and breakfast'!AA8*0.9</f>
        <v>17100</v>
      </c>
      <c r="H9" s="292">
        <f>'C завтраками| Bed and breakfast'!AB8*0.9</f>
        <v>23850</v>
      </c>
      <c r="I9" s="292">
        <f>'C завтраками| Bed and breakfast'!AC8*0.9</f>
        <v>21150</v>
      </c>
      <c r="J9" s="292">
        <f>'C завтраками| Bed and breakfast'!AD8*0.9</f>
        <v>17100</v>
      </c>
      <c r="K9" s="292">
        <f>'C завтраками| Bed and breakfast'!AE8*0.9</f>
        <v>21150</v>
      </c>
      <c r="L9" s="292">
        <f>'C завтраками| Bed and breakfast'!AF8*0.9</f>
        <v>18450</v>
      </c>
      <c r="M9" s="292">
        <f>'C завтраками| Bed and breakfast'!AG8*0.9</f>
        <v>24480</v>
      </c>
      <c r="N9" s="292">
        <f>'C завтраками| Bed and breakfast'!AH8*0.9</f>
        <v>27180</v>
      </c>
      <c r="O9" s="292">
        <f>'C завтраками| Bed and breakfast'!AI8*0.9</f>
        <v>24480</v>
      </c>
      <c r="P9" s="292">
        <f>'C завтраками| Bed and breakfast'!AJ8*0.9</f>
        <v>22950</v>
      </c>
      <c r="Q9" s="292">
        <f>'C завтраками| Bed and breakfast'!AK8*0.9</f>
        <v>22950</v>
      </c>
      <c r="R9" s="292">
        <f>'C завтраками| Bed and breakfast'!AL8*0.9</f>
        <v>24480</v>
      </c>
      <c r="S9" s="292">
        <f>'C завтраками| Bed and breakfast'!AM8*0.9</f>
        <v>22950</v>
      </c>
      <c r="T9" s="292">
        <f>'C завтраками| Bed and breakfast'!AN8*0.9</f>
        <v>27180</v>
      </c>
      <c r="U9" s="292">
        <f>'C завтраками| Bed and breakfast'!AO8*0.9</f>
        <v>24480</v>
      </c>
      <c r="V9" s="292">
        <f>'C завтраками| Bed and breakfast'!AP8*0.9</f>
        <v>27180</v>
      </c>
      <c r="W9" s="292">
        <f>'C завтраками| Bed and breakfast'!AQ8*0.9</f>
        <v>27180</v>
      </c>
      <c r="X9" s="292">
        <f>'C завтраками| Bed and breakfast'!AR8*0.9</f>
        <v>34380</v>
      </c>
      <c r="Y9" s="292">
        <f>'C завтраками| Bed and breakfast'!AS8*0.9</f>
        <v>27180</v>
      </c>
      <c r="Z9" s="292">
        <f>'C завтраками| Bed and breakfast'!AT8*0.9</f>
        <v>31680</v>
      </c>
      <c r="AA9" s="292">
        <f>'C завтраками| Bed and breakfast'!AU8*0.9</f>
        <v>27180</v>
      </c>
      <c r="AB9" s="292">
        <f>'C завтраками| Bed and breakfast'!AV8*0.9</f>
        <v>31680</v>
      </c>
      <c r="AC9" s="292">
        <f>'C завтраками| Bed and breakfast'!AW8*0.9</f>
        <v>27180</v>
      </c>
      <c r="AD9" s="292">
        <f>'C завтраками| Bed and breakfast'!AX8*0.9</f>
        <v>34380</v>
      </c>
      <c r="AE9" s="292">
        <f>'C завтраками| Bed and breakfast'!AY8*0.9</f>
        <v>22950</v>
      </c>
      <c r="AF9" s="292">
        <f>'C завтраками| Bed and breakfast'!AZ8*0.9</f>
        <v>28980</v>
      </c>
      <c r="AG9" s="292">
        <f>'C завтраками| Bed and breakfast'!BA8*0.9</f>
        <v>20250</v>
      </c>
      <c r="AH9" s="292">
        <f>'C завтраками| Bed and breakfast'!BB8*0.9</f>
        <v>21600</v>
      </c>
      <c r="AI9" s="292">
        <f>'C завтраками| Bed and breakfast'!BC8*0.9</f>
        <v>20250</v>
      </c>
      <c r="AJ9" s="292">
        <f>'C завтраками| Bed and breakfast'!BD8*0.9</f>
        <v>21600</v>
      </c>
      <c r="AK9" s="292">
        <f>'C завтраками| Bed and breakfast'!BE8*0.9</f>
        <v>20250</v>
      </c>
      <c r="AL9" s="292">
        <f>'C завтраками| Bed and breakfast'!BF8*0.9</f>
        <v>21600</v>
      </c>
      <c r="AM9" s="292">
        <f>'C завтраками| Bed and breakfast'!BG8*0.9</f>
        <v>20250</v>
      </c>
      <c r="AN9" s="292">
        <f>'C завтраками| Bed and breakfast'!BH8*0.9</f>
        <v>21600</v>
      </c>
      <c r="AO9" s="292">
        <f>'C завтраками| Bed and breakfast'!BI8*0.9</f>
        <v>20250</v>
      </c>
    </row>
    <row r="10" spans="1:41" s="85" customFormat="1" x14ac:dyDescent="0.2">
      <c r="A10" s="259" t="s">
        <v>155</v>
      </c>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row>
    <row r="11" spans="1:41" s="85" customFormat="1" x14ac:dyDescent="0.2">
      <c r="A11" s="260">
        <v>1</v>
      </c>
      <c r="B11" s="292">
        <f>'C завтраками| Bed and breakfast'!V10*0.9</f>
        <v>18900</v>
      </c>
      <c r="C11" s="292">
        <f>'C завтраками| Bed and breakfast'!W10*0.9</f>
        <v>18900</v>
      </c>
      <c r="D11" s="292">
        <f>'C завтраками| Bed and breakfast'!X10*0.9</f>
        <v>18900</v>
      </c>
      <c r="E11" s="292">
        <f>'C завтраками| Bed and breakfast'!Y10*0.9</f>
        <v>17550</v>
      </c>
      <c r="F11" s="292">
        <f>'C завтраками| Bed and breakfast'!Z10*0.9</f>
        <v>21600</v>
      </c>
      <c r="G11" s="292">
        <f>'C завтраками| Bed and breakfast'!AA10*0.9</f>
        <v>17550</v>
      </c>
      <c r="H11" s="292">
        <f>'C завтраками| Bed and breakfast'!AB10*0.9</f>
        <v>24300</v>
      </c>
      <c r="I11" s="292">
        <f>'C завтраками| Bed and breakfast'!AC10*0.9</f>
        <v>21600</v>
      </c>
      <c r="J11" s="292">
        <f>'C завтраками| Bed and breakfast'!AD10*0.9</f>
        <v>17550</v>
      </c>
      <c r="K11" s="292">
        <f>'C завтраками| Bed and breakfast'!AE10*0.9</f>
        <v>21600</v>
      </c>
      <c r="L11" s="292">
        <f>'C завтраками| Bed and breakfast'!AF10*0.9</f>
        <v>18900</v>
      </c>
      <c r="M11" s="292">
        <f>'C завтраками| Bed and breakfast'!AG10*0.9</f>
        <v>24930</v>
      </c>
      <c r="N11" s="292">
        <f>'C завтраками| Bed and breakfast'!AH10*0.9</f>
        <v>27630</v>
      </c>
      <c r="O11" s="292">
        <f>'C завтраками| Bed and breakfast'!AI10*0.9</f>
        <v>24930</v>
      </c>
      <c r="P11" s="292">
        <f>'C завтраками| Bed and breakfast'!AJ10*0.9</f>
        <v>23400</v>
      </c>
      <c r="Q11" s="292">
        <f>'C завтраками| Bed and breakfast'!AK10*0.9</f>
        <v>23400</v>
      </c>
      <c r="R11" s="292">
        <f>'C завтраками| Bed and breakfast'!AL10*0.9</f>
        <v>24930</v>
      </c>
      <c r="S11" s="292">
        <f>'C завтраками| Bed and breakfast'!AM10*0.9</f>
        <v>23400</v>
      </c>
      <c r="T11" s="292">
        <f>'C завтраками| Bed and breakfast'!AN10*0.9</f>
        <v>27630</v>
      </c>
      <c r="U11" s="292">
        <f>'C завтраками| Bed and breakfast'!AO10*0.9</f>
        <v>24930</v>
      </c>
      <c r="V11" s="292">
        <f>'C завтраками| Bed and breakfast'!AP10*0.9</f>
        <v>27630</v>
      </c>
      <c r="W11" s="292">
        <f>'C завтраками| Bed and breakfast'!AQ10*0.9</f>
        <v>27630</v>
      </c>
      <c r="X11" s="292">
        <f>'C завтраками| Bed and breakfast'!AR10*0.9</f>
        <v>34830</v>
      </c>
      <c r="Y11" s="292">
        <f>'C завтраками| Bed and breakfast'!AS10*0.9</f>
        <v>27630</v>
      </c>
      <c r="Z11" s="292">
        <f>'C завтраками| Bed and breakfast'!AT10*0.9</f>
        <v>32130</v>
      </c>
      <c r="AA11" s="292">
        <f>'C завтраками| Bed and breakfast'!AU10*0.9</f>
        <v>27630</v>
      </c>
      <c r="AB11" s="292">
        <f>'C завтраками| Bed and breakfast'!AV10*0.9</f>
        <v>32130</v>
      </c>
      <c r="AC11" s="292">
        <f>'C завтраками| Bed and breakfast'!AW10*0.9</f>
        <v>27630</v>
      </c>
      <c r="AD11" s="292">
        <f>'C завтраками| Bed and breakfast'!AX10*0.9</f>
        <v>34830</v>
      </c>
      <c r="AE11" s="292">
        <f>'C завтраками| Bed and breakfast'!AY10*0.9</f>
        <v>23400</v>
      </c>
      <c r="AF11" s="292">
        <f>'C завтраками| Bed and breakfast'!AZ10*0.9</f>
        <v>29430</v>
      </c>
      <c r="AG11" s="292">
        <f>'C завтраками| Bed and breakfast'!BA10*0.9</f>
        <v>20700</v>
      </c>
      <c r="AH11" s="292">
        <f>'C завтраками| Bed and breakfast'!BB10*0.9</f>
        <v>22050</v>
      </c>
      <c r="AI11" s="292">
        <f>'C завтраками| Bed and breakfast'!BC10*0.9</f>
        <v>20700</v>
      </c>
      <c r="AJ11" s="292">
        <f>'C завтраками| Bed and breakfast'!BD10*0.9</f>
        <v>22050</v>
      </c>
      <c r="AK11" s="292">
        <f>'C завтраками| Bed and breakfast'!BE10*0.9</f>
        <v>20700</v>
      </c>
      <c r="AL11" s="292">
        <f>'C завтраками| Bed and breakfast'!BF10*0.9</f>
        <v>22050</v>
      </c>
      <c r="AM11" s="292">
        <f>'C завтраками| Bed and breakfast'!BG10*0.9</f>
        <v>20700</v>
      </c>
      <c r="AN11" s="292">
        <f>'C завтраками| Bed and breakfast'!BH10*0.9</f>
        <v>22050</v>
      </c>
      <c r="AO11" s="292">
        <f>'C завтраками| Bed and breakfast'!BI10*0.9</f>
        <v>20700</v>
      </c>
    </row>
    <row r="12" spans="1:41" s="85" customFormat="1" x14ac:dyDescent="0.2">
      <c r="A12" s="260">
        <v>2</v>
      </c>
      <c r="B12" s="292">
        <f>'C завтраками| Bed and breakfast'!V11*0.9</f>
        <v>20700</v>
      </c>
      <c r="C12" s="292">
        <f>'C завтраками| Bed and breakfast'!W11*0.9</f>
        <v>20700</v>
      </c>
      <c r="D12" s="292">
        <f>'C завтраками| Bed and breakfast'!X11*0.9</f>
        <v>20700</v>
      </c>
      <c r="E12" s="292">
        <f>'C завтраками| Bed and breakfast'!Y11*0.9</f>
        <v>19350</v>
      </c>
      <c r="F12" s="292">
        <f>'C завтраками| Bed and breakfast'!Z11*0.9</f>
        <v>23400</v>
      </c>
      <c r="G12" s="292">
        <f>'C завтраками| Bed and breakfast'!AA11*0.9</f>
        <v>19350</v>
      </c>
      <c r="H12" s="292">
        <f>'C завтраками| Bed and breakfast'!AB11*0.9</f>
        <v>26100</v>
      </c>
      <c r="I12" s="292">
        <f>'C завтраками| Bed and breakfast'!AC11*0.9</f>
        <v>23400</v>
      </c>
      <c r="J12" s="292">
        <f>'C завтраками| Bed and breakfast'!AD11*0.9</f>
        <v>19350</v>
      </c>
      <c r="K12" s="292">
        <f>'C завтраками| Bed and breakfast'!AE11*0.9</f>
        <v>23400</v>
      </c>
      <c r="L12" s="292">
        <f>'C завтраками| Bed and breakfast'!AF11*0.9</f>
        <v>20700</v>
      </c>
      <c r="M12" s="292">
        <f>'C завтраками| Bed and breakfast'!AG11*0.9</f>
        <v>26730</v>
      </c>
      <c r="N12" s="292">
        <f>'C завтраками| Bed and breakfast'!AH11*0.9</f>
        <v>29430</v>
      </c>
      <c r="O12" s="292">
        <f>'C завтраками| Bed and breakfast'!AI11*0.9</f>
        <v>26730</v>
      </c>
      <c r="P12" s="292">
        <f>'C завтраками| Bed and breakfast'!AJ11*0.9</f>
        <v>25200</v>
      </c>
      <c r="Q12" s="292">
        <f>'C завтраками| Bed and breakfast'!AK11*0.9</f>
        <v>25200</v>
      </c>
      <c r="R12" s="292">
        <f>'C завтраками| Bed and breakfast'!AL11*0.9</f>
        <v>26730</v>
      </c>
      <c r="S12" s="292">
        <f>'C завтраками| Bed and breakfast'!AM11*0.9</f>
        <v>25200</v>
      </c>
      <c r="T12" s="292">
        <f>'C завтраками| Bed and breakfast'!AN11*0.9</f>
        <v>29430</v>
      </c>
      <c r="U12" s="292">
        <f>'C завтраками| Bed and breakfast'!AO11*0.9</f>
        <v>26730</v>
      </c>
      <c r="V12" s="292">
        <f>'C завтраками| Bed and breakfast'!AP11*0.9</f>
        <v>29430</v>
      </c>
      <c r="W12" s="292">
        <f>'C завтраками| Bed and breakfast'!AQ11*0.9</f>
        <v>29430</v>
      </c>
      <c r="X12" s="292">
        <f>'C завтраками| Bed and breakfast'!AR11*0.9</f>
        <v>36630</v>
      </c>
      <c r="Y12" s="292">
        <f>'C завтраками| Bed and breakfast'!AS11*0.9</f>
        <v>29430</v>
      </c>
      <c r="Z12" s="292">
        <f>'C завтраками| Bed and breakfast'!AT11*0.9</f>
        <v>33930</v>
      </c>
      <c r="AA12" s="292">
        <f>'C завтраками| Bed and breakfast'!AU11*0.9</f>
        <v>29430</v>
      </c>
      <c r="AB12" s="292">
        <f>'C завтраками| Bed and breakfast'!AV11*0.9</f>
        <v>33930</v>
      </c>
      <c r="AC12" s="292">
        <f>'C завтраками| Bed and breakfast'!AW11*0.9</f>
        <v>29430</v>
      </c>
      <c r="AD12" s="292">
        <f>'C завтраками| Bed and breakfast'!AX11*0.9</f>
        <v>36630</v>
      </c>
      <c r="AE12" s="292">
        <f>'C завтраками| Bed and breakfast'!AY11*0.9</f>
        <v>25200</v>
      </c>
      <c r="AF12" s="292">
        <f>'C завтраками| Bed and breakfast'!AZ11*0.9</f>
        <v>31230</v>
      </c>
      <c r="AG12" s="292">
        <f>'C завтраками| Bed and breakfast'!BA11*0.9</f>
        <v>22500</v>
      </c>
      <c r="AH12" s="292">
        <f>'C завтраками| Bed and breakfast'!BB11*0.9</f>
        <v>23850</v>
      </c>
      <c r="AI12" s="292">
        <f>'C завтраками| Bed and breakfast'!BC11*0.9</f>
        <v>22500</v>
      </c>
      <c r="AJ12" s="292">
        <f>'C завтраками| Bed and breakfast'!BD11*0.9</f>
        <v>23850</v>
      </c>
      <c r="AK12" s="292">
        <f>'C завтраками| Bed and breakfast'!BE11*0.9</f>
        <v>22500</v>
      </c>
      <c r="AL12" s="292">
        <f>'C завтраками| Bed and breakfast'!BF11*0.9</f>
        <v>23850</v>
      </c>
      <c r="AM12" s="292">
        <f>'C завтраками| Bed and breakfast'!BG11*0.9</f>
        <v>22500</v>
      </c>
      <c r="AN12" s="292">
        <f>'C завтраками| Bed and breakfast'!BH11*0.9</f>
        <v>23850</v>
      </c>
      <c r="AO12" s="292">
        <f>'C завтраками| Bed and breakfast'!BI11*0.9</f>
        <v>22500</v>
      </c>
    </row>
    <row r="13" spans="1:41" s="85" customFormat="1" x14ac:dyDescent="0.2">
      <c r="A13" s="259" t="s">
        <v>154</v>
      </c>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row>
    <row r="14" spans="1:41" s="85" customFormat="1" x14ac:dyDescent="0.2">
      <c r="A14" s="260">
        <v>1</v>
      </c>
      <c r="B14" s="292">
        <f>'C завтраками| Bed and breakfast'!V13*0.9</f>
        <v>19800</v>
      </c>
      <c r="C14" s="292">
        <f>'C завтраками| Bed and breakfast'!W13*0.9</f>
        <v>19800</v>
      </c>
      <c r="D14" s="292">
        <f>'C завтраками| Bed and breakfast'!X13*0.9</f>
        <v>19800</v>
      </c>
      <c r="E14" s="292">
        <f>'C завтраками| Bed and breakfast'!Y13*0.9</f>
        <v>18450</v>
      </c>
      <c r="F14" s="292">
        <f>'C завтраками| Bed and breakfast'!Z13*0.9</f>
        <v>22500</v>
      </c>
      <c r="G14" s="292">
        <f>'C завтраками| Bed and breakfast'!AA13*0.9</f>
        <v>18450</v>
      </c>
      <c r="H14" s="292">
        <f>'C завтраками| Bed and breakfast'!AB13*0.9</f>
        <v>25200</v>
      </c>
      <c r="I14" s="292">
        <f>'C завтраками| Bed and breakfast'!AC13*0.9</f>
        <v>22500</v>
      </c>
      <c r="J14" s="292">
        <f>'C завтраками| Bed and breakfast'!AD13*0.9</f>
        <v>18450</v>
      </c>
      <c r="K14" s="292">
        <f>'C завтраками| Bed and breakfast'!AE13*0.9</f>
        <v>22500</v>
      </c>
      <c r="L14" s="292">
        <f>'C завтраками| Bed and breakfast'!AF13*0.9</f>
        <v>19800</v>
      </c>
      <c r="M14" s="292">
        <f>'C завтраками| Bed and breakfast'!AG13*0.9</f>
        <v>25830</v>
      </c>
      <c r="N14" s="292">
        <f>'C завтраками| Bed and breakfast'!AH13*0.9</f>
        <v>28530</v>
      </c>
      <c r="O14" s="292">
        <f>'C завтраками| Bed and breakfast'!AI13*0.9</f>
        <v>25830</v>
      </c>
      <c r="P14" s="292">
        <f>'C завтраками| Bed and breakfast'!AJ13*0.9</f>
        <v>24300</v>
      </c>
      <c r="Q14" s="292">
        <f>'C завтраками| Bed and breakfast'!AK13*0.9</f>
        <v>24300</v>
      </c>
      <c r="R14" s="292">
        <f>'C завтраками| Bed and breakfast'!AL13*0.9</f>
        <v>25830</v>
      </c>
      <c r="S14" s="292">
        <f>'C завтраками| Bed and breakfast'!AM13*0.9</f>
        <v>24300</v>
      </c>
      <c r="T14" s="292">
        <f>'C завтраками| Bed and breakfast'!AN13*0.9</f>
        <v>28530</v>
      </c>
      <c r="U14" s="292">
        <f>'C завтраками| Bed and breakfast'!AO13*0.9</f>
        <v>25830</v>
      </c>
      <c r="V14" s="292">
        <f>'C завтраками| Bed and breakfast'!AP13*0.9</f>
        <v>28530</v>
      </c>
      <c r="W14" s="292">
        <f>'C завтраками| Bed and breakfast'!AQ13*0.9</f>
        <v>28530</v>
      </c>
      <c r="X14" s="292">
        <f>'C завтраками| Bed and breakfast'!AR13*0.9</f>
        <v>35730</v>
      </c>
      <c r="Y14" s="292">
        <f>'C завтраками| Bed and breakfast'!AS13*0.9</f>
        <v>28530</v>
      </c>
      <c r="Z14" s="292">
        <f>'C завтраками| Bed and breakfast'!AT13*0.9</f>
        <v>33030</v>
      </c>
      <c r="AA14" s="292">
        <f>'C завтраками| Bed and breakfast'!AU13*0.9</f>
        <v>28530</v>
      </c>
      <c r="AB14" s="292">
        <f>'C завтраками| Bed and breakfast'!AV13*0.9</f>
        <v>33030</v>
      </c>
      <c r="AC14" s="292">
        <f>'C завтраками| Bed and breakfast'!AW13*0.9</f>
        <v>28530</v>
      </c>
      <c r="AD14" s="292">
        <f>'C завтраками| Bed and breakfast'!AX13*0.9</f>
        <v>35730</v>
      </c>
      <c r="AE14" s="292">
        <f>'C завтраками| Bed and breakfast'!AY13*0.9</f>
        <v>24300</v>
      </c>
      <c r="AF14" s="292">
        <f>'C завтраками| Bed and breakfast'!AZ13*0.9</f>
        <v>30330</v>
      </c>
      <c r="AG14" s="292">
        <f>'C завтраками| Bed and breakfast'!BA13*0.9</f>
        <v>21600</v>
      </c>
      <c r="AH14" s="292">
        <f>'C завтраками| Bed and breakfast'!BB13*0.9</f>
        <v>22950</v>
      </c>
      <c r="AI14" s="292">
        <f>'C завтраками| Bed and breakfast'!BC13*0.9</f>
        <v>21600</v>
      </c>
      <c r="AJ14" s="292">
        <f>'C завтраками| Bed and breakfast'!BD13*0.9</f>
        <v>22950</v>
      </c>
      <c r="AK14" s="292">
        <f>'C завтраками| Bed and breakfast'!BE13*0.9</f>
        <v>21600</v>
      </c>
      <c r="AL14" s="292">
        <f>'C завтраками| Bed and breakfast'!BF13*0.9</f>
        <v>22950</v>
      </c>
      <c r="AM14" s="292">
        <f>'C завтраками| Bed and breakfast'!BG13*0.9</f>
        <v>21600</v>
      </c>
      <c r="AN14" s="292">
        <f>'C завтраками| Bed and breakfast'!BH13*0.9</f>
        <v>22950</v>
      </c>
      <c r="AO14" s="292">
        <f>'C завтраками| Bed and breakfast'!BI13*0.9</f>
        <v>21600</v>
      </c>
    </row>
    <row r="15" spans="1:41" s="85" customFormat="1" x14ac:dyDescent="0.2">
      <c r="A15" s="260">
        <v>2</v>
      </c>
      <c r="B15" s="292">
        <f>'C завтраками| Bed and breakfast'!V14*0.9</f>
        <v>21600</v>
      </c>
      <c r="C15" s="292">
        <f>'C завтраками| Bed and breakfast'!W14*0.9</f>
        <v>21600</v>
      </c>
      <c r="D15" s="292">
        <f>'C завтраками| Bed and breakfast'!X14*0.9</f>
        <v>21600</v>
      </c>
      <c r="E15" s="292">
        <f>'C завтраками| Bed and breakfast'!Y14*0.9</f>
        <v>20250</v>
      </c>
      <c r="F15" s="292">
        <f>'C завтраками| Bed and breakfast'!Z14*0.9</f>
        <v>24300</v>
      </c>
      <c r="G15" s="292">
        <f>'C завтраками| Bed and breakfast'!AA14*0.9</f>
        <v>20250</v>
      </c>
      <c r="H15" s="292">
        <f>'C завтраками| Bed and breakfast'!AB14*0.9</f>
        <v>27000</v>
      </c>
      <c r="I15" s="292">
        <f>'C завтраками| Bed and breakfast'!AC14*0.9</f>
        <v>24300</v>
      </c>
      <c r="J15" s="292">
        <f>'C завтраками| Bed and breakfast'!AD14*0.9</f>
        <v>20250</v>
      </c>
      <c r="K15" s="292">
        <f>'C завтраками| Bed and breakfast'!AE14*0.9</f>
        <v>24300</v>
      </c>
      <c r="L15" s="292">
        <f>'C завтраками| Bed and breakfast'!AF14*0.9</f>
        <v>21600</v>
      </c>
      <c r="M15" s="292">
        <f>'C завтраками| Bed and breakfast'!AG14*0.9</f>
        <v>27630</v>
      </c>
      <c r="N15" s="292">
        <f>'C завтраками| Bed and breakfast'!AH14*0.9</f>
        <v>30330</v>
      </c>
      <c r="O15" s="292">
        <f>'C завтраками| Bed and breakfast'!AI14*0.9</f>
        <v>27630</v>
      </c>
      <c r="P15" s="292">
        <f>'C завтраками| Bed and breakfast'!AJ14*0.9</f>
        <v>26100</v>
      </c>
      <c r="Q15" s="292">
        <f>'C завтраками| Bed and breakfast'!AK14*0.9</f>
        <v>26100</v>
      </c>
      <c r="R15" s="292">
        <f>'C завтраками| Bed and breakfast'!AL14*0.9</f>
        <v>27630</v>
      </c>
      <c r="S15" s="292">
        <f>'C завтраками| Bed and breakfast'!AM14*0.9</f>
        <v>26100</v>
      </c>
      <c r="T15" s="292">
        <f>'C завтраками| Bed and breakfast'!AN14*0.9</f>
        <v>30330</v>
      </c>
      <c r="U15" s="292">
        <f>'C завтраками| Bed and breakfast'!AO14*0.9</f>
        <v>27630</v>
      </c>
      <c r="V15" s="292">
        <f>'C завтраками| Bed and breakfast'!AP14*0.9</f>
        <v>30330</v>
      </c>
      <c r="W15" s="292">
        <f>'C завтраками| Bed and breakfast'!AQ14*0.9</f>
        <v>30330</v>
      </c>
      <c r="X15" s="292">
        <f>'C завтраками| Bed and breakfast'!AR14*0.9</f>
        <v>37530</v>
      </c>
      <c r="Y15" s="292">
        <f>'C завтраками| Bed and breakfast'!AS14*0.9</f>
        <v>30330</v>
      </c>
      <c r="Z15" s="292">
        <f>'C завтраками| Bed and breakfast'!AT14*0.9</f>
        <v>34830</v>
      </c>
      <c r="AA15" s="292">
        <f>'C завтраками| Bed and breakfast'!AU14*0.9</f>
        <v>30330</v>
      </c>
      <c r="AB15" s="292">
        <f>'C завтраками| Bed and breakfast'!AV14*0.9</f>
        <v>34830</v>
      </c>
      <c r="AC15" s="292">
        <f>'C завтраками| Bed and breakfast'!AW14*0.9</f>
        <v>30330</v>
      </c>
      <c r="AD15" s="292">
        <f>'C завтраками| Bed and breakfast'!AX14*0.9</f>
        <v>37530</v>
      </c>
      <c r="AE15" s="292">
        <f>'C завтраками| Bed and breakfast'!AY14*0.9</f>
        <v>26100</v>
      </c>
      <c r="AF15" s="292">
        <f>'C завтраками| Bed and breakfast'!AZ14*0.9</f>
        <v>32130</v>
      </c>
      <c r="AG15" s="292">
        <f>'C завтраками| Bed and breakfast'!BA14*0.9</f>
        <v>23400</v>
      </c>
      <c r="AH15" s="292">
        <f>'C завтраками| Bed and breakfast'!BB14*0.9</f>
        <v>24750</v>
      </c>
      <c r="AI15" s="292">
        <f>'C завтраками| Bed and breakfast'!BC14*0.9</f>
        <v>23400</v>
      </c>
      <c r="AJ15" s="292">
        <f>'C завтраками| Bed and breakfast'!BD14*0.9</f>
        <v>24750</v>
      </c>
      <c r="AK15" s="292">
        <f>'C завтраками| Bed and breakfast'!BE14*0.9</f>
        <v>23400</v>
      </c>
      <c r="AL15" s="292">
        <f>'C завтраками| Bed and breakfast'!BF14*0.9</f>
        <v>24750</v>
      </c>
      <c r="AM15" s="292">
        <f>'C завтраками| Bed and breakfast'!BG14*0.9</f>
        <v>23400</v>
      </c>
      <c r="AN15" s="292">
        <f>'C завтраками| Bed and breakfast'!BH14*0.9</f>
        <v>24750</v>
      </c>
      <c r="AO15" s="292">
        <f>'C завтраками| Bed and breakfast'!BI14*0.9</f>
        <v>23400</v>
      </c>
    </row>
    <row r="16" spans="1:41" s="85" customFormat="1" x14ac:dyDescent="0.2">
      <c r="A16" s="259" t="s">
        <v>156</v>
      </c>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row>
    <row r="17" spans="1:41" s="85" customFormat="1" x14ac:dyDescent="0.2">
      <c r="A17" s="260">
        <v>1</v>
      </c>
      <c r="B17" s="292">
        <f>'C завтраками| Bed and breakfast'!V16*0.9</f>
        <v>22500</v>
      </c>
      <c r="C17" s="292">
        <f>'C завтраками| Bed and breakfast'!W16*0.9</f>
        <v>22500</v>
      </c>
      <c r="D17" s="292">
        <f>'C завтраками| Bed and breakfast'!X16*0.9</f>
        <v>22500</v>
      </c>
      <c r="E17" s="292">
        <f>'C завтраками| Bed and breakfast'!Y16*0.9</f>
        <v>21150</v>
      </c>
      <c r="F17" s="292">
        <f>'C завтраками| Bed and breakfast'!Z16*0.9</f>
        <v>25200</v>
      </c>
      <c r="G17" s="292">
        <f>'C завтраками| Bed and breakfast'!AA16*0.9</f>
        <v>21150</v>
      </c>
      <c r="H17" s="292">
        <f>'C завтраками| Bed and breakfast'!AB16*0.9</f>
        <v>27900</v>
      </c>
      <c r="I17" s="292">
        <f>'C завтраками| Bed and breakfast'!AC16*0.9</f>
        <v>25200</v>
      </c>
      <c r="J17" s="292">
        <f>'C завтраками| Bed and breakfast'!AD16*0.9</f>
        <v>21150</v>
      </c>
      <c r="K17" s="292">
        <f>'C завтраками| Bed and breakfast'!AE16*0.9</f>
        <v>25200</v>
      </c>
      <c r="L17" s="292">
        <f>'C завтраками| Bed and breakfast'!AF16*0.9</f>
        <v>22500</v>
      </c>
      <c r="M17" s="292">
        <f>'C завтраками| Bed and breakfast'!AG16*0.9</f>
        <v>28530</v>
      </c>
      <c r="N17" s="292">
        <f>'C завтраками| Bed and breakfast'!AH16*0.9</f>
        <v>31230</v>
      </c>
      <c r="O17" s="292">
        <f>'C завтраками| Bed and breakfast'!AI16*0.9</f>
        <v>28530</v>
      </c>
      <c r="P17" s="292">
        <f>'C завтраками| Bed and breakfast'!AJ16*0.9</f>
        <v>27000</v>
      </c>
      <c r="Q17" s="292">
        <f>'C завтраками| Bed and breakfast'!AK16*0.9</f>
        <v>27000</v>
      </c>
      <c r="R17" s="292">
        <f>'C завтраками| Bed and breakfast'!AL16*0.9</f>
        <v>28530</v>
      </c>
      <c r="S17" s="292">
        <f>'C завтраками| Bed and breakfast'!AM16*0.9</f>
        <v>27000</v>
      </c>
      <c r="T17" s="292">
        <f>'C завтраками| Bed and breakfast'!AN16*0.9</f>
        <v>31230</v>
      </c>
      <c r="U17" s="292">
        <f>'C завтраками| Bed and breakfast'!AO16*0.9</f>
        <v>28530</v>
      </c>
      <c r="V17" s="292">
        <f>'C завтраками| Bed and breakfast'!AP16*0.9</f>
        <v>31230</v>
      </c>
      <c r="W17" s="292">
        <f>'C завтраками| Bed and breakfast'!AQ16*0.9</f>
        <v>31230</v>
      </c>
      <c r="X17" s="292">
        <f>'C завтраками| Bed and breakfast'!AR16*0.9</f>
        <v>38430</v>
      </c>
      <c r="Y17" s="292">
        <f>'C завтраками| Bed and breakfast'!AS16*0.9</f>
        <v>31230</v>
      </c>
      <c r="Z17" s="292">
        <f>'C завтраками| Bed and breakfast'!AT16*0.9</f>
        <v>35730</v>
      </c>
      <c r="AA17" s="292">
        <f>'C завтраками| Bed and breakfast'!AU16*0.9</f>
        <v>31230</v>
      </c>
      <c r="AB17" s="292">
        <f>'C завтраками| Bed and breakfast'!AV16*0.9</f>
        <v>35730</v>
      </c>
      <c r="AC17" s="292">
        <f>'C завтраками| Bed and breakfast'!AW16*0.9</f>
        <v>31230</v>
      </c>
      <c r="AD17" s="292">
        <f>'C завтраками| Bed and breakfast'!AX16*0.9</f>
        <v>38430</v>
      </c>
      <c r="AE17" s="292">
        <f>'C завтраками| Bed and breakfast'!AY16*0.9</f>
        <v>27000</v>
      </c>
      <c r="AF17" s="292">
        <f>'C завтраками| Bed and breakfast'!AZ16*0.9</f>
        <v>33030</v>
      </c>
      <c r="AG17" s="292">
        <f>'C завтраками| Bed and breakfast'!BA16*0.9</f>
        <v>24300</v>
      </c>
      <c r="AH17" s="292">
        <f>'C завтраками| Bed and breakfast'!BB16*0.9</f>
        <v>25650</v>
      </c>
      <c r="AI17" s="292">
        <f>'C завтраками| Bed and breakfast'!BC16*0.9</f>
        <v>24300</v>
      </c>
      <c r="AJ17" s="292">
        <f>'C завтраками| Bed and breakfast'!BD16*0.9</f>
        <v>25650</v>
      </c>
      <c r="AK17" s="292">
        <f>'C завтраками| Bed and breakfast'!BE16*0.9</f>
        <v>24300</v>
      </c>
      <c r="AL17" s="292">
        <f>'C завтраками| Bed and breakfast'!BF16*0.9</f>
        <v>25650</v>
      </c>
      <c r="AM17" s="292">
        <f>'C завтраками| Bed and breakfast'!BG16*0.9</f>
        <v>24300</v>
      </c>
      <c r="AN17" s="292">
        <f>'C завтраками| Bed and breakfast'!BH16*0.9</f>
        <v>25650</v>
      </c>
      <c r="AO17" s="292">
        <f>'C завтраками| Bed and breakfast'!BI16*0.9</f>
        <v>24300</v>
      </c>
    </row>
    <row r="18" spans="1:41" s="85" customFormat="1" x14ac:dyDescent="0.2">
      <c r="A18" s="260">
        <v>2</v>
      </c>
      <c r="B18" s="292">
        <f>'C завтраками| Bed and breakfast'!V17*0.9</f>
        <v>24300</v>
      </c>
      <c r="C18" s="292">
        <f>'C завтраками| Bed and breakfast'!W17*0.9</f>
        <v>24300</v>
      </c>
      <c r="D18" s="292">
        <f>'C завтраками| Bed and breakfast'!X17*0.9</f>
        <v>24300</v>
      </c>
      <c r="E18" s="292">
        <f>'C завтраками| Bed and breakfast'!Y17*0.9</f>
        <v>22950</v>
      </c>
      <c r="F18" s="292">
        <f>'C завтраками| Bed and breakfast'!Z17*0.9</f>
        <v>27000</v>
      </c>
      <c r="G18" s="292">
        <f>'C завтраками| Bed and breakfast'!AA17*0.9</f>
        <v>22950</v>
      </c>
      <c r="H18" s="292">
        <f>'C завтраками| Bed and breakfast'!AB17*0.9</f>
        <v>29700</v>
      </c>
      <c r="I18" s="292">
        <f>'C завтраками| Bed and breakfast'!AC17*0.9</f>
        <v>27000</v>
      </c>
      <c r="J18" s="292">
        <f>'C завтраками| Bed and breakfast'!AD17*0.9</f>
        <v>22950</v>
      </c>
      <c r="K18" s="292">
        <f>'C завтраками| Bed and breakfast'!AE17*0.9</f>
        <v>27000</v>
      </c>
      <c r="L18" s="292">
        <f>'C завтраками| Bed and breakfast'!AF17*0.9</f>
        <v>24300</v>
      </c>
      <c r="M18" s="292">
        <f>'C завтраками| Bed and breakfast'!AG17*0.9</f>
        <v>30330</v>
      </c>
      <c r="N18" s="292">
        <f>'C завтраками| Bed and breakfast'!AH17*0.9</f>
        <v>33030</v>
      </c>
      <c r="O18" s="292">
        <f>'C завтраками| Bed and breakfast'!AI17*0.9</f>
        <v>30330</v>
      </c>
      <c r="P18" s="292">
        <f>'C завтраками| Bed and breakfast'!AJ17*0.9</f>
        <v>28800</v>
      </c>
      <c r="Q18" s="292">
        <f>'C завтраками| Bed and breakfast'!AK17*0.9</f>
        <v>28800</v>
      </c>
      <c r="R18" s="292">
        <f>'C завтраками| Bed and breakfast'!AL17*0.9</f>
        <v>30330</v>
      </c>
      <c r="S18" s="292">
        <f>'C завтраками| Bed and breakfast'!AM17*0.9</f>
        <v>28800</v>
      </c>
      <c r="T18" s="292">
        <f>'C завтраками| Bed and breakfast'!AN17*0.9</f>
        <v>33030</v>
      </c>
      <c r="U18" s="292">
        <f>'C завтраками| Bed and breakfast'!AO17*0.9</f>
        <v>30330</v>
      </c>
      <c r="V18" s="292">
        <f>'C завтраками| Bed and breakfast'!AP17*0.9</f>
        <v>33030</v>
      </c>
      <c r="W18" s="292">
        <f>'C завтраками| Bed and breakfast'!AQ17*0.9</f>
        <v>33030</v>
      </c>
      <c r="X18" s="292">
        <f>'C завтраками| Bed and breakfast'!AR17*0.9</f>
        <v>40230</v>
      </c>
      <c r="Y18" s="292">
        <f>'C завтраками| Bed and breakfast'!AS17*0.9</f>
        <v>33030</v>
      </c>
      <c r="Z18" s="292">
        <f>'C завтраками| Bed and breakfast'!AT17*0.9</f>
        <v>37530</v>
      </c>
      <c r="AA18" s="292">
        <f>'C завтраками| Bed and breakfast'!AU17*0.9</f>
        <v>33030</v>
      </c>
      <c r="AB18" s="292">
        <f>'C завтраками| Bed and breakfast'!AV17*0.9</f>
        <v>37530</v>
      </c>
      <c r="AC18" s="292">
        <f>'C завтраками| Bed and breakfast'!AW17*0.9</f>
        <v>33030</v>
      </c>
      <c r="AD18" s="292">
        <f>'C завтраками| Bed and breakfast'!AX17*0.9</f>
        <v>40230</v>
      </c>
      <c r="AE18" s="292">
        <f>'C завтраками| Bed and breakfast'!AY17*0.9</f>
        <v>28800</v>
      </c>
      <c r="AF18" s="292">
        <f>'C завтраками| Bed and breakfast'!AZ17*0.9</f>
        <v>34830</v>
      </c>
      <c r="AG18" s="292">
        <f>'C завтраками| Bed and breakfast'!BA17*0.9</f>
        <v>26100</v>
      </c>
      <c r="AH18" s="292">
        <f>'C завтраками| Bed and breakfast'!BB17*0.9</f>
        <v>27450</v>
      </c>
      <c r="AI18" s="292">
        <f>'C завтраками| Bed and breakfast'!BC17*0.9</f>
        <v>26100</v>
      </c>
      <c r="AJ18" s="292">
        <f>'C завтраками| Bed and breakfast'!BD17*0.9</f>
        <v>27450</v>
      </c>
      <c r="AK18" s="292">
        <f>'C завтраками| Bed and breakfast'!BE17*0.9</f>
        <v>26100</v>
      </c>
      <c r="AL18" s="292">
        <f>'C завтраками| Bed and breakfast'!BF17*0.9</f>
        <v>27450</v>
      </c>
      <c r="AM18" s="292">
        <f>'C завтраками| Bed and breakfast'!BG17*0.9</f>
        <v>26100</v>
      </c>
      <c r="AN18" s="292">
        <f>'C завтраками| Bed and breakfast'!BH17*0.9</f>
        <v>27450</v>
      </c>
      <c r="AO18" s="292">
        <f>'C завтраками| Bed and breakfast'!BI17*0.9</f>
        <v>26100</v>
      </c>
    </row>
    <row r="19" spans="1:41" s="85" customFormat="1" x14ac:dyDescent="0.2">
      <c r="A19" s="259" t="s">
        <v>136</v>
      </c>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row>
    <row r="20" spans="1:41" s="85" customFormat="1" x14ac:dyDescent="0.2">
      <c r="A20" s="260">
        <v>1</v>
      </c>
      <c r="B20" s="292">
        <f>'C завтраками| Bed and breakfast'!V19*0.9</f>
        <v>25200</v>
      </c>
      <c r="C20" s="292">
        <f>'C завтраками| Bed and breakfast'!W19*0.9</f>
        <v>25200</v>
      </c>
      <c r="D20" s="292">
        <f>'C завтраками| Bed and breakfast'!X19*0.9</f>
        <v>25200</v>
      </c>
      <c r="E20" s="292">
        <f>'C завтраками| Bed and breakfast'!Y19*0.9</f>
        <v>23850</v>
      </c>
      <c r="F20" s="292">
        <f>'C завтраками| Bed and breakfast'!Z19*0.9</f>
        <v>27900</v>
      </c>
      <c r="G20" s="292">
        <f>'C завтраками| Bed and breakfast'!AA19*0.9</f>
        <v>23850</v>
      </c>
      <c r="H20" s="292">
        <f>'C завтраками| Bed and breakfast'!AB19*0.9</f>
        <v>30600</v>
      </c>
      <c r="I20" s="292">
        <f>'C завтраками| Bed and breakfast'!AC19*0.9</f>
        <v>27900</v>
      </c>
      <c r="J20" s="292">
        <f>'C завтраками| Bed and breakfast'!AD19*0.9</f>
        <v>23850</v>
      </c>
      <c r="K20" s="292">
        <f>'C завтраками| Bed and breakfast'!AE19*0.9</f>
        <v>27900</v>
      </c>
      <c r="L20" s="292">
        <f>'C завтраками| Bed and breakfast'!AF19*0.9</f>
        <v>25200</v>
      </c>
      <c r="M20" s="292">
        <f>'C завтраками| Bed and breakfast'!AG19*0.9</f>
        <v>31230</v>
      </c>
      <c r="N20" s="292">
        <f>'C завтраками| Bed and breakfast'!AH19*0.9</f>
        <v>33930</v>
      </c>
      <c r="O20" s="292">
        <f>'C завтраками| Bed and breakfast'!AI19*0.9</f>
        <v>31230</v>
      </c>
      <c r="P20" s="292">
        <f>'C завтраками| Bed and breakfast'!AJ19*0.9</f>
        <v>29700</v>
      </c>
      <c r="Q20" s="292">
        <f>'C завтраками| Bed and breakfast'!AK19*0.9</f>
        <v>29700</v>
      </c>
      <c r="R20" s="292">
        <f>'C завтраками| Bed and breakfast'!AL19*0.9</f>
        <v>31230</v>
      </c>
      <c r="S20" s="292">
        <f>'C завтраками| Bed and breakfast'!AM19*0.9</f>
        <v>29700</v>
      </c>
      <c r="T20" s="292">
        <f>'C завтраками| Bed and breakfast'!AN19*0.9</f>
        <v>33930</v>
      </c>
      <c r="U20" s="292">
        <f>'C завтраками| Bed and breakfast'!AO19*0.9</f>
        <v>31230</v>
      </c>
      <c r="V20" s="292">
        <f>'C завтраками| Bed and breakfast'!AP19*0.9</f>
        <v>33930</v>
      </c>
      <c r="W20" s="292">
        <f>'C завтраками| Bed and breakfast'!AQ19*0.9</f>
        <v>33930</v>
      </c>
      <c r="X20" s="292">
        <f>'C завтраками| Bed and breakfast'!AR19*0.9</f>
        <v>41130</v>
      </c>
      <c r="Y20" s="292">
        <f>'C завтраками| Bed and breakfast'!AS19*0.9</f>
        <v>33930</v>
      </c>
      <c r="Z20" s="292">
        <f>'C завтраками| Bed and breakfast'!AT19*0.9</f>
        <v>38430</v>
      </c>
      <c r="AA20" s="292">
        <f>'C завтраками| Bed and breakfast'!AU19*0.9</f>
        <v>33930</v>
      </c>
      <c r="AB20" s="292">
        <f>'C завтраками| Bed and breakfast'!AV19*0.9</f>
        <v>38430</v>
      </c>
      <c r="AC20" s="292">
        <f>'C завтраками| Bed and breakfast'!AW19*0.9</f>
        <v>33930</v>
      </c>
      <c r="AD20" s="292">
        <f>'C завтраками| Bed and breakfast'!AX19*0.9</f>
        <v>41130</v>
      </c>
      <c r="AE20" s="292">
        <f>'C завтраками| Bed and breakfast'!AY19*0.9</f>
        <v>29700</v>
      </c>
      <c r="AF20" s="292">
        <f>'C завтраками| Bed and breakfast'!AZ19*0.9</f>
        <v>35730</v>
      </c>
      <c r="AG20" s="292">
        <f>'C завтраками| Bed and breakfast'!BA19*0.9</f>
        <v>27000</v>
      </c>
      <c r="AH20" s="292">
        <f>'C завтраками| Bed and breakfast'!BB19*0.9</f>
        <v>28350</v>
      </c>
      <c r="AI20" s="292">
        <f>'C завтраками| Bed and breakfast'!BC19*0.9</f>
        <v>27000</v>
      </c>
      <c r="AJ20" s="292">
        <f>'C завтраками| Bed and breakfast'!BD19*0.9</f>
        <v>28350</v>
      </c>
      <c r="AK20" s="292">
        <f>'C завтраками| Bed and breakfast'!BE19*0.9</f>
        <v>27000</v>
      </c>
      <c r="AL20" s="292">
        <f>'C завтраками| Bed and breakfast'!BF19*0.9</f>
        <v>28350</v>
      </c>
      <c r="AM20" s="292">
        <f>'C завтраками| Bed and breakfast'!BG19*0.9</f>
        <v>27000</v>
      </c>
      <c r="AN20" s="292">
        <f>'C завтраками| Bed and breakfast'!BH19*0.9</f>
        <v>28350</v>
      </c>
      <c r="AO20" s="292">
        <f>'C завтраками| Bed and breakfast'!BI19*0.9</f>
        <v>27000</v>
      </c>
    </row>
    <row r="21" spans="1:41" s="85" customFormat="1" x14ac:dyDescent="0.2">
      <c r="A21" s="260">
        <v>2</v>
      </c>
      <c r="B21" s="292">
        <f>'C завтраками| Bed and breakfast'!V20*0.9</f>
        <v>27000</v>
      </c>
      <c r="C21" s="292">
        <f>'C завтраками| Bed and breakfast'!W20*0.9</f>
        <v>27000</v>
      </c>
      <c r="D21" s="292">
        <f>'C завтраками| Bed and breakfast'!X20*0.9</f>
        <v>27000</v>
      </c>
      <c r="E21" s="292">
        <f>'C завтраками| Bed and breakfast'!Y20*0.9</f>
        <v>25650</v>
      </c>
      <c r="F21" s="292">
        <f>'C завтраками| Bed and breakfast'!Z20*0.9</f>
        <v>29700</v>
      </c>
      <c r="G21" s="292">
        <f>'C завтраками| Bed and breakfast'!AA20*0.9</f>
        <v>25650</v>
      </c>
      <c r="H21" s="292">
        <f>'C завтраками| Bed and breakfast'!AB20*0.9</f>
        <v>32400</v>
      </c>
      <c r="I21" s="292">
        <f>'C завтраками| Bed and breakfast'!AC20*0.9</f>
        <v>29700</v>
      </c>
      <c r="J21" s="292">
        <f>'C завтраками| Bed and breakfast'!AD20*0.9</f>
        <v>25650</v>
      </c>
      <c r="K21" s="292">
        <f>'C завтраками| Bed and breakfast'!AE20*0.9</f>
        <v>29700</v>
      </c>
      <c r="L21" s="292">
        <f>'C завтраками| Bed and breakfast'!AF20*0.9</f>
        <v>27000</v>
      </c>
      <c r="M21" s="292">
        <f>'C завтраками| Bed and breakfast'!AG20*0.9</f>
        <v>33030</v>
      </c>
      <c r="N21" s="292">
        <f>'C завтраками| Bed and breakfast'!AH20*0.9</f>
        <v>35730</v>
      </c>
      <c r="O21" s="292">
        <f>'C завтраками| Bed and breakfast'!AI20*0.9</f>
        <v>33030</v>
      </c>
      <c r="P21" s="292">
        <f>'C завтраками| Bed and breakfast'!AJ20*0.9</f>
        <v>31500</v>
      </c>
      <c r="Q21" s="292">
        <f>'C завтраками| Bed and breakfast'!AK20*0.9</f>
        <v>31500</v>
      </c>
      <c r="R21" s="292">
        <f>'C завтраками| Bed and breakfast'!AL20*0.9</f>
        <v>33030</v>
      </c>
      <c r="S21" s="292">
        <f>'C завтраками| Bed and breakfast'!AM20*0.9</f>
        <v>31500</v>
      </c>
      <c r="T21" s="292">
        <f>'C завтраками| Bed and breakfast'!AN20*0.9</f>
        <v>35730</v>
      </c>
      <c r="U21" s="292">
        <f>'C завтраками| Bed and breakfast'!AO20*0.9</f>
        <v>33030</v>
      </c>
      <c r="V21" s="292">
        <f>'C завтраками| Bed and breakfast'!AP20*0.9</f>
        <v>35730</v>
      </c>
      <c r="W21" s="292">
        <f>'C завтраками| Bed and breakfast'!AQ20*0.9</f>
        <v>35730</v>
      </c>
      <c r="X21" s="292">
        <f>'C завтраками| Bed and breakfast'!AR20*0.9</f>
        <v>42930</v>
      </c>
      <c r="Y21" s="292">
        <f>'C завтраками| Bed and breakfast'!AS20*0.9</f>
        <v>35730</v>
      </c>
      <c r="Z21" s="292">
        <f>'C завтраками| Bed and breakfast'!AT20*0.9</f>
        <v>40230</v>
      </c>
      <c r="AA21" s="292">
        <f>'C завтраками| Bed and breakfast'!AU20*0.9</f>
        <v>35730</v>
      </c>
      <c r="AB21" s="292">
        <f>'C завтраками| Bed and breakfast'!AV20*0.9</f>
        <v>40230</v>
      </c>
      <c r="AC21" s="292">
        <f>'C завтраками| Bed and breakfast'!AW20*0.9</f>
        <v>35730</v>
      </c>
      <c r="AD21" s="292">
        <f>'C завтраками| Bed and breakfast'!AX20*0.9</f>
        <v>42930</v>
      </c>
      <c r="AE21" s="292">
        <f>'C завтраками| Bed and breakfast'!AY20*0.9</f>
        <v>31500</v>
      </c>
      <c r="AF21" s="292">
        <f>'C завтраками| Bed and breakfast'!AZ20*0.9</f>
        <v>37530</v>
      </c>
      <c r="AG21" s="292">
        <f>'C завтраками| Bed and breakfast'!BA20*0.9</f>
        <v>28800</v>
      </c>
      <c r="AH21" s="292">
        <f>'C завтраками| Bed and breakfast'!BB20*0.9</f>
        <v>30150</v>
      </c>
      <c r="AI21" s="292">
        <f>'C завтраками| Bed and breakfast'!BC20*0.9</f>
        <v>28800</v>
      </c>
      <c r="AJ21" s="292">
        <f>'C завтраками| Bed and breakfast'!BD20*0.9</f>
        <v>30150</v>
      </c>
      <c r="AK21" s="292">
        <f>'C завтраками| Bed and breakfast'!BE20*0.9</f>
        <v>28800</v>
      </c>
      <c r="AL21" s="292">
        <f>'C завтраками| Bed and breakfast'!BF20*0.9</f>
        <v>30150</v>
      </c>
      <c r="AM21" s="292">
        <f>'C завтраками| Bed and breakfast'!BG20*0.9</f>
        <v>28800</v>
      </c>
      <c r="AN21" s="292">
        <f>'C завтраками| Bed and breakfast'!BH20*0.9</f>
        <v>30150</v>
      </c>
      <c r="AO21" s="292">
        <f>'C завтраками| Bed and breakfast'!BI20*0.9</f>
        <v>28800</v>
      </c>
    </row>
    <row r="22" spans="1:41" s="85" customFormat="1" x14ac:dyDescent="0.2">
      <c r="A22" s="259" t="s">
        <v>137</v>
      </c>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row>
    <row r="23" spans="1:41" s="85" customFormat="1" x14ac:dyDescent="0.2">
      <c r="A23" s="260" t="s">
        <v>129</v>
      </c>
      <c r="B23" s="292">
        <f>'C завтраками| Bed and breakfast'!V22*0.9</f>
        <v>33750</v>
      </c>
      <c r="C23" s="292">
        <f>'C завтраками| Bed and breakfast'!W22*0.9</f>
        <v>33750</v>
      </c>
      <c r="D23" s="292">
        <f>'C завтраками| Bed and breakfast'!X22*0.9</f>
        <v>33750</v>
      </c>
      <c r="E23" s="292">
        <f>'C завтраками| Bed and breakfast'!Y22*0.9</f>
        <v>32400</v>
      </c>
      <c r="F23" s="292">
        <f>'C завтраками| Bed and breakfast'!Z22*0.9</f>
        <v>36450</v>
      </c>
      <c r="G23" s="292">
        <f>'C завтраками| Bed and breakfast'!AA22*0.9</f>
        <v>32400</v>
      </c>
      <c r="H23" s="292">
        <f>'C завтраками| Bed and breakfast'!AB22*0.9</f>
        <v>39150</v>
      </c>
      <c r="I23" s="292">
        <f>'C завтраками| Bed and breakfast'!AC22*0.9</f>
        <v>36450</v>
      </c>
      <c r="J23" s="292">
        <f>'C завтраками| Bed and breakfast'!AD22*0.9</f>
        <v>32400</v>
      </c>
      <c r="K23" s="292">
        <f>'C завтраками| Bed and breakfast'!AE22*0.9</f>
        <v>36450</v>
      </c>
      <c r="L23" s="292">
        <f>'C завтраками| Bed and breakfast'!AF22*0.9</f>
        <v>33750</v>
      </c>
      <c r="M23" s="292">
        <f>'C завтраками| Bed and breakfast'!AG22*0.9</f>
        <v>39780</v>
      </c>
      <c r="N23" s="292">
        <f>'C завтраками| Bed and breakfast'!AH22*0.9</f>
        <v>42480</v>
      </c>
      <c r="O23" s="292">
        <f>'C завтраками| Bed and breakfast'!AI22*0.9</f>
        <v>39780</v>
      </c>
      <c r="P23" s="292">
        <f>'C завтраками| Bed and breakfast'!AJ22*0.9</f>
        <v>38250</v>
      </c>
      <c r="Q23" s="292">
        <f>'C завтраками| Bed and breakfast'!AK22*0.9</f>
        <v>38250</v>
      </c>
      <c r="R23" s="292">
        <f>'C завтраками| Bed and breakfast'!AL22*0.9</f>
        <v>39780</v>
      </c>
      <c r="S23" s="292">
        <f>'C завтраками| Bed and breakfast'!AM22*0.9</f>
        <v>38250</v>
      </c>
      <c r="T23" s="292">
        <f>'C завтраками| Bed and breakfast'!AN22*0.9</f>
        <v>42480</v>
      </c>
      <c r="U23" s="292">
        <f>'C завтраками| Bed and breakfast'!AO22*0.9</f>
        <v>39780</v>
      </c>
      <c r="V23" s="292">
        <f>'C завтраками| Bed and breakfast'!AP22*0.9</f>
        <v>42480</v>
      </c>
      <c r="W23" s="292">
        <f>'C завтраками| Bed and breakfast'!AQ22*0.9</f>
        <v>42480</v>
      </c>
      <c r="X23" s="292">
        <f>'C завтраками| Bed and breakfast'!AR22*0.9</f>
        <v>49680</v>
      </c>
      <c r="Y23" s="292">
        <f>'C завтраками| Bed and breakfast'!AS22*0.9</f>
        <v>42480</v>
      </c>
      <c r="Z23" s="292">
        <f>'C завтраками| Bed and breakfast'!AT22*0.9</f>
        <v>46980</v>
      </c>
      <c r="AA23" s="292">
        <f>'C завтраками| Bed and breakfast'!AU22*0.9</f>
        <v>42480</v>
      </c>
      <c r="AB23" s="292">
        <f>'C завтраками| Bed and breakfast'!AV22*0.9</f>
        <v>46980</v>
      </c>
      <c r="AC23" s="292">
        <f>'C завтраками| Bed and breakfast'!AW22*0.9</f>
        <v>42480</v>
      </c>
      <c r="AD23" s="292">
        <f>'C завтраками| Bed and breakfast'!AX22*0.9</f>
        <v>49680</v>
      </c>
      <c r="AE23" s="292">
        <f>'C завтраками| Bed and breakfast'!AY22*0.9</f>
        <v>38250</v>
      </c>
      <c r="AF23" s="292">
        <f>'C завтраками| Bed and breakfast'!AZ22*0.9</f>
        <v>44280</v>
      </c>
      <c r="AG23" s="292">
        <f>'C завтраками| Bed and breakfast'!BA22*0.9</f>
        <v>35550</v>
      </c>
      <c r="AH23" s="292">
        <f>'C завтраками| Bed and breakfast'!BB22*0.9</f>
        <v>36900</v>
      </c>
      <c r="AI23" s="292">
        <f>'C завтраками| Bed and breakfast'!BC22*0.9</f>
        <v>35550</v>
      </c>
      <c r="AJ23" s="292">
        <f>'C завтраками| Bed and breakfast'!BD22*0.9</f>
        <v>36900</v>
      </c>
      <c r="AK23" s="292">
        <f>'C завтраками| Bed and breakfast'!BE22*0.9</f>
        <v>35550</v>
      </c>
      <c r="AL23" s="292">
        <f>'C завтраками| Bed and breakfast'!BF22*0.9</f>
        <v>36900</v>
      </c>
      <c r="AM23" s="292">
        <f>'C завтраками| Bed and breakfast'!BG22*0.9</f>
        <v>35550</v>
      </c>
      <c r="AN23" s="292">
        <f>'C завтраками| Bed and breakfast'!BH22*0.9</f>
        <v>36900</v>
      </c>
      <c r="AO23" s="292">
        <f>'C завтраками| Bed and breakfast'!BI22*0.9</f>
        <v>35550</v>
      </c>
    </row>
    <row r="24" spans="1:41" s="85" customFormat="1" x14ac:dyDescent="0.2">
      <c r="A24" s="259" t="s">
        <v>138</v>
      </c>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row>
    <row r="25" spans="1:41" s="85" customFormat="1" x14ac:dyDescent="0.2">
      <c r="A25" s="260" t="s">
        <v>129</v>
      </c>
      <c r="B25" s="292">
        <f>'C завтраками| Bed and breakfast'!V24*0.9</f>
        <v>40950</v>
      </c>
      <c r="C25" s="292">
        <f>'C завтраками| Bed and breakfast'!W24*0.9</f>
        <v>40950</v>
      </c>
      <c r="D25" s="292">
        <f>'C завтраками| Bed and breakfast'!X24*0.9</f>
        <v>40950</v>
      </c>
      <c r="E25" s="292">
        <f>'C завтраками| Bed and breakfast'!Y24*0.9</f>
        <v>39600</v>
      </c>
      <c r="F25" s="292">
        <f>'C завтраками| Bed and breakfast'!Z24*0.9</f>
        <v>43650</v>
      </c>
      <c r="G25" s="292">
        <f>'C завтраками| Bed and breakfast'!AA24*0.9</f>
        <v>39600</v>
      </c>
      <c r="H25" s="292">
        <f>'C завтраками| Bed and breakfast'!AB24*0.9</f>
        <v>46350</v>
      </c>
      <c r="I25" s="292">
        <f>'C завтраками| Bed and breakfast'!AC24*0.9</f>
        <v>43650</v>
      </c>
      <c r="J25" s="292">
        <f>'C завтраками| Bed and breakfast'!AD24*0.9</f>
        <v>39600</v>
      </c>
      <c r="K25" s="292">
        <f>'C завтраками| Bed and breakfast'!AE24*0.9</f>
        <v>43650</v>
      </c>
      <c r="L25" s="292">
        <f>'C завтраками| Bed and breakfast'!AF24*0.9</f>
        <v>40950</v>
      </c>
      <c r="M25" s="292">
        <f>'C завтраками| Bed and breakfast'!AG24*0.9</f>
        <v>46980</v>
      </c>
      <c r="N25" s="292">
        <f>'C завтраками| Bed and breakfast'!AH24*0.9</f>
        <v>49680</v>
      </c>
      <c r="O25" s="292">
        <f>'C завтраками| Bed and breakfast'!AI24*0.9</f>
        <v>46980</v>
      </c>
      <c r="P25" s="292">
        <f>'C завтраками| Bed and breakfast'!AJ24*0.9</f>
        <v>45450</v>
      </c>
      <c r="Q25" s="292">
        <f>'C завтраками| Bed and breakfast'!AK24*0.9</f>
        <v>45450</v>
      </c>
      <c r="R25" s="292">
        <f>'C завтраками| Bed and breakfast'!AL24*0.9</f>
        <v>46980</v>
      </c>
      <c r="S25" s="292">
        <f>'C завтраками| Bed and breakfast'!AM24*0.9</f>
        <v>45450</v>
      </c>
      <c r="T25" s="292">
        <f>'C завтраками| Bed and breakfast'!AN24*0.9</f>
        <v>49680</v>
      </c>
      <c r="U25" s="292">
        <f>'C завтраками| Bed and breakfast'!AO24*0.9</f>
        <v>46980</v>
      </c>
      <c r="V25" s="292">
        <f>'C завтраками| Bed and breakfast'!AP24*0.9</f>
        <v>49680</v>
      </c>
      <c r="W25" s="292">
        <f>'C завтраками| Bed and breakfast'!AQ24*0.9</f>
        <v>49680</v>
      </c>
      <c r="X25" s="292">
        <f>'C завтраками| Bed and breakfast'!AR24*0.9</f>
        <v>56880</v>
      </c>
      <c r="Y25" s="292">
        <f>'C завтраками| Bed and breakfast'!AS24*0.9</f>
        <v>49680</v>
      </c>
      <c r="Z25" s="292">
        <f>'C завтраками| Bed and breakfast'!AT24*0.9</f>
        <v>54180</v>
      </c>
      <c r="AA25" s="292">
        <f>'C завтраками| Bed and breakfast'!AU24*0.9</f>
        <v>49680</v>
      </c>
      <c r="AB25" s="292">
        <f>'C завтраками| Bed and breakfast'!AV24*0.9</f>
        <v>54180</v>
      </c>
      <c r="AC25" s="292">
        <f>'C завтраками| Bed and breakfast'!AW24*0.9</f>
        <v>49680</v>
      </c>
      <c r="AD25" s="292">
        <f>'C завтраками| Bed and breakfast'!AX24*0.9</f>
        <v>56880</v>
      </c>
      <c r="AE25" s="292">
        <f>'C завтраками| Bed and breakfast'!AY24*0.9</f>
        <v>45450</v>
      </c>
      <c r="AF25" s="292">
        <f>'C завтраками| Bed and breakfast'!AZ24*0.9</f>
        <v>51480</v>
      </c>
      <c r="AG25" s="292">
        <f>'C завтраками| Bed and breakfast'!BA24*0.9</f>
        <v>42750</v>
      </c>
      <c r="AH25" s="292">
        <f>'C завтраками| Bed and breakfast'!BB24*0.9</f>
        <v>44100</v>
      </c>
      <c r="AI25" s="292">
        <f>'C завтраками| Bed and breakfast'!BC24*0.9</f>
        <v>42750</v>
      </c>
      <c r="AJ25" s="292">
        <f>'C завтраками| Bed and breakfast'!BD24*0.9</f>
        <v>44100</v>
      </c>
      <c r="AK25" s="292">
        <f>'C завтраками| Bed and breakfast'!BE24*0.9</f>
        <v>42750</v>
      </c>
      <c r="AL25" s="292">
        <f>'C завтраками| Bed and breakfast'!BF24*0.9</f>
        <v>44100</v>
      </c>
      <c r="AM25" s="292">
        <f>'C завтраками| Bed and breakfast'!BG24*0.9</f>
        <v>42750</v>
      </c>
      <c r="AN25" s="292">
        <f>'C завтраками| Bed and breakfast'!BH24*0.9</f>
        <v>44100</v>
      </c>
      <c r="AO25" s="292">
        <f>'C завтраками| Bed and breakfast'!BI24*0.9</f>
        <v>42750</v>
      </c>
    </row>
    <row r="26" spans="1:41" s="85" customFormat="1" x14ac:dyDescent="0.2">
      <c r="A26" s="261" t="s">
        <v>139</v>
      </c>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row>
    <row r="27" spans="1:41" s="85" customFormat="1" x14ac:dyDescent="0.2">
      <c r="A27" s="260" t="s">
        <v>129</v>
      </c>
      <c r="B27" s="292">
        <f>'C завтраками| Bed and breakfast'!V26*0.9</f>
        <v>63450</v>
      </c>
      <c r="C27" s="292">
        <f>'C завтраками| Bed and breakfast'!W26*0.9</f>
        <v>63450</v>
      </c>
      <c r="D27" s="292">
        <f>'C завтраками| Bed and breakfast'!X26*0.9</f>
        <v>63450</v>
      </c>
      <c r="E27" s="292">
        <f>'C завтраками| Bed and breakfast'!Y26*0.9</f>
        <v>62100</v>
      </c>
      <c r="F27" s="292">
        <f>'C завтраками| Bed and breakfast'!Z26*0.9</f>
        <v>66150</v>
      </c>
      <c r="G27" s="292">
        <f>'C завтраками| Bed and breakfast'!AA26*0.9</f>
        <v>62100</v>
      </c>
      <c r="H27" s="292">
        <f>'C завтраками| Bed and breakfast'!AB26*0.9</f>
        <v>68850</v>
      </c>
      <c r="I27" s="292">
        <f>'C завтраками| Bed and breakfast'!AC26*0.9</f>
        <v>66150</v>
      </c>
      <c r="J27" s="292">
        <f>'C завтраками| Bed and breakfast'!AD26*0.9</f>
        <v>62100</v>
      </c>
      <c r="K27" s="292">
        <f>'C завтраками| Bed and breakfast'!AE26*0.9</f>
        <v>66150</v>
      </c>
      <c r="L27" s="292">
        <f>'C завтраками| Bed and breakfast'!AF26*0.9</f>
        <v>63450</v>
      </c>
      <c r="M27" s="292">
        <f>'C завтраками| Bed and breakfast'!AG26*0.9</f>
        <v>69480</v>
      </c>
      <c r="N27" s="292">
        <f>'C завтраками| Bed and breakfast'!AH26*0.9</f>
        <v>72180</v>
      </c>
      <c r="O27" s="292">
        <f>'C завтраками| Bed and breakfast'!AI26*0.9</f>
        <v>69480</v>
      </c>
      <c r="P27" s="292">
        <f>'C завтраками| Bed and breakfast'!AJ26*0.9</f>
        <v>67950</v>
      </c>
      <c r="Q27" s="292">
        <f>'C завтраками| Bed and breakfast'!AK26*0.9</f>
        <v>67950</v>
      </c>
      <c r="R27" s="292">
        <f>'C завтраками| Bed and breakfast'!AL26*0.9</f>
        <v>69480</v>
      </c>
      <c r="S27" s="292">
        <f>'C завтраками| Bed and breakfast'!AM26*0.9</f>
        <v>67950</v>
      </c>
      <c r="T27" s="292">
        <f>'C завтраками| Bed and breakfast'!AN26*0.9</f>
        <v>72180</v>
      </c>
      <c r="U27" s="292">
        <f>'C завтраками| Bed and breakfast'!AO26*0.9</f>
        <v>69480</v>
      </c>
      <c r="V27" s="292">
        <f>'C завтраками| Bed and breakfast'!AP26*0.9</f>
        <v>72180</v>
      </c>
      <c r="W27" s="292">
        <f>'C завтраками| Bed and breakfast'!AQ26*0.9</f>
        <v>72180</v>
      </c>
      <c r="X27" s="292">
        <f>'C завтраками| Bed and breakfast'!AR26*0.9</f>
        <v>79380</v>
      </c>
      <c r="Y27" s="292">
        <f>'C завтраками| Bed and breakfast'!AS26*0.9</f>
        <v>72180</v>
      </c>
      <c r="Z27" s="292">
        <f>'C завтраками| Bed and breakfast'!AT26*0.9</f>
        <v>76680</v>
      </c>
      <c r="AA27" s="292">
        <f>'C завтраками| Bed and breakfast'!AU26*0.9</f>
        <v>72180</v>
      </c>
      <c r="AB27" s="292">
        <f>'C завтраками| Bed and breakfast'!AV26*0.9</f>
        <v>76680</v>
      </c>
      <c r="AC27" s="292">
        <f>'C завтраками| Bed and breakfast'!AW26*0.9</f>
        <v>72180</v>
      </c>
      <c r="AD27" s="292">
        <f>'C завтраками| Bed and breakfast'!AX26*0.9</f>
        <v>79380</v>
      </c>
      <c r="AE27" s="292">
        <f>'C завтраками| Bed and breakfast'!AY26*0.9</f>
        <v>67950</v>
      </c>
      <c r="AF27" s="292">
        <f>'C завтраками| Bed and breakfast'!AZ26*0.9</f>
        <v>73980</v>
      </c>
      <c r="AG27" s="292">
        <f>'C завтраками| Bed and breakfast'!BA26*0.9</f>
        <v>65250</v>
      </c>
      <c r="AH27" s="292">
        <f>'C завтраками| Bed and breakfast'!BB26*0.9</f>
        <v>66600</v>
      </c>
      <c r="AI27" s="292">
        <f>'C завтраками| Bed and breakfast'!BC26*0.9</f>
        <v>65250</v>
      </c>
      <c r="AJ27" s="292">
        <f>'C завтраками| Bed and breakfast'!BD26*0.9</f>
        <v>66600</v>
      </c>
      <c r="AK27" s="292">
        <f>'C завтраками| Bed and breakfast'!BE26*0.9</f>
        <v>65250</v>
      </c>
      <c r="AL27" s="292">
        <f>'C завтраками| Bed and breakfast'!BF26*0.9</f>
        <v>66600</v>
      </c>
      <c r="AM27" s="292">
        <f>'C завтраками| Bed and breakfast'!BG26*0.9</f>
        <v>65250</v>
      </c>
      <c r="AN27" s="292">
        <f>'C завтраками| Bed and breakfast'!BH26*0.9</f>
        <v>66600</v>
      </c>
      <c r="AO27" s="292">
        <f>'C завтраками| Bed and breakfast'!BI26*0.9</f>
        <v>65250</v>
      </c>
    </row>
    <row r="28" spans="1:41" s="85" customFormat="1" x14ac:dyDescent="0.2">
      <c r="A28" s="259" t="s">
        <v>140</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row>
    <row r="29" spans="1:41" s="85" customFormat="1" x14ac:dyDescent="0.2">
      <c r="A29" s="260" t="s">
        <v>129</v>
      </c>
      <c r="B29" s="292">
        <f>'C завтраками| Bed and breakfast'!V28*0.9</f>
        <v>81450</v>
      </c>
      <c r="C29" s="292">
        <f>'C завтраками| Bed and breakfast'!W28*0.9</f>
        <v>81450</v>
      </c>
      <c r="D29" s="292">
        <f>'C завтраками| Bed and breakfast'!X28*0.9</f>
        <v>81450</v>
      </c>
      <c r="E29" s="292">
        <f>'C завтраками| Bed and breakfast'!Y28*0.9</f>
        <v>80100</v>
      </c>
      <c r="F29" s="292">
        <f>'C завтраками| Bed and breakfast'!Z28*0.9</f>
        <v>84150</v>
      </c>
      <c r="G29" s="292">
        <f>'C завтраками| Bed and breakfast'!AA28*0.9</f>
        <v>80100</v>
      </c>
      <c r="H29" s="292">
        <f>'C завтраками| Bed and breakfast'!AB28*0.9</f>
        <v>86850</v>
      </c>
      <c r="I29" s="292">
        <f>'C завтраками| Bed and breakfast'!AC28*0.9</f>
        <v>84150</v>
      </c>
      <c r="J29" s="292">
        <f>'C завтраками| Bed and breakfast'!AD28*0.9</f>
        <v>80100</v>
      </c>
      <c r="K29" s="292">
        <f>'C завтраками| Bed and breakfast'!AE28*0.9</f>
        <v>84150</v>
      </c>
      <c r="L29" s="292">
        <f>'C завтраками| Bed and breakfast'!AF28*0.9</f>
        <v>81450</v>
      </c>
      <c r="M29" s="292">
        <f>'C завтраками| Bed and breakfast'!AG28*0.9</f>
        <v>87480</v>
      </c>
      <c r="N29" s="292">
        <f>'C завтраками| Bed and breakfast'!AH28*0.9</f>
        <v>90180</v>
      </c>
      <c r="O29" s="292">
        <f>'C завтраками| Bed and breakfast'!AI28*0.9</f>
        <v>87480</v>
      </c>
      <c r="P29" s="292">
        <f>'C завтраками| Bed and breakfast'!AJ28*0.9</f>
        <v>85950</v>
      </c>
      <c r="Q29" s="292">
        <f>'C завтраками| Bed and breakfast'!AK28*0.9</f>
        <v>85950</v>
      </c>
      <c r="R29" s="292">
        <f>'C завтраками| Bed and breakfast'!AL28*0.9</f>
        <v>87480</v>
      </c>
      <c r="S29" s="292">
        <f>'C завтраками| Bed and breakfast'!AM28*0.9</f>
        <v>85950</v>
      </c>
      <c r="T29" s="292">
        <f>'C завтраками| Bed and breakfast'!AN28*0.9</f>
        <v>90180</v>
      </c>
      <c r="U29" s="292">
        <f>'C завтраками| Bed and breakfast'!AO28*0.9</f>
        <v>87480</v>
      </c>
      <c r="V29" s="292">
        <f>'C завтраками| Bed and breakfast'!AP28*0.9</f>
        <v>90180</v>
      </c>
      <c r="W29" s="292">
        <f>'C завтраками| Bed and breakfast'!AQ28*0.9</f>
        <v>90180</v>
      </c>
      <c r="X29" s="292">
        <f>'C завтраками| Bed and breakfast'!AR28*0.9</f>
        <v>97380</v>
      </c>
      <c r="Y29" s="292">
        <f>'C завтраками| Bed and breakfast'!AS28*0.9</f>
        <v>90180</v>
      </c>
      <c r="Z29" s="292">
        <f>'C завтраками| Bed and breakfast'!AT28*0.9</f>
        <v>94680</v>
      </c>
      <c r="AA29" s="292">
        <f>'C завтраками| Bed and breakfast'!AU28*0.9</f>
        <v>90180</v>
      </c>
      <c r="AB29" s="292">
        <f>'C завтраками| Bed and breakfast'!AV28*0.9</f>
        <v>94680</v>
      </c>
      <c r="AC29" s="292">
        <f>'C завтраками| Bed and breakfast'!AW28*0.9</f>
        <v>90180</v>
      </c>
      <c r="AD29" s="292">
        <f>'C завтраками| Bed and breakfast'!AX28*0.9</f>
        <v>97380</v>
      </c>
      <c r="AE29" s="292">
        <f>'C завтраками| Bed and breakfast'!AY28*0.9</f>
        <v>85950</v>
      </c>
      <c r="AF29" s="292">
        <f>'C завтраками| Bed and breakfast'!AZ28*0.9</f>
        <v>91980</v>
      </c>
      <c r="AG29" s="292">
        <f>'C завтраками| Bed and breakfast'!BA28*0.9</f>
        <v>83250</v>
      </c>
      <c r="AH29" s="292">
        <f>'C завтраками| Bed and breakfast'!BB28*0.9</f>
        <v>84600</v>
      </c>
      <c r="AI29" s="292">
        <f>'C завтраками| Bed and breakfast'!BC28*0.9</f>
        <v>83250</v>
      </c>
      <c r="AJ29" s="292">
        <f>'C завтраками| Bed and breakfast'!BD28*0.9</f>
        <v>84600</v>
      </c>
      <c r="AK29" s="292">
        <f>'C завтраками| Bed and breakfast'!BE28*0.9</f>
        <v>83250</v>
      </c>
      <c r="AL29" s="292">
        <f>'C завтраками| Bed and breakfast'!BF28*0.9</f>
        <v>84600</v>
      </c>
      <c r="AM29" s="292">
        <f>'C завтраками| Bed and breakfast'!BG28*0.9</f>
        <v>83250</v>
      </c>
      <c r="AN29" s="292">
        <f>'C завтраками| Bed and breakfast'!BH28*0.9</f>
        <v>84600</v>
      </c>
      <c r="AO29" s="292">
        <f>'C завтраками| Bed and breakfast'!BI28*0.9</f>
        <v>83250</v>
      </c>
    </row>
    <row r="30" spans="1:41" s="85" customFormat="1" x14ac:dyDescent="0.2">
      <c r="A30" s="101"/>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row>
    <row r="31" spans="1:41" s="85" customFormat="1" x14ac:dyDescent="0.2">
      <c r="A31" s="273" t="s">
        <v>313</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row>
    <row r="32" spans="1:41" s="85" customFormat="1" x14ac:dyDescent="0.2">
      <c r="A32" s="93" t="s">
        <v>143</v>
      </c>
      <c r="B32" s="310">
        <f t="shared" ref="B32:AO32" si="0">B5</f>
        <v>45444</v>
      </c>
      <c r="C32" s="310">
        <f t="shared" si="0"/>
        <v>45445</v>
      </c>
      <c r="D32" s="310">
        <f t="shared" si="0"/>
        <v>45453</v>
      </c>
      <c r="E32" s="310">
        <f t="shared" si="0"/>
        <v>45454</v>
      </c>
      <c r="F32" s="310">
        <f t="shared" si="0"/>
        <v>45457</v>
      </c>
      <c r="G32" s="310">
        <f t="shared" si="0"/>
        <v>45459</v>
      </c>
      <c r="H32" s="291">
        <f t="shared" si="0"/>
        <v>45461</v>
      </c>
      <c r="I32" s="310">
        <f t="shared" si="0"/>
        <v>45464</v>
      </c>
      <c r="J32" s="310">
        <f t="shared" si="0"/>
        <v>45466</v>
      </c>
      <c r="K32" s="310">
        <f t="shared" si="0"/>
        <v>45471</v>
      </c>
      <c r="L32" s="310">
        <f t="shared" si="0"/>
        <v>45473</v>
      </c>
      <c r="M32" s="310">
        <f t="shared" si="0"/>
        <v>45474</v>
      </c>
      <c r="N32" s="310">
        <f t="shared" si="0"/>
        <v>45478</v>
      </c>
      <c r="O32" s="310">
        <f t="shared" si="0"/>
        <v>45480</v>
      </c>
      <c r="P32" s="310">
        <f t="shared" si="0"/>
        <v>45484</v>
      </c>
      <c r="Q32" s="310">
        <f t="shared" si="0"/>
        <v>45485</v>
      </c>
      <c r="R32" s="310">
        <f t="shared" si="0"/>
        <v>45492</v>
      </c>
      <c r="S32" s="310">
        <f t="shared" si="0"/>
        <v>45494</v>
      </c>
      <c r="T32" s="310">
        <f t="shared" si="0"/>
        <v>45499</v>
      </c>
      <c r="U32" s="310">
        <f t="shared" si="0"/>
        <v>45501</v>
      </c>
      <c r="V32" s="310">
        <f t="shared" si="0"/>
        <v>45504</v>
      </c>
      <c r="W32" s="310">
        <f t="shared" si="0"/>
        <v>45505</v>
      </c>
      <c r="X32" s="310">
        <f t="shared" si="0"/>
        <v>45506</v>
      </c>
      <c r="Y32" s="310">
        <f t="shared" si="0"/>
        <v>45508</v>
      </c>
      <c r="Z32" s="310">
        <f t="shared" si="0"/>
        <v>45513</v>
      </c>
      <c r="AA32" s="310">
        <f t="shared" si="0"/>
        <v>45515</v>
      </c>
      <c r="AB32" s="310">
        <f t="shared" si="0"/>
        <v>45520</v>
      </c>
      <c r="AC32" s="310">
        <f t="shared" si="0"/>
        <v>45522</v>
      </c>
      <c r="AD32" s="310">
        <f t="shared" si="0"/>
        <v>45526</v>
      </c>
      <c r="AE32" s="310">
        <f t="shared" si="0"/>
        <v>45532</v>
      </c>
      <c r="AF32" s="310">
        <f t="shared" si="0"/>
        <v>45534</v>
      </c>
      <c r="AG32" s="310">
        <f t="shared" si="0"/>
        <v>45536</v>
      </c>
      <c r="AH32" s="310">
        <f t="shared" si="0"/>
        <v>45541</v>
      </c>
      <c r="AI32" s="310">
        <f t="shared" si="0"/>
        <v>45543</v>
      </c>
      <c r="AJ32" s="310">
        <f t="shared" si="0"/>
        <v>45548</v>
      </c>
      <c r="AK32" s="310">
        <f t="shared" si="0"/>
        <v>45550</v>
      </c>
      <c r="AL32" s="310">
        <f t="shared" si="0"/>
        <v>45555</v>
      </c>
      <c r="AM32" s="310">
        <f t="shared" si="0"/>
        <v>45557</v>
      </c>
      <c r="AN32" s="310">
        <f t="shared" si="0"/>
        <v>45562</v>
      </c>
      <c r="AO32" s="310">
        <f t="shared" si="0"/>
        <v>45564</v>
      </c>
    </row>
    <row r="33" spans="1:41" s="85" customFormat="1" x14ac:dyDescent="0.2">
      <c r="A33" s="94"/>
      <c r="B33" s="310">
        <f t="shared" ref="B33:AO33" si="1">B6</f>
        <v>45444</v>
      </c>
      <c r="C33" s="310">
        <f t="shared" si="1"/>
        <v>45452</v>
      </c>
      <c r="D33" s="310">
        <f t="shared" si="1"/>
        <v>45453</v>
      </c>
      <c r="E33" s="310">
        <f t="shared" si="1"/>
        <v>45456</v>
      </c>
      <c r="F33" s="310">
        <f t="shared" si="1"/>
        <v>45458</v>
      </c>
      <c r="G33" s="310">
        <f t="shared" si="1"/>
        <v>45460</v>
      </c>
      <c r="H33" s="291">
        <f t="shared" si="1"/>
        <v>45463</v>
      </c>
      <c r="I33" s="310">
        <f t="shared" si="1"/>
        <v>45465</v>
      </c>
      <c r="J33" s="310">
        <f t="shared" si="1"/>
        <v>45470</v>
      </c>
      <c r="K33" s="310">
        <f t="shared" si="1"/>
        <v>45472</v>
      </c>
      <c r="L33" s="310">
        <f t="shared" si="1"/>
        <v>45473</v>
      </c>
      <c r="M33" s="310">
        <f t="shared" si="1"/>
        <v>45477</v>
      </c>
      <c r="N33" s="310">
        <f t="shared" si="1"/>
        <v>45479</v>
      </c>
      <c r="O33" s="310">
        <f t="shared" si="1"/>
        <v>45483</v>
      </c>
      <c r="P33" s="310">
        <f t="shared" si="1"/>
        <v>45484</v>
      </c>
      <c r="Q33" s="310">
        <f t="shared" si="1"/>
        <v>45491</v>
      </c>
      <c r="R33" s="310">
        <f t="shared" si="1"/>
        <v>45493</v>
      </c>
      <c r="S33" s="310">
        <f t="shared" si="1"/>
        <v>45498</v>
      </c>
      <c r="T33" s="310">
        <f t="shared" si="1"/>
        <v>45500</v>
      </c>
      <c r="U33" s="310">
        <f t="shared" si="1"/>
        <v>45503</v>
      </c>
      <c r="V33" s="310">
        <f t="shared" si="1"/>
        <v>45504</v>
      </c>
      <c r="W33" s="310">
        <f t="shared" si="1"/>
        <v>45505</v>
      </c>
      <c r="X33" s="310">
        <f t="shared" si="1"/>
        <v>45507</v>
      </c>
      <c r="Y33" s="310">
        <f t="shared" si="1"/>
        <v>45512</v>
      </c>
      <c r="Z33" s="310">
        <f t="shared" si="1"/>
        <v>45514</v>
      </c>
      <c r="AA33" s="310">
        <f t="shared" si="1"/>
        <v>45519</v>
      </c>
      <c r="AB33" s="310">
        <f t="shared" si="1"/>
        <v>45521</v>
      </c>
      <c r="AC33" s="310">
        <f t="shared" si="1"/>
        <v>45525</v>
      </c>
      <c r="AD33" s="310">
        <f t="shared" si="1"/>
        <v>45531</v>
      </c>
      <c r="AE33" s="310">
        <f t="shared" si="1"/>
        <v>45533</v>
      </c>
      <c r="AF33" s="310">
        <f t="shared" si="1"/>
        <v>45535</v>
      </c>
      <c r="AG33" s="310">
        <f t="shared" si="1"/>
        <v>45540</v>
      </c>
      <c r="AH33" s="310">
        <f t="shared" si="1"/>
        <v>45542</v>
      </c>
      <c r="AI33" s="310">
        <f t="shared" si="1"/>
        <v>45547</v>
      </c>
      <c r="AJ33" s="310">
        <f t="shared" si="1"/>
        <v>45549</v>
      </c>
      <c r="AK33" s="310">
        <f t="shared" si="1"/>
        <v>45554</v>
      </c>
      <c r="AL33" s="310">
        <f t="shared" si="1"/>
        <v>45556</v>
      </c>
      <c r="AM33" s="310">
        <f t="shared" si="1"/>
        <v>45561</v>
      </c>
      <c r="AN33" s="310">
        <f t="shared" si="1"/>
        <v>45563</v>
      </c>
      <c r="AO33" s="310">
        <f t="shared" si="1"/>
        <v>45565</v>
      </c>
    </row>
    <row r="34" spans="1:41" s="85" customFormat="1" x14ac:dyDescent="0.2">
      <c r="A34" s="259" t="s">
        <v>153</v>
      </c>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row>
    <row r="35" spans="1:41" s="85" customFormat="1" x14ac:dyDescent="0.2">
      <c r="A35" s="260">
        <v>1</v>
      </c>
      <c r="B35" s="293">
        <f t="shared" ref="B35:AO35" si="2">B8*0.85+35</f>
        <v>14187.5</v>
      </c>
      <c r="C35" s="293">
        <f t="shared" si="2"/>
        <v>14187.5</v>
      </c>
      <c r="D35" s="293">
        <f t="shared" si="2"/>
        <v>14187.5</v>
      </c>
      <c r="E35" s="293">
        <f t="shared" si="2"/>
        <v>13040</v>
      </c>
      <c r="F35" s="293">
        <f t="shared" si="2"/>
        <v>16482.5</v>
      </c>
      <c r="G35" s="293">
        <f t="shared" si="2"/>
        <v>13040</v>
      </c>
      <c r="H35" s="293">
        <f t="shared" si="2"/>
        <v>18777.5</v>
      </c>
      <c r="I35" s="293">
        <f t="shared" si="2"/>
        <v>16482.5</v>
      </c>
      <c r="J35" s="293">
        <f t="shared" si="2"/>
        <v>13040</v>
      </c>
      <c r="K35" s="293">
        <f t="shared" si="2"/>
        <v>16482.5</v>
      </c>
      <c r="L35" s="293">
        <f t="shared" si="2"/>
        <v>14187.5</v>
      </c>
      <c r="M35" s="293">
        <f t="shared" si="2"/>
        <v>19313</v>
      </c>
      <c r="N35" s="293">
        <f t="shared" si="2"/>
        <v>21608</v>
      </c>
      <c r="O35" s="293">
        <f t="shared" si="2"/>
        <v>19313</v>
      </c>
      <c r="P35" s="293">
        <f t="shared" si="2"/>
        <v>18012.5</v>
      </c>
      <c r="Q35" s="293">
        <f t="shared" si="2"/>
        <v>18012.5</v>
      </c>
      <c r="R35" s="293">
        <f t="shared" si="2"/>
        <v>19313</v>
      </c>
      <c r="S35" s="293">
        <f t="shared" si="2"/>
        <v>18012.5</v>
      </c>
      <c r="T35" s="293">
        <f t="shared" si="2"/>
        <v>21608</v>
      </c>
      <c r="U35" s="293">
        <f t="shared" si="2"/>
        <v>19313</v>
      </c>
      <c r="V35" s="293">
        <f t="shared" si="2"/>
        <v>21608</v>
      </c>
      <c r="W35" s="293">
        <f t="shared" si="2"/>
        <v>21608</v>
      </c>
      <c r="X35" s="293">
        <f t="shared" si="2"/>
        <v>27728</v>
      </c>
      <c r="Y35" s="293">
        <f t="shared" si="2"/>
        <v>21608</v>
      </c>
      <c r="Z35" s="293">
        <f t="shared" si="2"/>
        <v>25433</v>
      </c>
      <c r="AA35" s="293">
        <f t="shared" si="2"/>
        <v>21608</v>
      </c>
      <c r="AB35" s="293">
        <f t="shared" si="2"/>
        <v>25433</v>
      </c>
      <c r="AC35" s="293">
        <f t="shared" si="2"/>
        <v>21608</v>
      </c>
      <c r="AD35" s="293">
        <f t="shared" si="2"/>
        <v>27728</v>
      </c>
      <c r="AE35" s="293">
        <f t="shared" si="2"/>
        <v>18012.5</v>
      </c>
      <c r="AF35" s="293">
        <f t="shared" si="2"/>
        <v>23138</v>
      </c>
      <c r="AG35" s="293">
        <f t="shared" si="2"/>
        <v>15717.5</v>
      </c>
      <c r="AH35" s="293">
        <f t="shared" si="2"/>
        <v>16865</v>
      </c>
      <c r="AI35" s="293">
        <f t="shared" si="2"/>
        <v>15717.5</v>
      </c>
      <c r="AJ35" s="293">
        <f t="shared" si="2"/>
        <v>16865</v>
      </c>
      <c r="AK35" s="293">
        <f t="shared" si="2"/>
        <v>15717.5</v>
      </c>
      <c r="AL35" s="293">
        <f t="shared" si="2"/>
        <v>16865</v>
      </c>
      <c r="AM35" s="293">
        <f t="shared" si="2"/>
        <v>15717.5</v>
      </c>
      <c r="AN35" s="293">
        <f t="shared" si="2"/>
        <v>16865</v>
      </c>
      <c r="AO35" s="293">
        <f t="shared" si="2"/>
        <v>15717.5</v>
      </c>
    </row>
    <row r="36" spans="1:41" s="85" customFormat="1" x14ac:dyDescent="0.2">
      <c r="A36" s="260">
        <v>2</v>
      </c>
      <c r="B36" s="293">
        <f t="shared" ref="B36:AO36" si="3">B9*0.85+35</f>
        <v>15717.5</v>
      </c>
      <c r="C36" s="293">
        <f t="shared" si="3"/>
        <v>15717.5</v>
      </c>
      <c r="D36" s="293">
        <f t="shared" si="3"/>
        <v>15717.5</v>
      </c>
      <c r="E36" s="293">
        <f t="shared" si="3"/>
        <v>14570</v>
      </c>
      <c r="F36" s="293">
        <f t="shared" si="3"/>
        <v>18012.5</v>
      </c>
      <c r="G36" s="293">
        <f t="shared" si="3"/>
        <v>14570</v>
      </c>
      <c r="H36" s="293">
        <f t="shared" si="3"/>
        <v>20307.5</v>
      </c>
      <c r="I36" s="293">
        <f t="shared" si="3"/>
        <v>18012.5</v>
      </c>
      <c r="J36" s="293">
        <f t="shared" si="3"/>
        <v>14570</v>
      </c>
      <c r="K36" s="293">
        <f t="shared" si="3"/>
        <v>18012.5</v>
      </c>
      <c r="L36" s="293">
        <f t="shared" si="3"/>
        <v>15717.5</v>
      </c>
      <c r="M36" s="293">
        <f t="shared" si="3"/>
        <v>20843</v>
      </c>
      <c r="N36" s="293">
        <f t="shared" si="3"/>
        <v>23138</v>
      </c>
      <c r="O36" s="293">
        <f t="shared" si="3"/>
        <v>20843</v>
      </c>
      <c r="P36" s="293">
        <f t="shared" si="3"/>
        <v>19542.5</v>
      </c>
      <c r="Q36" s="293">
        <f t="shared" si="3"/>
        <v>19542.5</v>
      </c>
      <c r="R36" s="293">
        <f t="shared" si="3"/>
        <v>20843</v>
      </c>
      <c r="S36" s="293">
        <f t="shared" si="3"/>
        <v>19542.5</v>
      </c>
      <c r="T36" s="293">
        <f t="shared" si="3"/>
        <v>23138</v>
      </c>
      <c r="U36" s="293">
        <f t="shared" si="3"/>
        <v>20843</v>
      </c>
      <c r="V36" s="293">
        <f t="shared" si="3"/>
        <v>23138</v>
      </c>
      <c r="W36" s="293">
        <f t="shared" si="3"/>
        <v>23138</v>
      </c>
      <c r="X36" s="293">
        <f t="shared" si="3"/>
        <v>29258</v>
      </c>
      <c r="Y36" s="293">
        <f t="shared" si="3"/>
        <v>23138</v>
      </c>
      <c r="Z36" s="293">
        <f t="shared" si="3"/>
        <v>26963</v>
      </c>
      <c r="AA36" s="293">
        <f t="shared" si="3"/>
        <v>23138</v>
      </c>
      <c r="AB36" s="293">
        <f t="shared" si="3"/>
        <v>26963</v>
      </c>
      <c r="AC36" s="293">
        <f t="shared" si="3"/>
        <v>23138</v>
      </c>
      <c r="AD36" s="293">
        <f t="shared" si="3"/>
        <v>29258</v>
      </c>
      <c r="AE36" s="293">
        <f t="shared" si="3"/>
        <v>19542.5</v>
      </c>
      <c r="AF36" s="293">
        <f t="shared" si="3"/>
        <v>24668</v>
      </c>
      <c r="AG36" s="293">
        <f t="shared" si="3"/>
        <v>17247.5</v>
      </c>
      <c r="AH36" s="293">
        <f t="shared" si="3"/>
        <v>18395</v>
      </c>
      <c r="AI36" s="293">
        <f t="shared" si="3"/>
        <v>17247.5</v>
      </c>
      <c r="AJ36" s="293">
        <f t="shared" si="3"/>
        <v>18395</v>
      </c>
      <c r="AK36" s="293">
        <f t="shared" si="3"/>
        <v>17247.5</v>
      </c>
      <c r="AL36" s="293">
        <f t="shared" si="3"/>
        <v>18395</v>
      </c>
      <c r="AM36" s="293">
        <f t="shared" si="3"/>
        <v>17247.5</v>
      </c>
      <c r="AN36" s="293">
        <f t="shared" si="3"/>
        <v>18395</v>
      </c>
      <c r="AO36" s="293">
        <f t="shared" si="3"/>
        <v>17247.5</v>
      </c>
    </row>
    <row r="37" spans="1:41" s="85" customFormat="1" x14ac:dyDescent="0.2">
      <c r="A37" s="259" t="s">
        <v>155</v>
      </c>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row>
    <row r="38" spans="1:41" s="85" customFormat="1" x14ac:dyDescent="0.2">
      <c r="A38" s="260">
        <v>1</v>
      </c>
      <c r="B38" s="293">
        <f t="shared" ref="B38:AO38" si="4">B11*0.85+35</f>
        <v>16100</v>
      </c>
      <c r="C38" s="293">
        <f t="shared" si="4"/>
        <v>16100</v>
      </c>
      <c r="D38" s="293">
        <f t="shared" si="4"/>
        <v>16100</v>
      </c>
      <c r="E38" s="293">
        <f t="shared" si="4"/>
        <v>14952.5</v>
      </c>
      <c r="F38" s="293">
        <f t="shared" si="4"/>
        <v>18395</v>
      </c>
      <c r="G38" s="293">
        <f t="shared" si="4"/>
        <v>14952.5</v>
      </c>
      <c r="H38" s="293">
        <f t="shared" si="4"/>
        <v>20690</v>
      </c>
      <c r="I38" s="293">
        <f t="shared" si="4"/>
        <v>18395</v>
      </c>
      <c r="J38" s="293">
        <f t="shared" si="4"/>
        <v>14952.5</v>
      </c>
      <c r="K38" s="293">
        <f t="shared" si="4"/>
        <v>18395</v>
      </c>
      <c r="L38" s="293">
        <f t="shared" si="4"/>
        <v>16100</v>
      </c>
      <c r="M38" s="293">
        <f t="shared" si="4"/>
        <v>21225.5</v>
      </c>
      <c r="N38" s="293">
        <f t="shared" si="4"/>
        <v>23520.5</v>
      </c>
      <c r="O38" s="293">
        <f t="shared" si="4"/>
        <v>21225.5</v>
      </c>
      <c r="P38" s="293">
        <f t="shared" si="4"/>
        <v>19925</v>
      </c>
      <c r="Q38" s="293">
        <f t="shared" si="4"/>
        <v>19925</v>
      </c>
      <c r="R38" s="293">
        <f t="shared" si="4"/>
        <v>21225.5</v>
      </c>
      <c r="S38" s="293">
        <f t="shared" si="4"/>
        <v>19925</v>
      </c>
      <c r="T38" s="293">
        <f t="shared" si="4"/>
        <v>23520.5</v>
      </c>
      <c r="U38" s="293">
        <f t="shared" si="4"/>
        <v>21225.5</v>
      </c>
      <c r="V38" s="293">
        <f t="shared" si="4"/>
        <v>23520.5</v>
      </c>
      <c r="W38" s="293">
        <f t="shared" si="4"/>
        <v>23520.5</v>
      </c>
      <c r="X38" s="293">
        <f t="shared" si="4"/>
        <v>29640.5</v>
      </c>
      <c r="Y38" s="293">
        <f t="shared" si="4"/>
        <v>23520.5</v>
      </c>
      <c r="Z38" s="293">
        <f t="shared" si="4"/>
        <v>27345.5</v>
      </c>
      <c r="AA38" s="293">
        <f t="shared" si="4"/>
        <v>23520.5</v>
      </c>
      <c r="AB38" s="293">
        <f t="shared" si="4"/>
        <v>27345.5</v>
      </c>
      <c r="AC38" s="293">
        <f t="shared" si="4"/>
        <v>23520.5</v>
      </c>
      <c r="AD38" s="293">
        <f t="shared" si="4"/>
        <v>29640.5</v>
      </c>
      <c r="AE38" s="293">
        <f t="shared" si="4"/>
        <v>19925</v>
      </c>
      <c r="AF38" s="293">
        <f t="shared" si="4"/>
        <v>25050.5</v>
      </c>
      <c r="AG38" s="293">
        <f t="shared" si="4"/>
        <v>17630</v>
      </c>
      <c r="AH38" s="293">
        <f t="shared" si="4"/>
        <v>18777.5</v>
      </c>
      <c r="AI38" s="293">
        <f t="shared" si="4"/>
        <v>17630</v>
      </c>
      <c r="AJ38" s="293">
        <f t="shared" si="4"/>
        <v>18777.5</v>
      </c>
      <c r="AK38" s="293">
        <f t="shared" si="4"/>
        <v>17630</v>
      </c>
      <c r="AL38" s="293">
        <f t="shared" si="4"/>
        <v>18777.5</v>
      </c>
      <c r="AM38" s="293">
        <f t="shared" si="4"/>
        <v>17630</v>
      </c>
      <c r="AN38" s="293">
        <f t="shared" si="4"/>
        <v>18777.5</v>
      </c>
      <c r="AO38" s="293">
        <f t="shared" si="4"/>
        <v>17630</v>
      </c>
    </row>
    <row r="39" spans="1:41" s="85" customFormat="1" x14ac:dyDescent="0.2">
      <c r="A39" s="260">
        <v>2</v>
      </c>
      <c r="B39" s="217">
        <f t="shared" ref="B39:AO39" si="5">B12*0.85+35</f>
        <v>17630</v>
      </c>
      <c r="C39" s="217">
        <f t="shared" si="5"/>
        <v>17630</v>
      </c>
      <c r="D39" s="217">
        <f t="shared" si="5"/>
        <v>17630</v>
      </c>
      <c r="E39" s="217">
        <f t="shared" si="5"/>
        <v>16482.5</v>
      </c>
      <c r="F39" s="217">
        <f t="shared" si="5"/>
        <v>19925</v>
      </c>
      <c r="G39" s="217">
        <f t="shared" si="5"/>
        <v>16482.5</v>
      </c>
      <c r="H39" s="217">
        <f t="shared" si="5"/>
        <v>22220</v>
      </c>
      <c r="I39" s="217">
        <f t="shared" si="5"/>
        <v>19925</v>
      </c>
      <c r="J39" s="217">
        <f t="shared" si="5"/>
        <v>16482.5</v>
      </c>
      <c r="K39" s="217">
        <f t="shared" si="5"/>
        <v>19925</v>
      </c>
      <c r="L39" s="217">
        <f t="shared" si="5"/>
        <v>17630</v>
      </c>
      <c r="M39" s="217">
        <f t="shared" si="5"/>
        <v>22755.5</v>
      </c>
      <c r="N39" s="217">
        <f t="shared" si="5"/>
        <v>25050.5</v>
      </c>
      <c r="O39" s="217">
        <f t="shared" si="5"/>
        <v>22755.5</v>
      </c>
      <c r="P39" s="217">
        <f t="shared" si="5"/>
        <v>21455</v>
      </c>
      <c r="Q39" s="217">
        <f t="shared" si="5"/>
        <v>21455</v>
      </c>
      <c r="R39" s="217">
        <f t="shared" si="5"/>
        <v>22755.5</v>
      </c>
      <c r="S39" s="217">
        <f t="shared" si="5"/>
        <v>21455</v>
      </c>
      <c r="T39" s="217">
        <f t="shared" si="5"/>
        <v>25050.5</v>
      </c>
      <c r="U39" s="217">
        <f t="shared" si="5"/>
        <v>22755.5</v>
      </c>
      <c r="V39" s="217">
        <f t="shared" si="5"/>
        <v>25050.5</v>
      </c>
      <c r="W39" s="217">
        <f t="shared" si="5"/>
        <v>25050.5</v>
      </c>
      <c r="X39" s="217">
        <f t="shared" si="5"/>
        <v>31170.5</v>
      </c>
      <c r="Y39" s="217">
        <f t="shared" si="5"/>
        <v>25050.5</v>
      </c>
      <c r="Z39" s="217">
        <f t="shared" si="5"/>
        <v>28875.5</v>
      </c>
      <c r="AA39" s="217">
        <f t="shared" si="5"/>
        <v>25050.5</v>
      </c>
      <c r="AB39" s="217">
        <f t="shared" si="5"/>
        <v>28875.5</v>
      </c>
      <c r="AC39" s="217">
        <f t="shared" si="5"/>
        <v>25050.5</v>
      </c>
      <c r="AD39" s="217">
        <f t="shared" si="5"/>
        <v>31170.5</v>
      </c>
      <c r="AE39" s="217">
        <f t="shared" si="5"/>
        <v>21455</v>
      </c>
      <c r="AF39" s="217">
        <f t="shared" si="5"/>
        <v>26580.5</v>
      </c>
      <c r="AG39" s="217">
        <f t="shared" si="5"/>
        <v>19160</v>
      </c>
      <c r="AH39" s="217">
        <f t="shared" si="5"/>
        <v>20307.5</v>
      </c>
      <c r="AI39" s="217">
        <f t="shared" si="5"/>
        <v>19160</v>
      </c>
      <c r="AJ39" s="217">
        <f t="shared" si="5"/>
        <v>20307.5</v>
      </c>
      <c r="AK39" s="217">
        <f t="shared" si="5"/>
        <v>19160</v>
      </c>
      <c r="AL39" s="217">
        <f t="shared" si="5"/>
        <v>20307.5</v>
      </c>
      <c r="AM39" s="217">
        <f t="shared" si="5"/>
        <v>19160</v>
      </c>
      <c r="AN39" s="217">
        <f t="shared" si="5"/>
        <v>20307.5</v>
      </c>
      <c r="AO39" s="217">
        <f t="shared" si="5"/>
        <v>19160</v>
      </c>
    </row>
    <row r="40" spans="1:41" s="85" customFormat="1" x14ac:dyDescent="0.2">
      <c r="A40" s="259" t="s">
        <v>154</v>
      </c>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row>
    <row r="41" spans="1:41" s="85" customFormat="1" x14ac:dyDescent="0.2">
      <c r="A41" s="260">
        <v>1</v>
      </c>
      <c r="B41" s="217">
        <f t="shared" ref="B41:AO41" si="6">B14*0.85+35</f>
        <v>16865</v>
      </c>
      <c r="C41" s="217">
        <f t="shared" si="6"/>
        <v>16865</v>
      </c>
      <c r="D41" s="217">
        <f t="shared" si="6"/>
        <v>16865</v>
      </c>
      <c r="E41" s="217">
        <f t="shared" si="6"/>
        <v>15717.5</v>
      </c>
      <c r="F41" s="217">
        <f t="shared" si="6"/>
        <v>19160</v>
      </c>
      <c r="G41" s="217">
        <f t="shared" si="6"/>
        <v>15717.5</v>
      </c>
      <c r="H41" s="217">
        <f t="shared" si="6"/>
        <v>21455</v>
      </c>
      <c r="I41" s="217">
        <f t="shared" si="6"/>
        <v>19160</v>
      </c>
      <c r="J41" s="217">
        <f t="shared" si="6"/>
        <v>15717.5</v>
      </c>
      <c r="K41" s="217">
        <f t="shared" si="6"/>
        <v>19160</v>
      </c>
      <c r="L41" s="217">
        <f t="shared" si="6"/>
        <v>16865</v>
      </c>
      <c r="M41" s="217">
        <f t="shared" si="6"/>
        <v>21990.5</v>
      </c>
      <c r="N41" s="217">
        <f t="shared" si="6"/>
        <v>24285.5</v>
      </c>
      <c r="O41" s="217">
        <f t="shared" si="6"/>
        <v>21990.5</v>
      </c>
      <c r="P41" s="217">
        <f t="shared" si="6"/>
        <v>20690</v>
      </c>
      <c r="Q41" s="217">
        <f t="shared" si="6"/>
        <v>20690</v>
      </c>
      <c r="R41" s="217">
        <f t="shared" si="6"/>
        <v>21990.5</v>
      </c>
      <c r="S41" s="217">
        <f t="shared" si="6"/>
        <v>20690</v>
      </c>
      <c r="T41" s="217">
        <f t="shared" si="6"/>
        <v>24285.5</v>
      </c>
      <c r="U41" s="217">
        <f t="shared" si="6"/>
        <v>21990.5</v>
      </c>
      <c r="V41" s="217">
        <f t="shared" si="6"/>
        <v>24285.5</v>
      </c>
      <c r="W41" s="217">
        <f t="shared" si="6"/>
        <v>24285.5</v>
      </c>
      <c r="X41" s="217">
        <f t="shared" si="6"/>
        <v>30405.5</v>
      </c>
      <c r="Y41" s="217">
        <f t="shared" si="6"/>
        <v>24285.5</v>
      </c>
      <c r="Z41" s="217">
        <f t="shared" si="6"/>
        <v>28110.5</v>
      </c>
      <c r="AA41" s="217">
        <f t="shared" si="6"/>
        <v>24285.5</v>
      </c>
      <c r="AB41" s="217">
        <f t="shared" si="6"/>
        <v>28110.5</v>
      </c>
      <c r="AC41" s="217">
        <f t="shared" si="6"/>
        <v>24285.5</v>
      </c>
      <c r="AD41" s="217">
        <f t="shared" si="6"/>
        <v>30405.5</v>
      </c>
      <c r="AE41" s="217">
        <f t="shared" si="6"/>
        <v>20690</v>
      </c>
      <c r="AF41" s="217">
        <f t="shared" si="6"/>
        <v>25815.5</v>
      </c>
      <c r="AG41" s="217">
        <f t="shared" si="6"/>
        <v>18395</v>
      </c>
      <c r="AH41" s="217">
        <f t="shared" si="6"/>
        <v>19542.5</v>
      </c>
      <c r="AI41" s="217">
        <f t="shared" si="6"/>
        <v>18395</v>
      </c>
      <c r="AJ41" s="217">
        <f t="shared" si="6"/>
        <v>19542.5</v>
      </c>
      <c r="AK41" s="217">
        <f t="shared" si="6"/>
        <v>18395</v>
      </c>
      <c r="AL41" s="217">
        <f t="shared" si="6"/>
        <v>19542.5</v>
      </c>
      <c r="AM41" s="217">
        <f t="shared" si="6"/>
        <v>18395</v>
      </c>
      <c r="AN41" s="217">
        <f t="shared" si="6"/>
        <v>19542.5</v>
      </c>
      <c r="AO41" s="217">
        <f t="shared" si="6"/>
        <v>18395</v>
      </c>
    </row>
    <row r="42" spans="1:41" s="85" customFormat="1" x14ac:dyDescent="0.2">
      <c r="A42" s="260">
        <v>2</v>
      </c>
      <c r="B42" s="217">
        <f t="shared" ref="B42:AO42" si="7">B15*0.85+35</f>
        <v>18395</v>
      </c>
      <c r="C42" s="217">
        <f t="shared" si="7"/>
        <v>18395</v>
      </c>
      <c r="D42" s="217">
        <f t="shared" si="7"/>
        <v>18395</v>
      </c>
      <c r="E42" s="217">
        <f t="shared" si="7"/>
        <v>17247.5</v>
      </c>
      <c r="F42" s="217">
        <f t="shared" si="7"/>
        <v>20690</v>
      </c>
      <c r="G42" s="217">
        <f t="shared" si="7"/>
        <v>17247.5</v>
      </c>
      <c r="H42" s="217">
        <f t="shared" si="7"/>
        <v>22985</v>
      </c>
      <c r="I42" s="217">
        <f t="shared" si="7"/>
        <v>20690</v>
      </c>
      <c r="J42" s="217">
        <f t="shared" si="7"/>
        <v>17247.5</v>
      </c>
      <c r="K42" s="217">
        <f t="shared" si="7"/>
        <v>20690</v>
      </c>
      <c r="L42" s="217">
        <f t="shared" si="7"/>
        <v>18395</v>
      </c>
      <c r="M42" s="217">
        <f t="shared" si="7"/>
        <v>23520.5</v>
      </c>
      <c r="N42" s="217">
        <f t="shared" si="7"/>
        <v>25815.5</v>
      </c>
      <c r="O42" s="217">
        <f t="shared" si="7"/>
        <v>23520.5</v>
      </c>
      <c r="P42" s="217">
        <f t="shared" si="7"/>
        <v>22220</v>
      </c>
      <c r="Q42" s="217">
        <f t="shared" si="7"/>
        <v>22220</v>
      </c>
      <c r="R42" s="217">
        <f t="shared" si="7"/>
        <v>23520.5</v>
      </c>
      <c r="S42" s="217">
        <f t="shared" si="7"/>
        <v>22220</v>
      </c>
      <c r="T42" s="217">
        <f t="shared" si="7"/>
        <v>25815.5</v>
      </c>
      <c r="U42" s="217">
        <f t="shared" si="7"/>
        <v>23520.5</v>
      </c>
      <c r="V42" s="217">
        <f t="shared" si="7"/>
        <v>25815.5</v>
      </c>
      <c r="W42" s="217">
        <f t="shared" si="7"/>
        <v>25815.5</v>
      </c>
      <c r="X42" s="217">
        <f t="shared" si="7"/>
        <v>31935.5</v>
      </c>
      <c r="Y42" s="217">
        <f t="shared" si="7"/>
        <v>25815.5</v>
      </c>
      <c r="Z42" s="217">
        <f t="shared" si="7"/>
        <v>29640.5</v>
      </c>
      <c r="AA42" s="217">
        <f t="shared" si="7"/>
        <v>25815.5</v>
      </c>
      <c r="AB42" s="217">
        <f t="shared" si="7"/>
        <v>29640.5</v>
      </c>
      <c r="AC42" s="217">
        <f t="shared" si="7"/>
        <v>25815.5</v>
      </c>
      <c r="AD42" s="217">
        <f t="shared" si="7"/>
        <v>31935.5</v>
      </c>
      <c r="AE42" s="217">
        <f t="shared" si="7"/>
        <v>22220</v>
      </c>
      <c r="AF42" s="217">
        <f t="shared" si="7"/>
        <v>27345.5</v>
      </c>
      <c r="AG42" s="217">
        <f t="shared" si="7"/>
        <v>19925</v>
      </c>
      <c r="AH42" s="217">
        <f t="shared" si="7"/>
        <v>21072.5</v>
      </c>
      <c r="AI42" s="217">
        <f t="shared" si="7"/>
        <v>19925</v>
      </c>
      <c r="AJ42" s="217">
        <f t="shared" si="7"/>
        <v>21072.5</v>
      </c>
      <c r="AK42" s="217">
        <f t="shared" si="7"/>
        <v>19925</v>
      </c>
      <c r="AL42" s="217">
        <f t="shared" si="7"/>
        <v>21072.5</v>
      </c>
      <c r="AM42" s="217">
        <f t="shared" si="7"/>
        <v>19925</v>
      </c>
      <c r="AN42" s="217">
        <f t="shared" si="7"/>
        <v>21072.5</v>
      </c>
      <c r="AO42" s="217">
        <f t="shared" si="7"/>
        <v>19925</v>
      </c>
    </row>
    <row r="43" spans="1:41" s="85" customFormat="1" x14ac:dyDescent="0.2">
      <c r="A43" s="259" t="s">
        <v>156</v>
      </c>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row>
    <row r="44" spans="1:41" s="85" customFormat="1" x14ac:dyDescent="0.2">
      <c r="A44" s="260">
        <v>1</v>
      </c>
      <c r="B44" s="217">
        <f t="shared" ref="B44:AO44" si="8">B17*0.85+35</f>
        <v>19160</v>
      </c>
      <c r="C44" s="217">
        <f t="shared" si="8"/>
        <v>19160</v>
      </c>
      <c r="D44" s="217">
        <f t="shared" si="8"/>
        <v>19160</v>
      </c>
      <c r="E44" s="217">
        <f t="shared" si="8"/>
        <v>18012.5</v>
      </c>
      <c r="F44" s="217">
        <f t="shared" si="8"/>
        <v>21455</v>
      </c>
      <c r="G44" s="217">
        <f t="shared" si="8"/>
        <v>18012.5</v>
      </c>
      <c r="H44" s="217">
        <f t="shared" si="8"/>
        <v>23750</v>
      </c>
      <c r="I44" s="217">
        <f t="shared" si="8"/>
        <v>21455</v>
      </c>
      <c r="J44" s="217">
        <f t="shared" si="8"/>
        <v>18012.5</v>
      </c>
      <c r="K44" s="217">
        <f t="shared" si="8"/>
        <v>21455</v>
      </c>
      <c r="L44" s="217">
        <f t="shared" si="8"/>
        <v>19160</v>
      </c>
      <c r="M44" s="217">
        <f t="shared" si="8"/>
        <v>24285.5</v>
      </c>
      <c r="N44" s="217">
        <f t="shared" si="8"/>
        <v>26580.5</v>
      </c>
      <c r="O44" s="217">
        <f t="shared" si="8"/>
        <v>24285.5</v>
      </c>
      <c r="P44" s="217">
        <f t="shared" si="8"/>
        <v>22985</v>
      </c>
      <c r="Q44" s="217">
        <f t="shared" si="8"/>
        <v>22985</v>
      </c>
      <c r="R44" s="217">
        <f t="shared" si="8"/>
        <v>24285.5</v>
      </c>
      <c r="S44" s="217">
        <f t="shared" si="8"/>
        <v>22985</v>
      </c>
      <c r="T44" s="217">
        <f t="shared" si="8"/>
        <v>26580.5</v>
      </c>
      <c r="U44" s="217">
        <f t="shared" si="8"/>
        <v>24285.5</v>
      </c>
      <c r="V44" s="217">
        <f t="shared" si="8"/>
        <v>26580.5</v>
      </c>
      <c r="W44" s="217">
        <f t="shared" si="8"/>
        <v>26580.5</v>
      </c>
      <c r="X44" s="217">
        <f t="shared" si="8"/>
        <v>32700.5</v>
      </c>
      <c r="Y44" s="217">
        <f t="shared" si="8"/>
        <v>26580.5</v>
      </c>
      <c r="Z44" s="217">
        <f t="shared" si="8"/>
        <v>30405.5</v>
      </c>
      <c r="AA44" s="217">
        <f t="shared" si="8"/>
        <v>26580.5</v>
      </c>
      <c r="AB44" s="217">
        <f t="shared" si="8"/>
        <v>30405.5</v>
      </c>
      <c r="AC44" s="217">
        <f t="shared" si="8"/>
        <v>26580.5</v>
      </c>
      <c r="AD44" s="217">
        <f t="shared" si="8"/>
        <v>32700.5</v>
      </c>
      <c r="AE44" s="217">
        <f t="shared" si="8"/>
        <v>22985</v>
      </c>
      <c r="AF44" s="217">
        <f t="shared" si="8"/>
        <v>28110.5</v>
      </c>
      <c r="AG44" s="217">
        <f t="shared" si="8"/>
        <v>20690</v>
      </c>
      <c r="AH44" s="217">
        <f t="shared" si="8"/>
        <v>21837.5</v>
      </c>
      <c r="AI44" s="217">
        <f t="shared" si="8"/>
        <v>20690</v>
      </c>
      <c r="AJ44" s="217">
        <f t="shared" si="8"/>
        <v>21837.5</v>
      </c>
      <c r="AK44" s="217">
        <f t="shared" si="8"/>
        <v>20690</v>
      </c>
      <c r="AL44" s="217">
        <f t="shared" si="8"/>
        <v>21837.5</v>
      </c>
      <c r="AM44" s="217">
        <f t="shared" si="8"/>
        <v>20690</v>
      </c>
      <c r="AN44" s="217">
        <f t="shared" si="8"/>
        <v>21837.5</v>
      </c>
      <c r="AO44" s="217">
        <f t="shared" si="8"/>
        <v>20690</v>
      </c>
    </row>
    <row r="45" spans="1:41" s="85" customFormat="1" x14ac:dyDescent="0.2">
      <c r="A45" s="260">
        <v>2</v>
      </c>
      <c r="B45" s="217">
        <f t="shared" ref="B45:AO45" si="9">B18*0.85+35</f>
        <v>20690</v>
      </c>
      <c r="C45" s="217">
        <f t="shared" si="9"/>
        <v>20690</v>
      </c>
      <c r="D45" s="217">
        <f t="shared" si="9"/>
        <v>20690</v>
      </c>
      <c r="E45" s="217">
        <f t="shared" si="9"/>
        <v>19542.5</v>
      </c>
      <c r="F45" s="217">
        <f t="shared" si="9"/>
        <v>22985</v>
      </c>
      <c r="G45" s="217">
        <f t="shared" si="9"/>
        <v>19542.5</v>
      </c>
      <c r="H45" s="217">
        <f t="shared" si="9"/>
        <v>25280</v>
      </c>
      <c r="I45" s="217">
        <f t="shared" si="9"/>
        <v>22985</v>
      </c>
      <c r="J45" s="217">
        <f t="shared" si="9"/>
        <v>19542.5</v>
      </c>
      <c r="K45" s="217">
        <f t="shared" si="9"/>
        <v>22985</v>
      </c>
      <c r="L45" s="217">
        <f t="shared" si="9"/>
        <v>20690</v>
      </c>
      <c r="M45" s="217">
        <f t="shared" si="9"/>
        <v>25815.5</v>
      </c>
      <c r="N45" s="217">
        <f t="shared" si="9"/>
        <v>28110.5</v>
      </c>
      <c r="O45" s="217">
        <f t="shared" si="9"/>
        <v>25815.5</v>
      </c>
      <c r="P45" s="217">
        <f t="shared" si="9"/>
        <v>24515</v>
      </c>
      <c r="Q45" s="217">
        <f t="shared" si="9"/>
        <v>24515</v>
      </c>
      <c r="R45" s="217">
        <f t="shared" si="9"/>
        <v>25815.5</v>
      </c>
      <c r="S45" s="217">
        <f t="shared" si="9"/>
        <v>24515</v>
      </c>
      <c r="T45" s="217">
        <f t="shared" si="9"/>
        <v>28110.5</v>
      </c>
      <c r="U45" s="217">
        <f t="shared" si="9"/>
        <v>25815.5</v>
      </c>
      <c r="V45" s="217">
        <f t="shared" si="9"/>
        <v>28110.5</v>
      </c>
      <c r="W45" s="217">
        <f t="shared" si="9"/>
        <v>28110.5</v>
      </c>
      <c r="X45" s="217">
        <f t="shared" si="9"/>
        <v>34230.5</v>
      </c>
      <c r="Y45" s="217">
        <f t="shared" si="9"/>
        <v>28110.5</v>
      </c>
      <c r="Z45" s="217">
        <f t="shared" si="9"/>
        <v>31935.5</v>
      </c>
      <c r="AA45" s="217">
        <f t="shared" si="9"/>
        <v>28110.5</v>
      </c>
      <c r="AB45" s="217">
        <f t="shared" si="9"/>
        <v>31935.5</v>
      </c>
      <c r="AC45" s="217">
        <f t="shared" si="9"/>
        <v>28110.5</v>
      </c>
      <c r="AD45" s="217">
        <f t="shared" si="9"/>
        <v>34230.5</v>
      </c>
      <c r="AE45" s="217">
        <f t="shared" si="9"/>
        <v>24515</v>
      </c>
      <c r="AF45" s="217">
        <f t="shared" si="9"/>
        <v>29640.5</v>
      </c>
      <c r="AG45" s="217">
        <f t="shared" si="9"/>
        <v>22220</v>
      </c>
      <c r="AH45" s="217">
        <f t="shared" si="9"/>
        <v>23367.5</v>
      </c>
      <c r="AI45" s="217">
        <f t="shared" si="9"/>
        <v>22220</v>
      </c>
      <c r="AJ45" s="217">
        <f t="shared" si="9"/>
        <v>23367.5</v>
      </c>
      <c r="AK45" s="217">
        <f t="shared" si="9"/>
        <v>22220</v>
      </c>
      <c r="AL45" s="217">
        <f t="shared" si="9"/>
        <v>23367.5</v>
      </c>
      <c r="AM45" s="217">
        <f t="shared" si="9"/>
        <v>22220</v>
      </c>
      <c r="AN45" s="217">
        <f t="shared" si="9"/>
        <v>23367.5</v>
      </c>
      <c r="AO45" s="217">
        <f t="shared" si="9"/>
        <v>22220</v>
      </c>
    </row>
    <row r="46" spans="1:41" s="85" customFormat="1" x14ac:dyDescent="0.2">
      <c r="A46" s="259" t="s">
        <v>136</v>
      </c>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row>
    <row r="47" spans="1:41" s="85" customFormat="1" x14ac:dyDescent="0.2">
      <c r="A47" s="260">
        <v>1</v>
      </c>
      <c r="B47" s="217">
        <f t="shared" ref="B47:AO47" si="10">B20*0.85+35</f>
        <v>21455</v>
      </c>
      <c r="C47" s="217">
        <f t="shared" si="10"/>
        <v>21455</v>
      </c>
      <c r="D47" s="217">
        <f t="shared" si="10"/>
        <v>21455</v>
      </c>
      <c r="E47" s="217">
        <f t="shared" si="10"/>
        <v>20307.5</v>
      </c>
      <c r="F47" s="217">
        <f t="shared" si="10"/>
        <v>23750</v>
      </c>
      <c r="G47" s="217">
        <f t="shared" si="10"/>
        <v>20307.5</v>
      </c>
      <c r="H47" s="217">
        <f t="shared" si="10"/>
        <v>26045</v>
      </c>
      <c r="I47" s="217">
        <f t="shared" si="10"/>
        <v>23750</v>
      </c>
      <c r="J47" s="217">
        <f t="shared" si="10"/>
        <v>20307.5</v>
      </c>
      <c r="K47" s="217">
        <f t="shared" si="10"/>
        <v>23750</v>
      </c>
      <c r="L47" s="217">
        <f t="shared" si="10"/>
        <v>21455</v>
      </c>
      <c r="M47" s="217">
        <f t="shared" si="10"/>
        <v>26580.5</v>
      </c>
      <c r="N47" s="217">
        <f t="shared" si="10"/>
        <v>28875.5</v>
      </c>
      <c r="O47" s="217">
        <f t="shared" si="10"/>
        <v>26580.5</v>
      </c>
      <c r="P47" s="217">
        <f t="shared" si="10"/>
        <v>25280</v>
      </c>
      <c r="Q47" s="217">
        <f t="shared" si="10"/>
        <v>25280</v>
      </c>
      <c r="R47" s="217">
        <f t="shared" si="10"/>
        <v>26580.5</v>
      </c>
      <c r="S47" s="217">
        <f t="shared" si="10"/>
        <v>25280</v>
      </c>
      <c r="T47" s="217">
        <f t="shared" si="10"/>
        <v>28875.5</v>
      </c>
      <c r="U47" s="217">
        <f t="shared" si="10"/>
        <v>26580.5</v>
      </c>
      <c r="V47" s="217">
        <f t="shared" si="10"/>
        <v>28875.5</v>
      </c>
      <c r="W47" s="217">
        <f t="shared" si="10"/>
        <v>28875.5</v>
      </c>
      <c r="X47" s="217">
        <f t="shared" si="10"/>
        <v>34995.5</v>
      </c>
      <c r="Y47" s="217">
        <f t="shared" si="10"/>
        <v>28875.5</v>
      </c>
      <c r="Z47" s="217">
        <f t="shared" si="10"/>
        <v>32700.5</v>
      </c>
      <c r="AA47" s="217">
        <f t="shared" si="10"/>
        <v>28875.5</v>
      </c>
      <c r="AB47" s="217">
        <f t="shared" si="10"/>
        <v>32700.5</v>
      </c>
      <c r="AC47" s="217">
        <f t="shared" si="10"/>
        <v>28875.5</v>
      </c>
      <c r="AD47" s="217">
        <f t="shared" si="10"/>
        <v>34995.5</v>
      </c>
      <c r="AE47" s="217">
        <f t="shared" si="10"/>
        <v>25280</v>
      </c>
      <c r="AF47" s="217">
        <f t="shared" si="10"/>
        <v>30405.5</v>
      </c>
      <c r="AG47" s="217">
        <f t="shared" si="10"/>
        <v>22985</v>
      </c>
      <c r="AH47" s="217">
        <f t="shared" si="10"/>
        <v>24132.5</v>
      </c>
      <c r="AI47" s="217">
        <f t="shared" si="10"/>
        <v>22985</v>
      </c>
      <c r="AJ47" s="217">
        <f t="shared" si="10"/>
        <v>24132.5</v>
      </c>
      <c r="AK47" s="217">
        <f t="shared" si="10"/>
        <v>22985</v>
      </c>
      <c r="AL47" s="217">
        <f t="shared" si="10"/>
        <v>24132.5</v>
      </c>
      <c r="AM47" s="217">
        <f t="shared" si="10"/>
        <v>22985</v>
      </c>
      <c r="AN47" s="217">
        <f t="shared" si="10"/>
        <v>24132.5</v>
      </c>
      <c r="AO47" s="217">
        <f t="shared" si="10"/>
        <v>22985</v>
      </c>
    </row>
    <row r="48" spans="1:41" s="85" customFormat="1" x14ac:dyDescent="0.2">
      <c r="A48" s="260">
        <v>2</v>
      </c>
      <c r="B48" s="217">
        <f t="shared" ref="B48:AO48" si="11">B21*0.85+35</f>
        <v>22985</v>
      </c>
      <c r="C48" s="217">
        <f t="shared" si="11"/>
        <v>22985</v>
      </c>
      <c r="D48" s="217">
        <f t="shared" si="11"/>
        <v>22985</v>
      </c>
      <c r="E48" s="217">
        <f t="shared" si="11"/>
        <v>21837.5</v>
      </c>
      <c r="F48" s="217">
        <f t="shared" si="11"/>
        <v>25280</v>
      </c>
      <c r="G48" s="217">
        <f t="shared" si="11"/>
        <v>21837.5</v>
      </c>
      <c r="H48" s="217">
        <f t="shared" si="11"/>
        <v>27575</v>
      </c>
      <c r="I48" s="217">
        <f t="shared" si="11"/>
        <v>25280</v>
      </c>
      <c r="J48" s="217">
        <f t="shared" si="11"/>
        <v>21837.5</v>
      </c>
      <c r="K48" s="217">
        <f t="shared" si="11"/>
        <v>25280</v>
      </c>
      <c r="L48" s="217">
        <f t="shared" si="11"/>
        <v>22985</v>
      </c>
      <c r="M48" s="217">
        <f t="shared" si="11"/>
        <v>28110.5</v>
      </c>
      <c r="N48" s="217">
        <f t="shared" si="11"/>
        <v>30405.5</v>
      </c>
      <c r="O48" s="217">
        <f t="shared" si="11"/>
        <v>28110.5</v>
      </c>
      <c r="P48" s="217">
        <f t="shared" si="11"/>
        <v>26810</v>
      </c>
      <c r="Q48" s="217">
        <f t="shared" si="11"/>
        <v>26810</v>
      </c>
      <c r="R48" s="217">
        <f t="shared" si="11"/>
        <v>28110.5</v>
      </c>
      <c r="S48" s="217">
        <f t="shared" si="11"/>
        <v>26810</v>
      </c>
      <c r="T48" s="217">
        <f t="shared" si="11"/>
        <v>30405.5</v>
      </c>
      <c r="U48" s="217">
        <f t="shared" si="11"/>
        <v>28110.5</v>
      </c>
      <c r="V48" s="217">
        <f t="shared" si="11"/>
        <v>30405.5</v>
      </c>
      <c r="W48" s="217">
        <f t="shared" si="11"/>
        <v>30405.5</v>
      </c>
      <c r="X48" s="217">
        <f t="shared" si="11"/>
        <v>36525.5</v>
      </c>
      <c r="Y48" s="217">
        <f t="shared" si="11"/>
        <v>30405.5</v>
      </c>
      <c r="Z48" s="217">
        <f t="shared" si="11"/>
        <v>34230.5</v>
      </c>
      <c r="AA48" s="217">
        <f t="shared" si="11"/>
        <v>30405.5</v>
      </c>
      <c r="AB48" s="217">
        <f t="shared" si="11"/>
        <v>34230.5</v>
      </c>
      <c r="AC48" s="217">
        <f t="shared" si="11"/>
        <v>30405.5</v>
      </c>
      <c r="AD48" s="217">
        <f t="shared" si="11"/>
        <v>36525.5</v>
      </c>
      <c r="AE48" s="217">
        <f t="shared" si="11"/>
        <v>26810</v>
      </c>
      <c r="AF48" s="217">
        <f t="shared" si="11"/>
        <v>31935.5</v>
      </c>
      <c r="AG48" s="217">
        <f t="shared" si="11"/>
        <v>24515</v>
      </c>
      <c r="AH48" s="217">
        <f t="shared" si="11"/>
        <v>25662.5</v>
      </c>
      <c r="AI48" s="217">
        <f t="shared" si="11"/>
        <v>24515</v>
      </c>
      <c r="AJ48" s="217">
        <f t="shared" si="11"/>
        <v>25662.5</v>
      </c>
      <c r="AK48" s="217">
        <f t="shared" si="11"/>
        <v>24515</v>
      </c>
      <c r="AL48" s="217">
        <f t="shared" si="11"/>
        <v>25662.5</v>
      </c>
      <c r="AM48" s="217">
        <f t="shared" si="11"/>
        <v>24515</v>
      </c>
      <c r="AN48" s="217">
        <f t="shared" si="11"/>
        <v>25662.5</v>
      </c>
      <c r="AO48" s="217">
        <f t="shared" si="11"/>
        <v>24515</v>
      </c>
    </row>
    <row r="49" spans="1:41" s="85" customFormat="1" x14ac:dyDescent="0.2">
      <c r="A49" s="259" t="s">
        <v>137</v>
      </c>
      <c r="B49" s="217"/>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row>
    <row r="50" spans="1:41" s="85" customFormat="1" x14ac:dyDescent="0.2">
      <c r="A50" s="260" t="s">
        <v>129</v>
      </c>
      <c r="B50" s="217">
        <f t="shared" ref="B50:AO50" si="12">B23*0.85+35</f>
        <v>28722.5</v>
      </c>
      <c r="C50" s="217">
        <f t="shared" si="12"/>
        <v>28722.5</v>
      </c>
      <c r="D50" s="217">
        <f t="shared" si="12"/>
        <v>28722.5</v>
      </c>
      <c r="E50" s="217">
        <f t="shared" si="12"/>
        <v>27575</v>
      </c>
      <c r="F50" s="217">
        <f t="shared" si="12"/>
        <v>31017.5</v>
      </c>
      <c r="G50" s="217">
        <f t="shared" si="12"/>
        <v>27575</v>
      </c>
      <c r="H50" s="217">
        <f t="shared" si="12"/>
        <v>33312.5</v>
      </c>
      <c r="I50" s="217">
        <f t="shared" si="12"/>
        <v>31017.5</v>
      </c>
      <c r="J50" s="217">
        <f t="shared" si="12"/>
        <v>27575</v>
      </c>
      <c r="K50" s="217">
        <f t="shared" si="12"/>
        <v>31017.5</v>
      </c>
      <c r="L50" s="217">
        <f t="shared" si="12"/>
        <v>28722.5</v>
      </c>
      <c r="M50" s="217">
        <f t="shared" si="12"/>
        <v>33848</v>
      </c>
      <c r="N50" s="217">
        <f t="shared" si="12"/>
        <v>36143</v>
      </c>
      <c r="O50" s="217">
        <f t="shared" si="12"/>
        <v>33848</v>
      </c>
      <c r="P50" s="217">
        <f t="shared" si="12"/>
        <v>32547.5</v>
      </c>
      <c r="Q50" s="217">
        <f t="shared" si="12"/>
        <v>32547.5</v>
      </c>
      <c r="R50" s="217">
        <f t="shared" si="12"/>
        <v>33848</v>
      </c>
      <c r="S50" s="217">
        <f t="shared" si="12"/>
        <v>32547.5</v>
      </c>
      <c r="T50" s="217">
        <f t="shared" si="12"/>
        <v>36143</v>
      </c>
      <c r="U50" s="217">
        <f t="shared" si="12"/>
        <v>33848</v>
      </c>
      <c r="V50" s="217">
        <f t="shared" si="12"/>
        <v>36143</v>
      </c>
      <c r="W50" s="217">
        <f t="shared" si="12"/>
        <v>36143</v>
      </c>
      <c r="X50" s="217">
        <f t="shared" si="12"/>
        <v>42263</v>
      </c>
      <c r="Y50" s="217">
        <f t="shared" si="12"/>
        <v>36143</v>
      </c>
      <c r="Z50" s="217">
        <f t="shared" si="12"/>
        <v>39968</v>
      </c>
      <c r="AA50" s="217">
        <f t="shared" si="12"/>
        <v>36143</v>
      </c>
      <c r="AB50" s="217">
        <f t="shared" si="12"/>
        <v>39968</v>
      </c>
      <c r="AC50" s="217">
        <f t="shared" si="12"/>
        <v>36143</v>
      </c>
      <c r="AD50" s="217">
        <f t="shared" si="12"/>
        <v>42263</v>
      </c>
      <c r="AE50" s="217">
        <f t="shared" si="12"/>
        <v>32547.5</v>
      </c>
      <c r="AF50" s="217">
        <f t="shared" si="12"/>
        <v>37673</v>
      </c>
      <c r="AG50" s="217">
        <f t="shared" si="12"/>
        <v>30252.5</v>
      </c>
      <c r="AH50" s="217">
        <f t="shared" si="12"/>
        <v>31400</v>
      </c>
      <c r="AI50" s="217">
        <f t="shared" si="12"/>
        <v>30252.5</v>
      </c>
      <c r="AJ50" s="217">
        <f t="shared" si="12"/>
        <v>31400</v>
      </c>
      <c r="AK50" s="217">
        <f t="shared" si="12"/>
        <v>30252.5</v>
      </c>
      <c r="AL50" s="217">
        <f t="shared" si="12"/>
        <v>31400</v>
      </c>
      <c r="AM50" s="217">
        <f t="shared" si="12"/>
        <v>30252.5</v>
      </c>
      <c r="AN50" s="217">
        <f t="shared" si="12"/>
        <v>31400</v>
      </c>
      <c r="AO50" s="217">
        <f t="shared" si="12"/>
        <v>30252.5</v>
      </c>
    </row>
    <row r="51" spans="1:41" s="85" customFormat="1" x14ac:dyDescent="0.2">
      <c r="A51" s="259" t="s">
        <v>138</v>
      </c>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row>
    <row r="52" spans="1:41" s="85" customFormat="1" x14ac:dyDescent="0.2">
      <c r="A52" s="260" t="s">
        <v>129</v>
      </c>
      <c r="B52" s="217">
        <f t="shared" ref="B52:AO52" si="13">B25*0.85+35</f>
        <v>34842.5</v>
      </c>
      <c r="C52" s="217">
        <f t="shared" si="13"/>
        <v>34842.5</v>
      </c>
      <c r="D52" s="217">
        <f t="shared" si="13"/>
        <v>34842.5</v>
      </c>
      <c r="E52" s="217">
        <f t="shared" si="13"/>
        <v>33695</v>
      </c>
      <c r="F52" s="217">
        <f t="shared" si="13"/>
        <v>37137.5</v>
      </c>
      <c r="G52" s="217">
        <f t="shared" si="13"/>
        <v>33695</v>
      </c>
      <c r="H52" s="217">
        <f t="shared" si="13"/>
        <v>39432.5</v>
      </c>
      <c r="I52" s="217">
        <f t="shared" si="13"/>
        <v>37137.5</v>
      </c>
      <c r="J52" s="217">
        <f t="shared" si="13"/>
        <v>33695</v>
      </c>
      <c r="K52" s="217">
        <f t="shared" si="13"/>
        <v>37137.5</v>
      </c>
      <c r="L52" s="217">
        <f t="shared" si="13"/>
        <v>34842.5</v>
      </c>
      <c r="M52" s="217">
        <f t="shared" si="13"/>
        <v>39968</v>
      </c>
      <c r="N52" s="217">
        <f t="shared" si="13"/>
        <v>42263</v>
      </c>
      <c r="O52" s="217">
        <f t="shared" si="13"/>
        <v>39968</v>
      </c>
      <c r="P52" s="217">
        <f t="shared" si="13"/>
        <v>38667.5</v>
      </c>
      <c r="Q52" s="217">
        <f t="shared" si="13"/>
        <v>38667.5</v>
      </c>
      <c r="R52" s="217">
        <f t="shared" si="13"/>
        <v>39968</v>
      </c>
      <c r="S52" s="217">
        <f t="shared" si="13"/>
        <v>38667.5</v>
      </c>
      <c r="T52" s="217">
        <f t="shared" si="13"/>
        <v>42263</v>
      </c>
      <c r="U52" s="217">
        <f t="shared" si="13"/>
        <v>39968</v>
      </c>
      <c r="V52" s="217">
        <f t="shared" si="13"/>
        <v>42263</v>
      </c>
      <c r="W52" s="217">
        <f t="shared" si="13"/>
        <v>42263</v>
      </c>
      <c r="X52" s="217">
        <f t="shared" si="13"/>
        <v>48383</v>
      </c>
      <c r="Y52" s="217">
        <f t="shared" si="13"/>
        <v>42263</v>
      </c>
      <c r="Z52" s="217">
        <f t="shared" si="13"/>
        <v>46088</v>
      </c>
      <c r="AA52" s="217">
        <f t="shared" si="13"/>
        <v>42263</v>
      </c>
      <c r="AB52" s="217">
        <f t="shared" si="13"/>
        <v>46088</v>
      </c>
      <c r="AC52" s="217">
        <f t="shared" si="13"/>
        <v>42263</v>
      </c>
      <c r="AD52" s="217">
        <f t="shared" si="13"/>
        <v>48383</v>
      </c>
      <c r="AE52" s="217">
        <f t="shared" si="13"/>
        <v>38667.5</v>
      </c>
      <c r="AF52" s="217">
        <f t="shared" si="13"/>
        <v>43793</v>
      </c>
      <c r="AG52" s="217">
        <f t="shared" si="13"/>
        <v>36372.5</v>
      </c>
      <c r="AH52" s="217">
        <f t="shared" si="13"/>
        <v>37520</v>
      </c>
      <c r="AI52" s="217">
        <f t="shared" si="13"/>
        <v>36372.5</v>
      </c>
      <c r="AJ52" s="217">
        <f t="shared" si="13"/>
        <v>37520</v>
      </c>
      <c r="AK52" s="217">
        <f t="shared" si="13"/>
        <v>36372.5</v>
      </c>
      <c r="AL52" s="217">
        <f t="shared" si="13"/>
        <v>37520</v>
      </c>
      <c r="AM52" s="217">
        <f t="shared" si="13"/>
        <v>36372.5</v>
      </c>
      <c r="AN52" s="217">
        <f t="shared" si="13"/>
        <v>37520</v>
      </c>
      <c r="AO52" s="217">
        <f t="shared" si="13"/>
        <v>36372.5</v>
      </c>
    </row>
    <row r="53" spans="1:41" s="85" customFormat="1" x14ac:dyDescent="0.2">
      <c r="A53" s="261" t="s">
        <v>139</v>
      </c>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row>
    <row r="54" spans="1:41" s="85" customFormat="1" x14ac:dyDescent="0.2">
      <c r="A54" s="260" t="s">
        <v>129</v>
      </c>
      <c r="B54" s="217">
        <f t="shared" ref="B54:AO54" si="14">B27*0.85+35</f>
        <v>53967.5</v>
      </c>
      <c r="C54" s="217">
        <f t="shared" si="14"/>
        <v>53967.5</v>
      </c>
      <c r="D54" s="217">
        <f t="shared" si="14"/>
        <v>53967.5</v>
      </c>
      <c r="E54" s="217">
        <f t="shared" si="14"/>
        <v>52820</v>
      </c>
      <c r="F54" s="217">
        <f t="shared" si="14"/>
        <v>56262.5</v>
      </c>
      <c r="G54" s="217">
        <f t="shared" si="14"/>
        <v>52820</v>
      </c>
      <c r="H54" s="217">
        <f t="shared" si="14"/>
        <v>58557.5</v>
      </c>
      <c r="I54" s="217">
        <f t="shared" si="14"/>
        <v>56262.5</v>
      </c>
      <c r="J54" s="217">
        <f t="shared" si="14"/>
        <v>52820</v>
      </c>
      <c r="K54" s="217">
        <f t="shared" si="14"/>
        <v>56262.5</v>
      </c>
      <c r="L54" s="217">
        <f t="shared" si="14"/>
        <v>53967.5</v>
      </c>
      <c r="M54" s="217">
        <f t="shared" si="14"/>
        <v>59093</v>
      </c>
      <c r="N54" s="217">
        <f t="shared" si="14"/>
        <v>61388</v>
      </c>
      <c r="O54" s="217">
        <f t="shared" si="14"/>
        <v>59093</v>
      </c>
      <c r="P54" s="217">
        <f t="shared" si="14"/>
        <v>57792.5</v>
      </c>
      <c r="Q54" s="217">
        <f t="shared" si="14"/>
        <v>57792.5</v>
      </c>
      <c r="R54" s="217">
        <f t="shared" si="14"/>
        <v>59093</v>
      </c>
      <c r="S54" s="217">
        <f t="shared" si="14"/>
        <v>57792.5</v>
      </c>
      <c r="T54" s="217">
        <f t="shared" si="14"/>
        <v>61388</v>
      </c>
      <c r="U54" s="217">
        <f t="shared" si="14"/>
        <v>59093</v>
      </c>
      <c r="V54" s="217">
        <f t="shared" si="14"/>
        <v>61388</v>
      </c>
      <c r="W54" s="217">
        <f t="shared" si="14"/>
        <v>61388</v>
      </c>
      <c r="X54" s="217">
        <f t="shared" si="14"/>
        <v>67508</v>
      </c>
      <c r="Y54" s="217">
        <f t="shared" si="14"/>
        <v>61388</v>
      </c>
      <c r="Z54" s="217">
        <f t="shared" si="14"/>
        <v>65213</v>
      </c>
      <c r="AA54" s="217">
        <f t="shared" si="14"/>
        <v>61388</v>
      </c>
      <c r="AB54" s="217">
        <f t="shared" si="14"/>
        <v>65213</v>
      </c>
      <c r="AC54" s="217">
        <f t="shared" si="14"/>
        <v>61388</v>
      </c>
      <c r="AD54" s="217">
        <f t="shared" si="14"/>
        <v>67508</v>
      </c>
      <c r="AE54" s="217">
        <f t="shared" si="14"/>
        <v>57792.5</v>
      </c>
      <c r="AF54" s="217">
        <f t="shared" si="14"/>
        <v>62918</v>
      </c>
      <c r="AG54" s="217">
        <f t="shared" si="14"/>
        <v>55497.5</v>
      </c>
      <c r="AH54" s="217">
        <f t="shared" si="14"/>
        <v>56645</v>
      </c>
      <c r="AI54" s="217">
        <f t="shared" si="14"/>
        <v>55497.5</v>
      </c>
      <c r="AJ54" s="217">
        <f t="shared" si="14"/>
        <v>56645</v>
      </c>
      <c r="AK54" s="217">
        <f t="shared" si="14"/>
        <v>55497.5</v>
      </c>
      <c r="AL54" s="217">
        <f t="shared" si="14"/>
        <v>56645</v>
      </c>
      <c r="AM54" s="217">
        <f t="shared" si="14"/>
        <v>55497.5</v>
      </c>
      <c r="AN54" s="217">
        <f t="shared" si="14"/>
        <v>56645</v>
      </c>
      <c r="AO54" s="217">
        <f t="shared" si="14"/>
        <v>55497.5</v>
      </c>
    </row>
    <row r="55" spans="1:41" s="85" customFormat="1" x14ac:dyDescent="0.2">
      <c r="A55" s="259" t="s">
        <v>140</v>
      </c>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row>
    <row r="56" spans="1:41" s="85" customFormat="1" x14ac:dyDescent="0.2">
      <c r="A56" s="260" t="s">
        <v>129</v>
      </c>
      <c r="B56" s="217">
        <f t="shared" ref="B56:AO56" si="15">B29*0.85+35</f>
        <v>69267.5</v>
      </c>
      <c r="C56" s="217">
        <f t="shared" si="15"/>
        <v>69267.5</v>
      </c>
      <c r="D56" s="217">
        <f t="shared" si="15"/>
        <v>69267.5</v>
      </c>
      <c r="E56" s="217">
        <f t="shared" si="15"/>
        <v>68120</v>
      </c>
      <c r="F56" s="217">
        <f t="shared" si="15"/>
        <v>71562.5</v>
      </c>
      <c r="G56" s="217">
        <f t="shared" si="15"/>
        <v>68120</v>
      </c>
      <c r="H56" s="217">
        <f t="shared" si="15"/>
        <v>73857.5</v>
      </c>
      <c r="I56" s="217">
        <f t="shared" si="15"/>
        <v>71562.5</v>
      </c>
      <c r="J56" s="217">
        <f t="shared" si="15"/>
        <v>68120</v>
      </c>
      <c r="K56" s="217">
        <f t="shared" si="15"/>
        <v>71562.5</v>
      </c>
      <c r="L56" s="217">
        <f t="shared" si="15"/>
        <v>69267.5</v>
      </c>
      <c r="M56" s="217">
        <f t="shared" si="15"/>
        <v>74393</v>
      </c>
      <c r="N56" s="217">
        <f t="shared" si="15"/>
        <v>76688</v>
      </c>
      <c r="O56" s="217">
        <f t="shared" si="15"/>
        <v>74393</v>
      </c>
      <c r="P56" s="217">
        <f t="shared" si="15"/>
        <v>73092.5</v>
      </c>
      <c r="Q56" s="217">
        <f t="shared" si="15"/>
        <v>73092.5</v>
      </c>
      <c r="R56" s="217">
        <f t="shared" si="15"/>
        <v>74393</v>
      </c>
      <c r="S56" s="217">
        <f t="shared" si="15"/>
        <v>73092.5</v>
      </c>
      <c r="T56" s="217">
        <f t="shared" si="15"/>
        <v>76688</v>
      </c>
      <c r="U56" s="217">
        <f t="shared" si="15"/>
        <v>74393</v>
      </c>
      <c r="V56" s="217">
        <f t="shared" si="15"/>
        <v>76688</v>
      </c>
      <c r="W56" s="217">
        <f t="shared" si="15"/>
        <v>76688</v>
      </c>
      <c r="X56" s="217">
        <f t="shared" si="15"/>
        <v>82808</v>
      </c>
      <c r="Y56" s="217">
        <f t="shared" si="15"/>
        <v>76688</v>
      </c>
      <c r="Z56" s="217">
        <f t="shared" si="15"/>
        <v>80513</v>
      </c>
      <c r="AA56" s="217">
        <f t="shared" si="15"/>
        <v>76688</v>
      </c>
      <c r="AB56" s="217">
        <f t="shared" si="15"/>
        <v>80513</v>
      </c>
      <c r="AC56" s="217">
        <f t="shared" si="15"/>
        <v>76688</v>
      </c>
      <c r="AD56" s="217">
        <f t="shared" si="15"/>
        <v>82808</v>
      </c>
      <c r="AE56" s="217">
        <f t="shared" si="15"/>
        <v>73092.5</v>
      </c>
      <c r="AF56" s="217">
        <f t="shared" si="15"/>
        <v>78218</v>
      </c>
      <c r="AG56" s="217">
        <f t="shared" si="15"/>
        <v>70797.5</v>
      </c>
      <c r="AH56" s="217">
        <f t="shared" si="15"/>
        <v>71945</v>
      </c>
      <c r="AI56" s="217">
        <f t="shared" si="15"/>
        <v>70797.5</v>
      </c>
      <c r="AJ56" s="217">
        <f t="shared" si="15"/>
        <v>71945</v>
      </c>
      <c r="AK56" s="217">
        <f t="shared" si="15"/>
        <v>70797.5</v>
      </c>
      <c r="AL56" s="217">
        <f t="shared" si="15"/>
        <v>71945</v>
      </c>
      <c r="AM56" s="217">
        <f t="shared" si="15"/>
        <v>70797.5</v>
      </c>
      <c r="AN56" s="217">
        <f t="shared" si="15"/>
        <v>71945</v>
      </c>
      <c r="AO56" s="217">
        <f t="shared" si="15"/>
        <v>70797.5</v>
      </c>
    </row>
    <row r="57" spans="1:41" s="85" customFormat="1" ht="135" x14ac:dyDescent="0.2">
      <c r="A57" s="397" t="s">
        <v>408</v>
      </c>
    </row>
    <row r="58" spans="1:41" s="85" customFormat="1" x14ac:dyDescent="0.2">
      <c r="A58" s="399" t="s">
        <v>147</v>
      </c>
    </row>
    <row r="59" spans="1:41" s="85" customFormat="1" x14ac:dyDescent="0.2">
      <c r="A59" s="388" t="s">
        <v>406</v>
      </c>
    </row>
    <row r="60" spans="1:41" ht="11.1" customHeight="1" x14ac:dyDescent="0.2">
      <c r="A60" s="388" t="s">
        <v>407</v>
      </c>
    </row>
    <row r="61" spans="1:41" ht="21" customHeight="1" x14ac:dyDescent="0.2">
      <c r="A61" s="395" t="s">
        <v>144</v>
      </c>
    </row>
    <row r="62" spans="1:41" s="263" customFormat="1" ht="36" customHeight="1" x14ac:dyDescent="0.2">
      <c r="A62" s="422" t="s">
        <v>416</v>
      </c>
    </row>
    <row r="63" spans="1:41" ht="36" customHeight="1" x14ac:dyDescent="0.2">
      <c r="A63" s="423"/>
    </row>
    <row r="64" spans="1:41" ht="36" customHeight="1" x14ac:dyDescent="0.2">
      <c r="A64" s="423"/>
    </row>
    <row r="65" spans="1:1" ht="12" customHeight="1" x14ac:dyDescent="0.2">
      <c r="A65" s="423"/>
    </row>
    <row r="66" spans="1:1" x14ac:dyDescent="0.2">
      <c r="A66" s="386" t="s">
        <v>341</v>
      </c>
    </row>
    <row r="67" spans="1:1" x14ac:dyDescent="0.2">
      <c r="A67" s="396"/>
    </row>
    <row r="68" spans="1:1" s="263" customFormat="1" ht="31.5" x14ac:dyDescent="0.2">
      <c r="A68" s="400" t="s">
        <v>417</v>
      </c>
    </row>
    <row r="69" spans="1:1" s="263" customFormat="1" ht="42" x14ac:dyDescent="0.2">
      <c r="A69" s="401" t="s">
        <v>409</v>
      </c>
    </row>
    <row r="70" spans="1:1" s="263" customFormat="1" ht="21" x14ac:dyDescent="0.2">
      <c r="A70" s="401" t="s">
        <v>410</v>
      </c>
    </row>
    <row r="71" spans="1:1" s="263" customFormat="1" ht="21" x14ac:dyDescent="0.2">
      <c r="A71" s="401" t="s">
        <v>418</v>
      </c>
    </row>
    <row r="72" spans="1:1" s="263" customFormat="1" ht="21" x14ac:dyDescent="0.2">
      <c r="A72" s="401" t="s">
        <v>411</v>
      </c>
    </row>
    <row r="73" spans="1:1" s="263" customFormat="1" ht="31.5" x14ac:dyDescent="0.2">
      <c r="A73" s="401" t="s">
        <v>412</v>
      </c>
    </row>
    <row r="74" spans="1:1" s="263" customFormat="1" ht="31.5" x14ac:dyDescent="0.2">
      <c r="A74" s="401" t="s">
        <v>413</v>
      </c>
    </row>
    <row r="75" spans="1:1" s="263" customFormat="1" ht="31.5" x14ac:dyDescent="0.2">
      <c r="A75" s="394" t="s">
        <v>179</v>
      </c>
    </row>
    <row r="76" spans="1:1" s="263" customFormat="1" ht="63" x14ac:dyDescent="0.2">
      <c r="A76" s="402" t="s">
        <v>414</v>
      </c>
    </row>
    <row r="77" spans="1:1" s="263" customFormat="1" ht="21" x14ac:dyDescent="0.2">
      <c r="A77" s="398" t="s">
        <v>175</v>
      </c>
    </row>
    <row r="78" spans="1:1" s="263" customFormat="1" ht="42.75" x14ac:dyDescent="0.2">
      <c r="A78" s="393" t="s">
        <v>415</v>
      </c>
    </row>
    <row r="79" spans="1:1" s="263" customFormat="1" ht="21" x14ac:dyDescent="0.2">
      <c r="A79" s="389" t="s">
        <v>177</v>
      </c>
    </row>
    <row r="80" spans="1:1" s="263" customFormat="1" ht="12.75" x14ac:dyDescent="0.2">
      <c r="A80" s="390"/>
    </row>
    <row r="81" spans="1:1" s="263" customFormat="1" ht="12.75" x14ac:dyDescent="0.2">
      <c r="A81" s="391" t="s">
        <v>145</v>
      </c>
    </row>
    <row r="82" spans="1:1" s="263" customFormat="1" ht="24" x14ac:dyDescent="0.2">
      <c r="A82" s="392" t="s">
        <v>165</v>
      </c>
    </row>
    <row r="83" spans="1:1" s="263" customFormat="1" ht="24" x14ac:dyDescent="0.2">
      <c r="A83" s="392" t="s">
        <v>166</v>
      </c>
    </row>
    <row r="84" spans="1:1" s="263" customFormat="1" ht="12.75" x14ac:dyDescent="0.2">
      <c r="A84" s="387"/>
    </row>
    <row r="85" spans="1:1" s="263" customFormat="1" ht="12.75" x14ac:dyDescent="0.2">
      <c r="A85" s="385"/>
    </row>
    <row r="86" spans="1:1" s="263" customFormat="1" ht="12.75" x14ac:dyDescent="0.2">
      <c r="A86" s="385"/>
    </row>
  </sheetData>
  <mergeCells count="1">
    <mergeCell ref="A62:A65"/>
  </mergeCells>
  <pageMargins left="0.7" right="0.7" top="0.75" bottom="0.75" header="0.3" footer="0.3"/>
  <pageSetup paperSize="9" orientation="portrait" horizontalDpi="4294967295" verticalDpi="4294967295"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6"/>
  <sheetViews>
    <sheetView zoomScale="90" zoomScaleNormal="90" workbookViewId="0"/>
  </sheetViews>
  <sheetFormatPr defaultColWidth="9" defaultRowHeight="12" x14ac:dyDescent="0.2"/>
  <cols>
    <col min="1" max="1" width="83.85546875" style="213" customWidth="1"/>
    <col min="2" max="16384" width="9" style="213"/>
  </cols>
  <sheetData>
    <row r="1" spans="1:41" s="21" customFormat="1" ht="12" customHeight="1" x14ac:dyDescent="0.2">
      <c r="A1" s="114" t="s">
        <v>141</v>
      </c>
    </row>
    <row r="2" spans="1:41" s="21" customFormat="1" ht="12" customHeight="1" x14ac:dyDescent="0.2">
      <c r="A2" s="230" t="s">
        <v>405</v>
      </c>
    </row>
    <row r="3" spans="1:41" ht="8.4499999999999993" customHeight="1" x14ac:dyDescent="0.2">
      <c r="A3" s="80"/>
    </row>
    <row r="4" spans="1:41" s="21" customFormat="1" ht="32.450000000000003" customHeight="1" x14ac:dyDescent="0.2">
      <c r="A4" s="330" t="s">
        <v>146</v>
      </c>
    </row>
    <row r="5" spans="1:41" s="81" customFormat="1" ht="23.1" customHeight="1" x14ac:dyDescent="0.2">
      <c r="A5" s="93" t="s">
        <v>143</v>
      </c>
      <c r="B5" s="267">
        <f>'C завтраками| Bed and breakfast'!V4</f>
        <v>45444</v>
      </c>
      <c r="C5" s="267">
        <f>'C завтраками| Bed and breakfast'!W4</f>
        <v>45445</v>
      </c>
      <c r="D5" s="267">
        <f>'C завтраками| Bed and breakfast'!X4</f>
        <v>45453</v>
      </c>
      <c r="E5" s="267">
        <f>'C завтраками| Bed and breakfast'!Y4</f>
        <v>45454</v>
      </c>
      <c r="F5" s="267">
        <f>'C завтраками| Bed and breakfast'!Z4</f>
        <v>45457</v>
      </c>
      <c r="G5" s="267">
        <f>'C завтраками| Bed and breakfast'!AA4</f>
        <v>45459</v>
      </c>
      <c r="H5" s="121">
        <f>'C завтраками| Bed and breakfast'!AB4</f>
        <v>45461</v>
      </c>
      <c r="I5" s="267">
        <f>'C завтраками| Bed and breakfast'!AC4</f>
        <v>45464</v>
      </c>
      <c r="J5" s="267">
        <f>'C завтраками| Bed and breakfast'!AD4</f>
        <v>45466</v>
      </c>
      <c r="K5" s="267">
        <f>'C завтраками| Bed and breakfast'!AE4</f>
        <v>45471</v>
      </c>
      <c r="L5" s="267">
        <f>'C завтраками| Bed and breakfast'!AF4</f>
        <v>45473</v>
      </c>
      <c r="M5" s="267">
        <f>'C завтраками| Bed and breakfast'!AG4</f>
        <v>45474</v>
      </c>
      <c r="N5" s="267">
        <f>'C завтраками| Bed and breakfast'!AH4</f>
        <v>45478</v>
      </c>
      <c r="O5" s="267">
        <f>'C завтраками| Bed and breakfast'!AI4</f>
        <v>45480</v>
      </c>
      <c r="P5" s="267">
        <f>'C завтраками| Bed and breakfast'!AJ4</f>
        <v>45484</v>
      </c>
      <c r="Q5" s="267">
        <f>'C завтраками| Bed and breakfast'!AK4</f>
        <v>45485</v>
      </c>
      <c r="R5" s="267">
        <f>'C завтраками| Bed and breakfast'!AL4</f>
        <v>45492</v>
      </c>
      <c r="S5" s="267">
        <f>'C завтраками| Bed and breakfast'!AM4</f>
        <v>45494</v>
      </c>
      <c r="T5" s="267">
        <f>'C завтраками| Bed and breakfast'!AN4</f>
        <v>45499</v>
      </c>
      <c r="U5" s="267">
        <f>'C завтраками| Bed and breakfast'!AO4</f>
        <v>45501</v>
      </c>
      <c r="V5" s="267">
        <f>'C завтраками| Bed and breakfast'!AP4</f>
        <v>45504</v>
      </c>
      <c r="W5" s="267">
        <f>'C завтраками| Bed and breakfast'!AQ4</f>
        <v>45505</v>
      </c>
      <c r="X5" s="267">
        <f>'C завтраками| Bed and breakfast'!AR4</f>
        <v>45506</v>
      </c>
      <c r="Y5" s="267">
        <f>'C завтраками| Bed and breakfast'!AS4</f>
        <v>45508</v>
      </c>
      <c r="Z5" s="267">
        <f>'C завтраками| Bed and breakfast'!AT4</f>
        <v>45513</v>
      </c>
      <c r="AA5" s="267">
        <f>'C завтраками| Bed and breakfast'!AU4</f>
        <v>45515</v>
      </c>
      <c r="AB5" s="267">
        <f>'C завтраками| Bed and breakfast'!AV4</f>
        <v>45520</v>
      </c>
      <c r="AC5" s="267">
        <f>'C завтраками| Bed and breakfast'!AW4</f>
        <v>45522</v>
      </c>
      <c r="AD5" s="267">
        <f>'C завтраками| Bed and breakfast'!AX4</f>
        <v>45526</v>
      </c>
      <c r="AE5" s="267">
        <f>'C завтраками| Bed and breakfast'!AY4</f>
        <v>45532</v>
      </c>
      <c r="AF5" s="267">
        <f>'C завтраками| Bed and breakfast'!AZ4</f>
        <v>45534</v>
      </c>
      <c r="AG5" s="267">
        <f>'C завтраками| Bed and breakfast'!BA4</f>
        <v>45536</v>
      </c>
      <c r="AH5" s="267">
        <f>'C завтраками| Bed and breakfast'!BB4</f>
        <v>45541</v>
      </c>
      <c r="AI5" s="267">
        <f>'C завтраками| Bed and breakfast'!BC4</f>
        <v>45543</v>
      </c>
      <c r="AJ5" s="267">
        <f>'C завтраками| Bed and breakfast'!BD4</f>
        <v>45548</v>
      </c>
      <c r="AK5" s="267">
        <f>'C завтраками| Bed and breakfast'!BE4</f>
        <v>45550</v>
      </c>
      <c r="AL5" s="267">
        <f>'C завтраками| Bed and breakfast'!BF4</f>
        <v>45555</v>
      </c>
      <c r="AM5" s="267">
        <f>'C завтраками| Bed and breakfast'!BG4</f>
        <v>45557</v>
      </c>
      <c r="AN5" s="267">
        <f>'C завтраками| Bed and breakfast'!BH4</f>
        <v>45562</v>
      </c>
      <c r="AO5" s="267">
        <f>'C завтраками| Bed and breakfast'!BI4</f>
        <v>45564</v>
      </c>
    </row>
    <row r="6" spans="1:41" s="81" customFormat="1" ht="23.1" customHeight="1" x14ac:dyDescent="0.2">
      <c r="A6" s="94"/>
      <c r="B6" s="267">
        <f>'C завтраками| Bed and breakfast'!V5</f>
        <v>45444</v>
      </c>
      <c r="C6" s="267">
        <f>'C завтраками| Bed and breakfast'!W5</f>
        <v>45452</v>
      </c>
      <c r="D6" s="267">
        <f>'C завтраками| Bed and breakfast'!X5</f>
        <v>45453</v>
      </c>
      <c r="E6" s="267">
        <f>'C завтраками| Bed and breakfast'!Y5</f>
        <v>45456</v>
      </c>
      <c r="F6" s="267">
        <f>'C завтраками| Bed and breakfast'!Z5</f>
        <v>45458</v>
      </c>
      <c r="G6" s="267">
        <f>'C завтраками| Bed and breakfast'!AA5</f>
        <v>45460</v>
      </c>
      <c r="H6" s="121">
        <f>'C завтраками| Bed and breakfast'!AB5</f>
        <v>45463</v>
      </c>
      <c r="I6" s="267">
        <f>'C завтраками| Bed and breakfast'!AC5</f>
        <v>45465</v>
      </c>
      <c r="J6" s="267">
        <f>'C завтраками| Bed and breakfast'!AD5</f>
        <v>45470</v>
      </c>
      <c r="K6" s="267">
        <f>'C завтраками| Bed and breakfast'!AE5</f>
        <v>45472</v>
      </c>
      <c r="L6" s="267">
        <f>'C завтраками| Bed and breakfast'!AF5</f>
        <v>45473</v>
      </c>
      <c r="M6" s="267">
        <f>'C завтраками| Bed and breakfast'!AG5</f>
        <v>45477</v>
      </c>
      <c r="N6" s="267">
        <f>'C завтраками| Bed and breakfast'!AH5</f>
        <v>45479</v>
      </c>
      <c r="O6" s="267">
        <f>'C завтраками| Bed and breakfast'!AI5</f>
        <v>45483</v>
      </c>
      <c r="P6" s="267">
        <f>'C завтраками| Bed and breakfast'!AJ5</f>
        <v>45484</v>
      </c>
      <c r="Q6" s="267">
        <f>'C завтраками| Bed and breakfast'!AK5</f>
        <v>45491</v>
      </c>
      <c r="R6" s="267">
        <f>'C завтраками| Bed and breakfast'!AL5</f>
        <v>45493</v>
      </c>
      <c r="S6" s="267">
        <f>'C завтраками| Bed and breakfast'!AM5</f>
        <v>45498</v>
      </c>
      <c r="T6" s="267">
        <f>'C завтраками| Bed and breakfast'!AN5</f>
        <v>45500</v>
      </c>
      <c r="U6" s="267">
        <f>'C завтраками| Bed and breakfast'!AO5</f>
        <v>45503</v>
      </c>
      <c r="V6" s="267">
        <f>'C завтраками| Bed and breakfast'!AP5</f>
        <v>45504</v>
      </c>
      <c r="W6" s="267">
        <f>'C завтраками| Bed and breakfast'!AQ5</f>
        <v>45505</v>
      </c>
      <c r="X6" s="267">
        <f>'C завтраками| Bed and breakfast'!AR5</f>
        <v>45507</v>
      </c>
      <c r="Y6" s="267">
        <f>'C завтраками| Bed and breakfast'!AS5</f>
        <v>45512</v>
      </c>
      <c r="Z6" s="267">
        <f>'C завтраками| Bed and breakfast'!AT5</f>
        <v>45514</v>
      </c>
      <c r="AA6" s="267">
        <f>'C завтраками| Bed and breakfast'!AU5</f>
        <v>45519</v>
      </c>
      <c r="AB6" s="267">
        <f>'C завтраками| Bed and breakfast'!AV5</f>
        <v>45521</v>
      </c>
      <c r="AC6" s="267">
        <f>'C завтраками| Bed and breakfast'!AW5</f>
        <v>45525</v>
      </c>
      <c r="AD6" s="267">
        <f>'C завтраками| Bed and breakfast'!AX5</f>
        <v>45531</v>
      </c>
      <c r="AE6" s="267">
        <f>'C завтраками| Bed and breakfast'!AY5</f>
        <v>45533</v>
      </c>
      <c r="AF6" s="267">
        <f>'C завтраками| Bed and breakfast'!AZ5</f>
        <v>45535</v>
      </c>
      <c r="AG6" s="267">
        <f>'C завтраками| Bed and breakfast'!BA5</f>
        <v>45540</v>
      </c>
      <c r="AH6" s="267">
        <f>'C завтраками| Bed and breakfast'!BB5</f>
        <v>45542</v>
      </c>
      <c r="AI6" s="267">
        <f>'C завтраками| Bed and breakfast'!BC5</f>
        <v>45547</v>
      </c>
      <c r="AJ6" s="267">
        <f>'C завтраками| Bed and breakfast'!BD5</f>
        <v>45549</v>
      </c>
      <c r="AK6" s="267">
        <f>'C завтраками| Bed and breakfast'!BE5</f>
        <v>45554</v>
      </c>
      <c r="AL6" s="267">
        <f>'C завтраками| Bed and breakfast'!BF5</f>
        <v>45556</v>
      </c>
      <c r="AM6" s="267">
        <f>'C завтраками| Bed and breakfast'!BG5</f>
        <v>45561</v>
      </c>
      <c r="AN6" s="267">
        <f>'C завтраками| Bed and breakfast'!BH5</f>
        <v>45563</v>
      </c>
      <c r="AO6" s="267">
        <f>'C завтраками| Bed and breakfast'!BI5</f>
        <v>45565</v>
      </c>
    </row>
    <row r="7" spans="1:41" s="85" customFormat="1" x14ac:dyDescent="0.2">
      <c r="A7" s="259" t="s">
        <v>153</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row>
    <row r="8" spans="1:41" s="85" customFormat="1" x14ac:dyDescent="0.2">
      <c r="A8" s="260">
        <v>1</v>
      </c>
      <c r="B8" s="292">
        <f>'C завтраками| Bed and breakfast'!V7*0.9</f>
        <v>16650</v>
      </c>
      <c r="C8" s="292">
        <f>'C завтраками| Bed and breakfast'!W7*0.9</f>
        <v>16650</v>
      </c>
      <c r="D8" s="292">
        <f>'C завтраками| Bed and breakfast'!X7*0.9</f>
        <v>16650</v>
      </c>
      <c r="E8" s="292">
        <f>'C завтраками| Bed and breakfast'!Y7*0.9</f>
        <v>15300</v>
      </c>
      <c r="F8" s="292">
        <f>'C завтраками| Bed and breakfast'!Z7*0.9</f>
        <v>19350</v>
      </c>
      <c r="G8" s="292">
        <f>'C завтраками| Bed and breakfast'!AA7*0.9</f>
        <v>15300</v>
      </c>
      <c r="H8" s="292">
        <f>'C завтраками| Bed and breakfast'!AB7*0.9</f>
        <v>22050</v>
      </c>
      <c r="I8" s="292">
        <f>'C завтраками| Bed and breakfast'!AC7*0.9</f>
        <v>19350</v>
      </c>
      <c r="J8" s="292">
        <f>'C завтраками| Bed and breakfast'!AD7*0.9</f>
        <v>15300</v>
      </c>
      <c r="K8" s="292">
        <f>'C завтраками| Bed and breakfast'!AE7*0.9</f>
        <v>19350</v>
      </c>
      <c r="L8" s="292">
        <f>'C завтраками| Bed and breakfast'!AF7*0.9</f>
        <v>16650</v>
      </c>
      <c r="M8" s="292">
        <f>'C завтраками| Bed and breakfast'!AG7*0.9</f>
        <v>22680</v>
      </c>
      <c r="N8" s="292">
        <f>'C завтраками| Bed and breakfast'!AH7*0.9</f>
        <v>25380</v>
      </c>
      <c r="O8" s="292">
        <f>'C завтраками| Bed and breakfast'!AI7*0.9</f>
        <v>22680</v>
      </c>
      <c r="P8" s="292">
        <f>'C завтраками| Bed and breakfast'!AJ7*0.9</f>
        <v>21150</v>
      </c>
      <c r="Q8" s="292">
        <f>'C завтраками| Bed and breakfast'!AK7*0.9</f>
        <v>21150</v>
      </c>
      <c r="R8" s="292">
        <f>'C завтраками| Bed and breakfast'!AL7*0.9</f>
        <v>22680</v>
      </c>
      <c r="S8" s="292">
        <f>'C завтраками| Bed and breakfast'!AM7*0.9</f>
        <v>21150</v>
      </c>
      <c r="T8" s="292">
        <f>'C завтраками| Bed and breakfast'!AN7*0.9</f>
        <v>25380</v>
      </c>
      <c r="U8" s="292">
        <f>'C завтраками| Bed and breakfast'!AO7*0.9</f>
        <v>22680</v>
      </c>
      <c r="V8" s="292">
        <f>'C завтраками| Bed and breakfast'!AP7*0.9</f>
        <v>25380</v>
      </c>
      <c r="W8" s="292">
        <f>'C завтраками| Bed and breakfast'!AQ7*0.9</f>
        <v>25380</v>
      </c>
      <c r="X8" s="292">
        <f>'C завтраками| Bed and breakfast'!AR7*0.9</f>
        <v>32580</v>
      </c>
      <c r="Y8" s="292">
        <f>'C завтраками| Bed and breakfast'!AS7*0.9</f>
        <v>25380</v>
      </c>
      <c r="Z8" s="292">
        <f>'C завтраками| Bed and breakfast'!AT7*0.9</f>
        <v>29880</v>
      </c>
      <c r="AA8" s="292">
        <f>'C завтраками| Bed and breakfast'!AU7*0.9</f>
        <v>25380</v>
      </c>
      <c r="AB8" s="292">
        <f>'C завтраками| Bed and breakfast'!AV7*0.9</f>
        <v>29880</v>
      </c>
      <c r="AC8" s="292">
        <f>'C завтраками| Bed and breakfast'!AW7*0.9</f>
        <v>25380</v>
      </c>
      <c r="AD8" s="292">
        <f>'C завтраками| Bed and breakfast'!AX7*0.9</f>
        <v>32580</v>
      </c>
      <c r="AE8" s="292">
        <f>'C завтраками| Bed and breakfast'!AY7*0.9</f>
        <v>21150</v>
      </c>
      <c r="AF8" s="292">
        <f>'C завтраками| Bed and breakfast'!AZ7*0.9</f>
        <v>27180</v>
      </c>
      <c r="AG8" s="292">
        <f>'C завтраками| Bed and breakfast'!BA7*0.9</f>
        <v>18450</v>
      </c>
      <c r="AH8" s="292">
        <f>'C завтраками| Bed and breakfast'!BB7*0.9</f>
        <v>19800</v>
      </c>
      <c r="AI8" s="292">
        <f>'C завтраками| Bed and breakfast'!BC7*0.9</f>
        <v>18450</v>
      </c>
      <c r="AJ8" s="292">
        <f>'C завтраками| Bed and breakfast'!BD7*0.9</f>
        <v>19800</v>
      </c>
      <c r="AK8" s="292">
        <f>'C завтраками| Bed and breakfast'!BE7*0.9</f>
        <v>18450</v>
      </c>
      <c r="AL8" s="292">
        <f>'C завтраками| Bed and breakfast'!BF7*0.9</f>
        <v>19800</v>
      </c>
      <c r="AM8" s="292">
        <f>'C завтраками| Bed and breakfast'!BG7*0.9</f>
        <v>18450</v>
      </c>
      <c r="AN8" s="292">
        <f>'C завтраками| Bed and breakfast'!BH7*0.9</f>
        <v>19800</v>
      </c>
      <c r="AO8" s="292">
        <f>'C завтраками| Bed and breakfast'!BI7*0.9</f>
        <v>18450</v>
      </c>
    </row>
    <row r="9" spans="1:41" s="85" customFormat="1" x14ac:dyDescent="0.2">
      <c r="A9" s="260">
        <v>2</v>
      </c>
      <c r="B9" s="292">
        <f>'C завтраками| Bed and breakfast'!V8*0.9</f>
        <v>18450</v>
      </c>
      <c r="C9" s="292">
        <f>'C завтраками| Bed and breakfast'!W8*0.9</f>
        <v>18450</v>
      </c>
      <c r="D9" s="292">
        <f>'C завтраками| Bed and breakfast'!X8*0.9</f>
        <v>18450</v>
      </c>
      <c r="E9" s="292">
        <f>'C завтраками| Bed and breakfast'!Y8*0.9</f>
        <v>17100</v>
      </c>
      <c r="F9" s="292">
        <f>'C завтраками| Bed and breakfast'!Z8*0.9</f>
        <v>21150</v>
      </c>
      <c r="G9" s="292">
        <f>'C завтраками| Bed and breakfast'!AA8*0.9</f>
        <v>17100</v>
      </c>
      <c r="H9" s="292">
        <f>'C завтраками| Bed and breakfast'!AB8*0.9</f>
        <v>23850</v>
      </c>
      <c r="I9" s="292">
        <f>'C завтраками| Bed and breakfast'!AC8*0.9</f>
        <v>21150</v>
      </c>
      <c r="J9" s="292">
        <f>'C завтраками| Bed and breakfast'!AD8*0.9</f>
        <v>17100</v>
      </c>
      <c r="K9" s="292">
        <f>'C завтраками| Bed and breakfast'!AE8*0.9</f>
        <v>21150</v>
      </c>
      <c r="L9" s="292">
        <f>'C завтраками| Bed and breakfast'!AF8*0.9</f>
        <v>18450</v>
      </c>
      <c r="M9" s="292">
        <f>'C завтраками| Bed and breakfast'!AG8*0.9</f>
        <v>24480</v>
      </c>
      <c r="N9" s="292">
        <f>'C завтраками| Bed and breakfast'!AH8*0.9</f>
        <v>27180</v>
      </c>
      <c r="O9" s="292">
        <f>'C завтраками| Bed and breakfast'!AI8*0.9</f>
        <v>24480</v>
      </c>
      <c r="P9" s="292">
        <f>'C завтраками| Bed and breakfast'!AJ8*0.9</f>
        <v>22950</v>
      </c>
      <c r="Q9" s="292">
        <f>'C завтраками| Bed and breakfast'!AK8*0.9</f>
        <v>22950</v>
      </c>
      <c r="R9" s="292">
        <f>'C завтраками| Bed and breakfast'!AL8*0.9</f>
        <v>24480</v>
      </c>
      <c r="S9" s="292">
        <f>'C завтраками| Bed and breakfast'!AM8*0.9</f>
        <v>22950</v>
      </c>
      <c r="T9" s="292">
        <f>'C завтраками| Bed and breakfast'!AN8*0.9</f>
        <v>27180</v>
      </c>
      <c r="U9" s="292">
        <f>'C завтраками| Bed and breakfast'!AO8*0.9</f>
        <v>24480</v>
      </c>
      <c r="V9" s="292">
        <f>'C завтраками| Bed and breakfast'!AP8*0.9</f>
        <v>27180</v>
      </c>
      <c r="W9" s="292">
        <f>'C завтраками| Bed and breakfast'!AQ8*0.9</f>
        <v>27180</v>
      </c>
      <c r="X9" s="292">
        <f>'C завтраками| Bed and breakfast'!AR8*0.9</f>
        <v>34380</v>
      </c>
      <c r="Y9" s="292">
        <f>'C завтраками| Bed and breakfast'!AS8*0.9</f>
        <v>27180</v>
      </c>
      <c r="Z9" s="292">
        <f>'C завтраками| Bed and breakfast'!AT8*0.9</f>
        <v>31680</v>
      </c>
      <c r="AA9" s="292">
        <f>'C завтраками| Bed and breakfast'!AU8*0.9</f>
        <v>27180</v>
      </c>
      <c r="AB9" s="292">
        <f>'C завтраками| Bed and breakfast'!AV8*0.9</f>
        <v>31680</v>
      </c>
      <c r="AC9" s="292">
        <f>'C завтраками| Bed and breakfast'!AW8*0.9</f>
        <v>27180</v>
      </c>
      <c r="AD9" s="292">
        <f>'C завтраками| Bed and breakfast'!AX8*0.9</f>
        <v>34380</v>
      </c>
      <c r="AE9" s="292">
        <f>'C завтраками| Bed and breakfast'!AY8*0.9</f>
        <v>22950</v>
      </c>
      <c r="AF9" s="292">
        <f>'C завтраками| Bed and breakfast'!AZ8*0.9</f>
        <v>28980</v>
      </c>
      <c r="AG9" s="292">
        <f>'C завтраками| Bed and breakfast'!BA8*0.9</f>
        <v>20250</v>
      </c>
      <c r="AH9" s="292">
        <f>'C завтраками| Bed and breakfast'!BB8*0.9</f>
        <v>21600</v>
      </c>
      <c r="AI9" s="292">
        <f>'C завтраками| Bed and breakfast'!BC8*0.9</f>
        <v>20250</v>
      </c>
      <c r="AJ9" s="292">
        <f>'C завтраками| Bed and breakfast'!BD8*0.9</f>
        <v>21600</v>
      </c>
      <c r="AK9" s="292">
        <f>'C завтраками| Bed and breakfast'!BE8*0.9</f>
        <v>20250</v>
      </c>
      <c r="AL9" s="292">
        <f>'C завтраками| Bed and breakfast'!BF8*0.9</f>
        <v>21600</v>
      </c>
      <c r="AM9" s="292">
        <f>'C завтраками| Bed and breakfast'!BG8*0.9</f>
        <v>20250</v>
      </c>
      <c r="AN9" s="292">
        <f>'C завтраками| Bed and breakfast'!BH8*0.9</f>
        <v>21600</v>
      </c>
      <c r="AO9" s="292">
        <f>'C завтраками| Bed and breakfast'!BI8*0.9</f>
        <v>20250</v>
      </c>
    </row>
    <row r="10" spans="1:41" s="85" customFormat="1" x14ac:dyDescent="0.2">
      <c r="A10" s="259" t="s">
        <v>155</v>
      </c>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row>
    <row r="11" spans="1:41" s="85" customFormat="1" x14ac:dyDescent="0.2">
      <c r="A11" s="260">
        <v>1</v>
      </c>
      <c r="B11" s="292">
        <f>'C завтраками| Bed and breakfast'!V10*0.9</f>
        <v>18900</v>
      </c>
      <c r="C11" s="292">
        <f>'C завтраками| Bed and breakfast'!W10*0.9</f>
        <v>18900</v>
      </c>
      <c r="D11" s="292">
        <f>'C завтраками| Bed and breakfast'!X10*0.9</f>
        <v>18900</v>
      </c>
      <c r="E11" s="292">
        <f>'C завтраками| Bed and breakfast'!Y10*0.9</f>
        <v>17550</v>
      </c>
      <c r="F11" s="292">
        <f>'C завтраками| Bed and breakfast'!Z10*0.9</f>
        <v>21600</v>
      </c>
      <c r="G11" s="292">
        <f>'C завтраками| Bed and breakfast'!AA10*0.9</f>
        <v>17550</v>
      </c>
      <c r="H11" s="292">
        <f>'C завтраками| Bed and breakfast'!AB10*0.9</f>
        <v>24300</v>
      </c>
      <c r="I11" s="292">
        <f>'C завтраками| Bed and breakfast'!AC10*0.9</f>
        <v>21600</v>
      </c>
      <c r="J11" s="292">
        <f>'C завтраками| Bed and breakfast'!AD10*0.9</f>
        <v>17550</v>
      </c>
      <c r="K11" s="292">
        <f>'C завтраками| Bed and breakfast'!AE10*0.9</f>
        <v>21600</v>
      </c>
      <c r="L11" s="292">
        <f>'C завтраками| Bed and breakfast'!AF10*0.9</f>
        <v>18900</v>
      </c>
      <c r="M11" s="292">
        <f>'C завтраками| Bed and breakfast'!AG10*0.9</f>
        <v>24930</v>
      </c>
      <c r="N11" s="292">
        <f>'C завтраками| Bed and breakfast'!AH10*0.9</f>
        <v>27630</v>
      </c>
      <c r="O11" s="292">
        <f>'C завтраками| Bed and breakfast'!AI10*0.9</f>
        <v>24930</v>
      </c>
      <c r="P11" s="292">
        <f>'C завтраками| Bed and breakfast'!AJ10*0.9</f>
        <v>23400</v>
      </c>
      <c r="Q11" s="292">
        <f>'C завтраками| Bed and breakfast'!AK10*0.9</f>
        <v>23400</v>
      </c>
      <c r="R11" s="292">
        <f>'C завтраками| Bed and breakfast'!AL10*0.9</f>
        <v>24930</v>
      </c>
      <c r="S11" s="292">
        <f>'C завтраками| Bed and breakfast'!AM10*0.9</f>
        <v>23400</v>
      </c>
      <c r="T11" s="292">
        <f>'C завтраками| Bed and breakfast'!AN10*0.9</f>
        <v>27630</v>
      </c>
      <c r="U11" s="292">
        <f>'C завтраками| Bed and breakfast'!AO10*0.9</f>
        <v>24930</v>
      </c>
      <c r="V11" s="292">
        <f>'C завтраками| Bed and breakfast'!AP10*0.9</f>
        <v>27630</v>
      </c>
      <c r="W11" s="292">
        <f>'C завтраками| Bed and breakfast'!AQ10*0.9</f>
        <v>27630</v>
      </c>
      <c r="X11" s="292">
        <f>'C завтраками| Bed and breakfast'!AR10*0.9</f>
        <v>34830</v>
      </c>
      <c r="Y11" s="292">
        <f>'C завтраками| Bed and breakfast'!AS10*0.9</f>
        <v>27630</v>
      </c>
      <c r="Z11" s="292">
        <f>'C завтраками| Bed and breakfast'!AT10*0.9</f>
        <v>32130</v>
      </c>
      <c r="AA11" s="292">
        <f>'C завтраками| Bed and breakfast'!AU10*0.9</f>
        <v>27630</v>
      </c>
      <c r="AB11" s="292">
        <f>'C завтраками| Bed and breakfast'!AV10*0.9</f>
        <v>32130</v>
      </c>
      <c r="AC11" s="292">
        <f>'C завтраками| Bed and breakfast'!AW10*0.9</f>
        <v>27630</v>
      </c>
      <c r="AD11" s="292">
        <f>'C завтраками| Bed and breakfast'!AX10*0.9</f>
        <v>34830</v>
      </c>
      <c r="AE11" s="292">
        <f>'C завтраками| Bed and breakfast'!AY10*0.9</f>
        <v>23400</v>
      </c>
      <c r="AF11" s="292">
        <f>'C завтраками| Bed and breakfast'!AZ10*0.9</f>
        <v>29430</v>
      </c>
      <c r="AG11" s="292">
        <f>'C завтраками| Bed and breakfast'!BA10*0.9</f>
        <v>20700</v>
      </c>
      <c r="AH11" s="292">
        <f>'C завтраками| Bed and breakfast'!BB10*0.9</f>
        <v>22050</v>
      </c>
      <c r="AI11" s="292">
        <f>'C завтраками| Bed and breakfast'!BC10*0.9</f>
        <v>20700</v>
      </c>
      <c r="AJ11" s="292">
        <f>'C завтраками| Bed and breakfast'!BD10*0.9</f>
        <v>22050</v>
      </c>
      <c r="AK11" s="292">
        <f>'C завтраками| Bed and breakfast'!BE10*0.9</f>
        <v>20700</v>
      </c>
      <c r="AL11" s="292">
        <f>'C завтраками| Bed and breakfast'!BF10*0.9</f>
        <v>22050</v>
      </c>
      <c r="AM11" s="292">
        <f>'C завтраками| Bed and breakfast'!BG10*0.9</f>
        <v>20700</v>
      </c>
      <c r="AN11" s="292">
        <f>'C завтраками| Bed and breakfast'!BH10*0.9</f>
        <v>22050</v>
      </c>
      <c r="AO11" s="292">
        <f>'C завтраками| Bed and breakfast'!BI10*0.9</f>
        <v>20700</v>
      </c>
    </row>
    <row r="12" spans="1:41" s="85" customFormat="1" x14ac:dyDescent="0.2">
      <c r="A12" s="260">
        <v>2</v>
      </c>
      <c r="B12" s="292">
        <f>'C завтраками| Bed and breakfast'!V11*0.9</f>
        <v>20700</v>
      </c>
      <c r="C12" s="292">
        <f>'C завтраками| Bed and breakfast'!W11*0.9</f>
        <v>20700</v>
      </c>
      <c r="D12" s="292">
        <f>'C завтраками| Bed and breakfast'!X11*0.9</f>
        <v>20700</v>
      </c>
      <c r="E12" s="292">
        <f>'C завтраками| Bed and breakfast'!Y11*0.9</f>
        <v>19350</v>
      </c>
      <c r="F12" s="292">
        <f>'C завтраками| Bed and breakfast'!Z11*0.9</f>
        <v>23400</v>
      </c>
      <c r="G12" s="292">
        <f>'C завтраками| Bed and breakfast'!AA11*0.9</f>
        <v>19350</v>
      </c>
      <c r="H12" s="292">
        <f>'C завтраками| Bed and breakfast'!AB11*0.9</f>
        <v>26100</v>
      </c>
      <c r="I12" s="292">
        <f>'C завтраками| Bed and breakfast'!AC11*0.9</f>
        <v>23400</v>
      </c>
      <c r="J12" s="292">
        <f>'C завтраками| Bed and breakfast'!AD11*0.9</f>
        <v>19350</v>
      </c>
      <c r="K12" s="292">
        <f>'C завтраками| Bed and breakfast'!AE11*0.9</f>
        <v>23400</v>
      </c>
      <c r="L12" s="292">
        <f>'C завтраками| Bed and breakfast'!AF11*0.9</f>
        <v>20700</v>
      </c>
      <c r="M12" s="292">
        <f>'C завтраками| Bed and breakfast'!AG11*0.9</f>
        <v>26730</v>
      </c>
      <c r="N12" s="292">
        <f>'C завтраками| Bed and breakfast'!AH11*0.9</f>
        <v>29430</v>
      </c>
      <c r="O12" s="292">
        <f>'C завтраками| Bed and breakfast'!AI11*0.9</f>
        <v>26730</v>
      </c>
      <c r="P12" s="292">
        <f>'C завтраками| Bed and breakfast'!AJ11*0.9</f>
        <v>25200</v>
      </c>
      <c r="Q12" s="292">
        <f>'C завтраками| Bed and breakfast'!AK11*0.9</f>
        <v>25200</v>
      </c>
      <c r="R12" s="292">
        <f>'C завтраками| Bed and breakfast'!AL11*0.9</f>
        <v>26730</v>
      </c>
      <c r="S12" s="292">
        <f>'C завтраками| Bed and breakfast'!AM11*0.9</f>
        <v>25200</v>
      </c>
      <c r="T12" s="292">
        <f>'C завтраками| Bed and breakfast'!AN11*0.9</f>
        <v>29430</v>
      </c>
      <c r="U12" s="292">
        <f>'C завтраками| Bed and breakfast'!AO11*0.9</f>
        <v>26730</v>
      </c>
      <c r="V12" s="292">
        <f>'C завтраками| Bed and breakfast'!AP11*0.9</f>
        <v>29430</v>
      </c>
      <c r="W12" s="292">
        <f>'C завтраками| Bed and breakfast'!AQ11*0.9</f>
        <v>29430</v>
      </c>
      <c r="X12" s="292">
        <f>'C завтраками| Bed and breakfast'!AR11*0.9</f>
        <v>36630</v>
      </c>
      <c r="Y12" s="292">
        <f>'C завтраками| Bed and breakfast'!AS11*0.9</f>
        <v>29430</v>
      </c>
      <c r="Z12" s="292">
        <f>'C завтраками| Bed and breakfast'!AT11*0.9</f>
        <v>33930</v>
      </c>
      <c r="AA12" s="292">
        <f>'C завтраками| Bed and breakfast'!AU11*0.9</f>
        <v>29430</v>
      </c>
      <c r="AB12" s="292">
        <f>'C завтраками| Bed and breakfast'!AV11*0.9</f>
        <v>33930</v>
      </c>
      <c r="AC12" s="292">
        <f>'C завтраками| Bed and breakfast'!AW11*0.9</f>
        <v>29430</v>
      </c>
      <c r="AD12" s="292">
        <f>'C завтраками| Bed and breakfast'!AX11*0.9</f>
        <v>36630</v>
      </c>
      <c r="AE12" s="292">
        <f>'C завтраками| Bed and breakfast'!AY11*0.9</f>
        <v>25200</v>
      </c>
      <c r="AF12" s="292">
        <f>'C завтраками| Bed and breakfast'!AZ11*0.9</f>
        <v>31230</v>
      </c>
      <c r="AG12" s="292">
        <f>'C завтраками| Bed and breakfast'!BA11*0.9</f>
        <v>22500</v>
      </c>
      <c r="AH12" s="292">
        <f>'C завтраками| Bed and breakfast'!BB11*0.9</f>
        <v>23850</v>
      </c>
      <c r="AI12" s="292">
        <f>'C завтраками| Bed and breakfast'!BC11*0.9</f>
        <v>22500</v>
      </c>
      <c r="AJ12" s="292">
        <f>'C завтраками| Bed and breakfast'!BD11*0.9</f>
        <v>23850</v>
      </c>
      <c r="AK12" s="292">
        <f>'C завтраками| Bed and breakfast'!BE11*0.9</f>
        <v>22500</v>
      </c>
      <c r="AL12" s="292">
        <f>'C завтраками| Bed and breakfast'!BF11*0.9</f>
        <v>23850</v>
      </c>
      <c r="AM12" s="292">
        <f>'C завтраками| Bed and breakfast'!BG11*0.9</f>
        <v>22500</v>
      </c>
      <c r="AN12" s="292">
        <f>'C завтраками| Bed and breakfast'!BH11*0.9</f>
        <v>23850</v>
      </c>
      <c r="AO12" s="292">
        <f>'C завтраками| Bed and breakfast'!BI11*0.9</f>
        <v>22500</v>
      </c>
    </row>
    <row r="13" spans="1:41" s="85" customFormat="1" x14ac:dyDescent="0.2">
      <c r="A13" s="259" t="s">
        <v>154</v>
      </c>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row>
    <row r="14" spans="1:41" s="85" customFormat="1" x14ac:dyDescent="0.2">
      <c r="A14" s="260">
        <v>1</v>
      </c>
      <c r="B14" s="292">
        <f>'C завтраками| Bed and breakfast'!V13*0.9</f>
        <v>19800</v>
      </c>
      <c r="C14" s="292">
        <f>'C завтраками| Bed and breakfast'!W13*0.9</f>
        <v>19800</v>
      </c>
      <c r="D14" s="292">
        <f>'C завтраками| Bed and breakfast'!X13*0.9</f>
        <v>19800</v>
      </c>
      <c r="E14" s="292">
        <f>'C завтраками| Bed and breakfast'!Y13*0.9</f>
        <v>18450</v>
      </c>
      <c r="F14" s="292">
        <f>'C завтраками| Bed and breakfast'!Z13*0.9</f>
        <v>22500</v>
      </c>
      <c r="G14" s="292">
        <f>'C завтраками| Bed and breakfast'!AA13*0.9</f>
        <v>18450</v>
      </c>
      <c r="H14" s="292">
        <f>'C завтраками| Bed and breakfast'!AB13*0.9</f>
        <v>25200</v>
      </c>
      <c r="I14" s="292">
        <f>'C завтраками| Bed and breakfast'!AC13*0.9</f>
        <v>22500</v>
      </c>
      <c r="J14" s="292">
        <f>'C завтраками| Bed and breakfast'!AD13*0.9</f>
        <v>18450</v>
      </c>
      <c r="K14" s="292">
        <f>'C завтраками| Bed and breakfast'!AE13*0.9</f>
        <v>22500</v>
      </c>
      <c r="L14" s="292">
        <f>'C завтраками| Bed and breakfast'!AF13*0.9</f>
        <v>19800</v>
      </c>
      <c r="M14" s="292">
        <f>'C завтраками| Bed and breakfast'!AG13*0.9</f>
        <v>25830</v>
      </c>
      <c r="N14" s="292">
        <f>'C завтраками| Bed and breakfast'!AH13*0.9</f>
        <v>28530</v>
      </c>
      <c r="O14" s="292">
        <f>'C завтраками| Bed and breakfast'!AI13*0.9</f>
        <v>25830</v>
      </c>
      <c r="P14" s="292">
        <f>'C завтраками| Bed and breakfast'!AJ13*0.9</f>
        <v>24300</v>
      </c>
      <c r="Q14" s="292">
        <f>'C завтраками| Bed and breakfast'!AK13*0.9</f>
        <v>24300</v>
      </c>
      <c r="R14" s="292">
        <f>'C завтраками| Bed and breakfast'!AL13*0.9</f>
        <v>25830</v>
      </c>
      <c r="S14" s="292">
        <f>'C завтраками| Bed and breakfast'!AM13*0.9</f>
        <v>24300</v>
      </c>
      <c r="T14" s="292">
        <f>'C завтраками| Bed and breakfast'!AN13*0.9</f>
        <v>28530</v>
      </c>
      <c r="U14" s="292">
        <f>'C завтраками| Bed and breakfast'!AO13*0.9</f>
        <v>25830</v>
      </c>
      <c r="V14" s="292">
        <f>'C завтраками| Bed and breakfast'!AP13*0.9</f>
        <v>28530</v>
      </c>
      <c r="W14" s="292">
        <f>'C завтраками| Bed and breakfast'!AQ13*0.9</f>
        <v>28530</v>
      </c>
      <c r="X14" s="292">
        <f>'C завтраками| Bed and breakfast'!AR13*0.9</f>
        <v>35730</v>
      </c>
      <c r="Y14" s="292">
        <f>'C завтраками| Bed and breakfast'!AS13*0.9</f>
        <v>28530</v>
      </c>
      <c r="Z14" s="292">
        <f>'C завтраками| Bed and breakfast'!AT13*0.9</f>
        <v>33030</v>
      </c>
      <c r="AA14" s="292">
        <f>'C завтраками| Bed and breakfast'!AU13*0.9</f>
        <v>28530</v>
      </c>
      <c r="AB14" s="292">
        <f>'C завтраками| Bed and breakfast'!AV13*0.9</f>
        <v>33030</v>
      </c>
      <c r="AC14" s="292">
        <f>'C завтраками| Bed and breakfast'!AW13*0.9</f>
        <v>28530</v>
      </c>
      <c r="AD14" s="292">
        <f>'C завтраками| Bed and breakfast'!AX13*0.9</f>
        <v>35730</v>
      </c>
      <c r="AE14" s="292">
        <f>'C завтраками| Bed and breakfast'!AY13*0.9</f>
        <v>24300</v>
      </c>
      <c r="AF14" s="292">
        <f>'C завтраками| Bed and breakfast'!AZ13*0.9</f>
        <v>30330</v>
      </c>
      <c r="AG14" s="292">
        <f>'C завтраками| Bed and breakfast'!BA13*0.9</f>
        <v>21600</v>
      </c>
      <c r="AH14" s="292">
        <f>'C завтраками| Bed and breakfast'!BB13*0.9</f>
        <v>22950</v>
      </c>
      <c r="AI14" s="292">
        <f>'C завтраками| Bed and breakfast'!BC13*0.9</f>
        <v>21600</v>
      </c>
      <c r="AJ14" s="292">
        <f>'C завтраками| Bed and breakfast'!BD13*0.9</f>
        <v>22950</v>
      </c>
      <c r="AK14" s="292">
        <f>'C завтраками| Bed and breakfast'!BE13*0.9</f>
        <v>21600</v>
      </c>
      <c r="AL14" s="292">
        <f>'C завтраками| Bed and breakfast'!BF13*0.9</f>
        <v>22950</v>
      </c>
      <c r="AM14" s="292">
        <f>'C завтраками| Bed and breakfast'!BG13*0.9</f>
        <v>21600</v>
      </c>
      <c r="AN14" s="292">
        <f>'C завтраками| Bed and breakfast'!BH13*0.9</f>
        <v>22950</v>
      </c>
      <c r="AO14" s="292">
        <f>'C завтраками| Bed and breakfast'!BI13*0.9</f>
        <v>21600</v>
      </c>
    </row>
    <row r="15" spans="1:41" s="85" customFormat="1" x14ac:dyDescent="0.2">
      <c r="A15" s="260">
        <v>2</v>
      </c>
      <c r="B15" s="292">
        <f>'C завтраками| Bed and breakfast'!V14*0.9</f>
        <v>21600</v>
      </c>
      <c r="C15" s="292">
        <f>'C завтраками| Bed and breakfast'!W14*0.9</f>
        <v>21600</v>
      </c>
      <c r="D15" s="292">
        <f>'C завтраками| Bed and breakfast'!X14*0.9</f>
        <v>21600</v>
      </c>
      <c r="E15" s="292">
        <f>'C завтраками| Bed and breakfast'!Y14*0.9</f>
        <v>20250</v>
      </c>
      <c r="F15" s="292">
        <f>'C завтраками| Bed and breakfast'!Z14*0.9</f>
        <v>24300</v>
      </c>
      <c r="G15" s="292">
        <f>'C завтраками| Bed and breakfast'!AA14*0.9</f>
        <v>20250</v>
      </c>
      <c r="H15" s="292">
        <f>'C завтраками| Bed and breakfast'!AB14*0.9</f>
        <v>27000</v>
      </c>
      <c r="I15" s="292">
        <f>'C завтраками| Bed and breakfast'!AC14*0.9</f>
        <v>24300</v>
      </c>
      <c r="J15" s="292">
        <f>'C завтраками| Bed and breakfast'!AD14*0.9</f>
        <v>20250</v>
      </c>
      <c r="K15" s="292">
        <f>'C завтраками| Bed and breakfast'!AE14*0.9</f>
        <v>24300</v>
      </c>
      <c r="L15" s="292">
        <f>'C завтраками| Bed and breakfast'!AF14*0.9</f>
        <v>21600</v>
      </c>
      <c r="M15" s="292">
        <f>'C завтраками| Bed and breakfast'!AG14*0.9</f>
        <v>27630</v>
      </c>
      <c r="N15" s="292">
        <f>'C завтраками| Bed and breakfast'!AH14*0.9</f>
        <v>30330</v>
      </c>
      <c r="O15" s="292">
        <f>'C завтраками| Bed and breakfast'!AI14*0.9</f>
        <v>27630</v>
      </c>
      <c r="P15" s="292">
        <f>'C завтраками| Bed and breakfast'!AJ14*0.9</f>
        <v>26100</v>
      </c>
      <c r="Q15" s="292">
        <f>'C завтраками| Bed and breakfast'!AK14*0.9</f>
        <v>26100</v>
      </c>
      <c r="R15" s="292">
        <f>'C завтраками| Bed and breakfast'!AL14*0.9</f>
        <v>27630</v>
      </c>
      <c r="S15" s="292">
        <f>'C завтраками| Bed and breakfast'!AM14*0.9</f>
        <v>26100</v>
      </c>
      <c r="T15" s="292">
        <f>'C завтраками| Bed and breakfast'!AN14*0.9</f>
        <v>30330</v>
      </c>
      <c r="U15" s="292">
        <f>'C завтраками| Bed and breakfast'!AO14*0.9</f>
        <v>27630</v>
      </c>
      <c r="V15" s="292">
        <f>'C завтраками| Bed and breakfast'!AP14*0.9</f>
        <v>30330</v>
      </c>
      <c r="W15" s="292">
        <f>'C завтраками| Bed and breakfast'!AQ14*0.9</f>
        <v>30330</v>
      </c>
      <c r="X15" s="292">
        <f>'C завтраками| Bed and breakfast'!AR14*0.9</f>
        <v>37530</v>
      </c>
      <c r="Y15" s="292">
        <f>'C завтраками| Bed and breakfast'!AS14*0.9</f>
        <v>30330</v>
      </c>
      <c r="Z15" s="292">
        <f>'C завтраками| Bed and breakfast'!AT14*0.9</f>
        <v>34830</v>
      </c>
      <c r="AA15" s="292">
        <f>'C завтраками| Bed and breakfast'!AU14*0.9</f>
        <v>30330</v>
      </c>
      <c r="AB15" s="292">
        <f>'C завтраками| Bed and breakfast'!AV14*0.9</f>
        <v>34830</v>
      </c>
      <c r="AC15" s="292">
        <f>'C завтраками| Bed and breakfast'!AW14*0.9</f>
        <v>30330</v>
      </c>
      <c r="AD15" s="292">
        <f>'C завтраками| Bed and breakfast'!AX14*0.9</f>
        <v>37530</v>
      </c>
      <c r="AE15" s="292">
        <f>'C завтраками| Bed and breakfast'!AY14*0.9</f>
        <v>26100</v>
      </c>
      <c r="AF15" s="292">
        <f>'C завтраками| Bed and breakfast'!AZ14*0.9</f>
        <v>32130</v>
      </c>
      <c r="AG15" s="292">
        <f>'C завтраками| Bed and breakfast'!BA14*0.9</f>
        <v>23400</v>
      </c>
      <c r="AH15" s="292">
        <f>'C завтраками| Bed and breakfast'!BB14*0.9</f>
        <v>24750</v>
      </c>
      <c r="AI15" s="292">
        <f>'C завтраками| Bed and breakfast'!BC14*0.9</f>
        <v>23400</v>
      </c>
      <c r="AJ15" s="292">
        <f>'C завтраками| Bed and breakfast'!BD14*0.9</f>
        <v>24750</v>
      </c>
      <c r="AK15" s="292">
        <f>'C завтраками| Bed and breakfast'!BE14*0.9</f>
        <v>23400</v>
      </c>
      <c r="AL15" s="292">
        <f>'C завтраками| Bed and breakfast'!BF14*0.9</f>
        <v>24750</v>
      </c>
      <c r="AM15" s="292">
        <f>'C завтраками| Bed and breakfast'!BG14*0.9</f>
        <v>23400</v>
      </c>
      <c r="AN15" s="292">
        <f>'C завтраками| Bed and breakfast'!BH14*0.9</f>
        <v>24750</v>
      </c>
      <c r="AO15" s="292">
        <f>'C завтраками| Bed and breakfast'!BI14*0.9</f>
        <v>23400</v>
      </c>
    </row>
    <row r="16" spans="1:41" s="85" customFormat="1" x14ac:dyDescent="0.2">
      <c r="A16" s="259" t="s">
        <v>156</v>
      </c>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row>
    <row r="17" spans="1:41" s="85" customFormat="1" x14ac:dyDescent="0.2">
      <c r="A17" s="260">
        <v>1</v>
      </c>
      <c r="B17" s="292">
        <f>'C завтраками| Bed and breakfast'!V16*0.9</f>
        <v>22500</v>
      </c>
      <c r="C17" s="292">
        <f>'C завтраками| Bed and breakfast'!W16*0.9</f>
        <v>22500</v>
      </c>
      <c r="D17" s="292">
        <f>'C завтраками| Bed and breakfast'!X16*0.9</f>
        <v>22500</v>
      </c>
      <c r="E17" s="292">
        <f>'C завтраками| Bed and breakfast'!Y16*0.9</f>
        <v>21150</v>
      </c>
      <c r="F17" s="292">
        <f>'C завтраками| Bed and breakfast'!Z16*0.9</f>
        <v>25200</v>
      </c>
      <c r="G17" s="292">
        <f>'C завтраками| Bed and breakfast'!AA16*0.9</f>
        <v>21150</v>
      </c>
      <c r="H17" s="292">
        <f>'C завтраками| Bed and breakfast'!AB16*0.9</f>
        <v>27900</v>
      </c>
      <c r="I17" s="292">
        <f>'C завтраками| Bed and breakfast'!AC16*0.9</f>
        <v>25200</v>
      </c>
      <c r="J17" s="292">
        <f>'C завтраками| Bed and breakfast'!AD16*0.9</f>
        <v>21150</v>
      </c>
      <c r="K17" s="292">
        <f>'C завтраками| Bed and breakfast'!AE16*0.9</f>
        <v>25200</v>
      </c>
      <c r="L17" s="292">
        <f>'C завтраками| Bed and breakfast'!AF16*0.9</f>
        <v>22500</v>
      </c>
      <c r="M17" s="292">
        <f>'C завтраками| Bed and breakfast'!AG16*0.9</f>
        <v>28530</v>
      </c>
      <c r="N17" s="292">
        <f>'C завтраками| Bed and breakfast'!AH16*0.9</f>
        <v>31230</v>
      </c>
      <c r="O17" s="292">
        <f>'C завтраками| Bed and breakfast'!AI16*0.9</f>
        <v>28530</v>
      </c>
      <c r="P17" s="292">
        <f>'C завтраками| Bed and breakfast'!AJ16*0.9</f>
        <v>27000</v>
      </c>
      <c r="Q17" s="292">
        <f>'C завтраками| Bed and breakfast'!AK16*0.9</f>
        <v>27000</v>
      </c>
      <c r="R17" s="292">
        <f>'C завтраками| Bed and breakfast'!AL16*0.9</f>
        <v>28530</v>
      </c>
      <c r="S17" s="292">
        <f>'C завтраками| Bed and breakfast'!AM16*0.9</f>
        <v>27000</v>
      </c>
      <c r="T17" s="292">
        <f>'C завтраками| Bed and breakfast'!AN16*0.9</f>
        <v>31230</v>
      </c>
      <c r="U17" s="292">
        <f>'C завтраками| Bed and breakfast'!AO16*0.9</f>
        <v>28530</v>
      </c>
      <c r="V17" s="292">
        <f>'C завтраками| Bed and breakfast'!AP16*0.9</f>
        <v>31230</v>
      </c>
      <c r="W17" s="292">
        <f>'C завтраками| Bed and breakfast'!AQ16*0.9</f>
        <v>31230</v>
      </c>
      <c r="X17" s="292">
        <f>'C завтраками| Bed and breakfast'!AR16*0.9</f>
        <v>38430</v>
      </c>
      <c r="Y17" s="292">
        <f>'C завтраками| Bed and breakfast'!AS16*0.9</f>
        <v>31230</v>
      </c>
      <c r="Z17" s="292">
        <f>'C завтраками| Bed and breakfast'!AT16*0.9</f>
        <v>35730</v>
      </c>
      <c r="AA17" s="292">
        <f>'C завтраками| Bed and breakfast'!AU16*0.9</f>
        <v>31230</v>
      </c>
      <c r="AB17" s="292">
        <f>'C завтраками| Bed and breakfast'!AV16*0.9</f>
        <v>35730</v>
      </c>
      <c r="AC17" s="292">
        <f>'C завтраками| Bed and breakfast'!AW16*0.9</f>
        <v>31230</v>
      </c>
      <c r="AD17" s="292">
        <f>'C завтраками| Bed and breakfast'!AX16*0.9</f>
        <v>38430</v>
      </c>
      <c r="AE17" s="292">
        <f>'C завтраками| Bed and breakfast'!AY16*0.9</f>
        <v>27000</v>
      </c>
      <c r="AF17" s="292">
        <f>'C завтраками| Bed and breakfast'!AZ16*0.9</f>
        <v>33030</v>
      </c>
      <c r="AG17" s="292">
        <f>'C завтраками| Bed and breakfast'!BA16*0.9</f>
        <v>24300</v>
      </c>
      <c r="AH17" s="292">
        <f>'C завтраками| Bed and breakfast'!BB16*0.9</f>
        <v>25650</v>
      </c>
      <c r="AI17" s="292">
        <f>'C завтраками| Bed and breakfast'!BC16*0.9</f>
        <v>24300</v>
      </c>
      <c r="AJ17" s="292">
        <f>'C завтраками| Bed and breakfast'!BD16*0.9</f>
        <v>25650</v>
      </c>
      <c r="AK17" s="292">
        <f>'C завтраками| Bed and breakfast'!BE16*0.9</f>
        <v>24300</v>
      </c>
      <c r="AL17" s="292">
        <f>'C завтраками| Bed and breakfast'!BF16*0.9</f>
        <v>25650</v>
      </c>
      <c r="AM17" s="292">
        <f>'C завтраками| Bed and breakfast'!BG16*0.9</f>
        <v>24300</v>
      </c>
      <c r="AN17" s="292">
        <f>'C завтраками| Bed and breakfast'!BH16*0.9</f>
        <v>25650</v>
      </c>
      <c r="AO17" s="292">
        <f>'C завтраками| Bed and breakfast'!BI16*0.9</f>
        <v>24300</v>
      </c>
    </row>
    <row r="18" spans="1:41" s="85" customFormat="1" x14ac:dyDescent="0.2">
      <c r="A18" s="260">
        <v>2</v>
      </c>
      <c r="B18" s="292">
        <f>'C завтраками| Bed and breakfast'!V17*0.9</f>
        <v>24300</v>
      </c>
      <c r="C18" s="292">
        <f>'C завтраками| Bed and breakfast'!W17*0.9</f>
        <v>24300</v>
      </c>
      <c r="D18" s="292">
        <f>'C завтраками| Bed and breakfast'!X17*0.9</f>
        <v>24300</v>
      </c>
      <c r="E18" s="292">
        <f>'C завтраками| Bed and breakfast'!Y17*0.9</f>
        <v>22950</v>
      </c>
      <c r="F18" s="292">
        <f>'C завтраками| Bed and breakfast'!Z17*0.9</f>
        <v>27000</v>
      </c>
      <c r="G18" s="292">
        <f>'C завтраками| Bed and breakfast'!AA17*0.9</f>
        <v>22950</v>
      </c>
      <c r="H18" s="292">
        <f>'C завтраками| Bed and breakfast'!AB17*0.9</f>
        <v>29700</v>
      </c>
      <c r="I18" s="292">
        <f>'C завтраками| Bed and breakfast'!AC17*0.9</f>
        <v>27000</v>
      </c>
      <c r="J18" s="292">
        <f>'C завтраками| Bed and breakfast'!AD17*0.9</f>
        <v>22950</v>
      </c>
      <c r="K18" s="292">
        <f>'C завтраками| Bed and breakfast'!AE17*0.9</f>
        <v>27000</v>
      </c>
      <c r="L18" s="292">
        <f>'C завтраками| Bed and breakfast'!AF17*0.9</f>
        <v>24300</v>
      </c>
      <c r="M18" s="292">
        <f>'C завтраками| Bed and breakfast'!AG17*0.9</f>
        <v>30330</v>
      </c>
      <c r="N18" s="292">
        <f>'C завтраками| Bed and breakfast'!AH17*0.9</f>
        <v>33030</v>
      </c>
      <c r="O18" s="292">
        <f>'C завтраками| Bed and breakfast'!AI17*0.9</f>
        <v>30330</v>
      </c>
      <c r="P18" s="292">
        <f>'C завтраками| Bed and breakfast'!AJ17*0.9</f>
        <v>28800</v>
      </c>
      <c r="Q18" s="292">
        <f>'C завтраками| Bed and breakfast'!AK17*0.9</f>
        <v>28800</v>
      </c>
      <c r="R18" s="292">
        <f>'C завтраками| Bed and breakfast'!AL17*0.9</f>
        <v>30330</v>
      </c>
      <c r="S18" s="292">
        <f>'C завтраками| Bed and breakfast'!AM17*0.9</f>
        <v>28800</v>
      </c>
      <c r="T18" s="292">
        <f>'C завтраками| Bed and breakfast'!AN17*0.9</f>
        <v>33030</v>
      </c>
      <c r="U18" s="292">
        <f>'C завтраками| Bed and breakfast'!AO17*0.9</f>
        <v>30330</v>
      </c>
      <c r="V18" s="292">
        <f>'C завтраками| Bed and breakfast'!AP17*0.9</f>
        <v>33030</v>
      </c>
      <c r="W18" s="292">
        <f>'C завтраками| Bed and breakfast'!AQ17*0.9</f>
        <v>33030</v>
      </c>
      <c r="X18" s="292">
        <f>'C завтраками| Bed and breakfast'!AR17*0.9</f>
        <v>40230</v>
      </c>
      <c r="Y18" s="292">
        <f>'C завтраками| Bed and breakfast'!AS17*0.9</f>
        <v>33030</v>
      </c>
      <c r="Z18" s="292">
        <f>'C завтраками| Bed and breakfast'!AT17*0.9</f>
        <v>37530</v>
      </c>
      <c r="AA18" s="292">
        <f>'C завтраками| Bed and breakfast'!AU17*0.9</f>
        <v>33030</v>
      </c>
      <c r="AB18" s="292">
        <f>'C завтраками| Bed and breakfast'!AV17*0.9</f>
        <v>37530</v>
      </c>
      <c r="AC18" s="292">
        <f>'C завтраками| Bed and breakfast'!AW17*0.9</f>
        <v>33030</v>
      </c>
      <c r="AD18" s="292">
        <f>'C завтраками| Bed and breakfast'!AX17*0.9</f>
        <v>40230</v>
      </c>
      <c r="AE18" s="292">
        <f>'C завтраками| Bed and breakfast'!AY17*0.9</f>
        <v>28800</v>
      </c>
      <c r="AF18" s="292">
        <f>'C завтраками| Bed and breakfast'!AZ17*0.9</f>
        <v>34830</v>
      </c>
      <c r="AG18" s="292">
        <f>'C завтраками| Bed and breakfast'!BA17*0.9</f>
        <v>26100</v>
      </c>
      <c r="AH18" s="292">
        <f>'C завтраками| Bed and breakfast'!BB17*0.9</f>
        <v>27450</v>
      </c>
      <c r="AI18" s="292">
        <f>'C завтраками| Bed and breakfast'!BC17*0.9</f>
        <v>26100</v>
      </c>
      <c r="AJ18" s="292">
        <f>'C завтраками| Bed and breakfast'!BD17*0.9</f>
        <v>27450</v>
      </c>
      <c r="AK18" s="292">
        <f>'C завтраками| Bed and breakfast'!BE17*0.9</f>
        <v>26100</v>
      </c>
      <c r="AL18" s="292">
        <f>'C завтраками| Bed and breakfast'!BF17*0.9</f>
        <v>27450</v>
      </c>
      <c r="AM18" s="292">
        <f>'C завтраками| Bed and breakfast'!BG17*0.9</f>
        <v>26100</v>
      </c>
      <c r="AN18" s="292">
        <f>'C завтраками| Bed and breakfast'!BH17*0.9</f>
        <v>27450</v>
      </c>
      <c r="AO18" s="292">
        <f>'C завтраками| Bed and breakfast'!BI17*0.9</f>
        <v>26100</v>
      </c>
    </row>
    <row r="19" spans="1:41" s="85" customFormat="1" x14ac:dyDescent="0.2">
      <c r="A19" s="259" t="s">
        <v>136</v>
      </c>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row>
    <row r="20" spans="1:41" s="85" customFormat="1" x14ac:dyDescent="0.2">
      <c r="A20" s="260">
        <v>1</v>
      </c>
      <c r="B20" s="292">
        <f>'C завтраками| Bed and breakfast'!V19*0.9</f>
        <v>25200</v>
      </c>
      <c r="C20" s="292">
        <f>'C завтраками| Bed and breakfast'!W19*0.9</f>
        <v>25200</v>
      </c>
      <c r="D20" s="292">
        <f>'C завтраками| Bed and breakfast'!X19*0.9</f>
        <v>25200</v>
      </c>
      <c r="E20" s="292">
        <f>'C завтраками| Bed and breakfast'!Y19*0.9</f>
        <v>23850</v>
      </c>
      <c r="F20" s="292">
        <f>'C завтраками| Bed and breakfast'!Z19*0.9</f>
        <v>27900</v>
      </c>
      <c r="G20" s="292">
        <f>'C завтраками| Bed and breakfast'!AA19*0.9</f>
        <v>23850</v>
      </c>
      <c r="H20" s="292">
        <f>'C завтраками| Bed and breakfast'!AB19*0.9</f>
        <v>30600</v>
      </c>
      <c r="I20" s="292">
        <f>'C завтраками| Bed and breakfast'!AC19*0.9</f>
        <v>27900</v>
      </c>
      <c r="J20" s="292">
        <f>'C завтраками| Bed and breakfast'!AD19*0.9</f>
        <v>23850</v>
      </c>
      <c r="K20" s="292">
        <f>'C завтраками| Bed and breakfast'!AE19*0.9</f>
        <v>27900</v>
      </c>
      <c r="L20" s="292">
        <f>'C завтраками| Bed and breakfast'!AF19*0.9</f>
        <v>25200</v>
      </c>
      <c r="M20" s="292">
        <f>'C завтраками| Bed and breakfast'!AG19*0.9</f>
        <v>31230</v>
      </c>
      <c r="N20" s="292">
        <f>'C завтраками| Bed and breakfast'!AH19*0.9</f>
        <v>33930</v>
      </c>
      <c r="O20" s="292">
        <f>'C завтраками| Bed and breakfast'!AI19*0.9</f>
        <v>31230</v>
      </c>
      <c r="P20" s="292">
        <f>'C завтраками| Bed and breakfast'!AJ19*0.9</f>
        <v>29700</v>
      </c>
      <c r="Q20" s="292">
        <f>'C завтраками| Bed and breakfast'!AK19*0.9</f>
        <v>29700</v>
      </c>
      <c r="R20" s="292">
        <f>'C завтраками| Bed and breakfast'!AL19*0.9</f>
        <v>31230</v>
      </c>
      <c r="S20" s="292">
        <f>'C завтраками| Bed and breakfast'!AM19*0.9</f>
        <v>29700</v>
      </c>
      <c r="T20" s="292">
        <f>'C завтраками| Bed and breakfast'!AN19*0.9</f>
        <v>33930</v>
      </c>
      <c r="U20" s="292">
        <f>'C завтраками| Bed and breakfast'!AO19*0.9</f>
        <v>31230</v>
      </c>
      <c r="V20" s="292">
        <f>'C завтраками| Bed and breakfast'!AP19*0.9</f>
        <v>33930</v>
      </c>
      <c r="W20" s="292">
        <f>'C завтраками| Bed and breakfast'!AQ19*0.9</f>
        <v>33930</v>
      </c>
      <c r="X20" s="292">
        <f>'C завтраками| Bed and breakfast'!AR19*0.9</f>
        <v>41130</v>
      </c>
      <c r="Y20" s="292">
        <f>'C завтраками| Bed and breakfast'!AS19*0.9</f>
        <v>33930</v>
      </c>
      <c r="Z20" s="292">
        <f>'C завтраками| Bed and breakfast'!AT19*0.9</f>
        <v>38430</v>
      </c>
      <c r="AA20" s="292">
        <f>'C завтраками| Bed and breakfast'!AU19*0.9</f>
        <v>33930</v>
      </c>
      <c r="AB20" s="292">
        <f>'C завтраками| Bed and breakfast'!AV19*0.9</f>
        <v>38430</v>
      </c>
      <c r="AC20" s="292">
        <f>'C завтраками| Bed and breakfast'!AW19*0.9</f>
        <v>33930</v>
      </c>
      <c r="AD20" s="292">
        <f>'C завтраками| Bed and breakfast'!AX19*0.9</f>
        <v>41130</v>
      </c>
      <c r="AE20" s="292">
        <f>'C завтраками| Bed and breakfast'!AY19*0.9</f>
        <v>29700</v>
      </c>
      <c r="AF20" s="292">
        <f>'C завтраками| Bed and breakfast'!AZ19*0.9</f>
        <v>35730</v>
      </c>
      <c r="AG20" s="292">
        <f>'C завтраками| Bed and breakfast'!BA19*0.9</f>
        <v>27000</v>
      </c>
      <c r="AH20" s="292">
        <f>'C завтраками| Bed and breakfast'!BB19*0.9</f>
        <v>28350</v>
      </c>
      <c r="AI20" s="292">
        <f>'C завтраками| Bed and breakfast'!BC19*0.9</f>
        <v>27000</v>
      </c>
      <c r="AJ20" s="292">
        <f>'C завтраками| Bed and breakfast'!BD19*0.9</f>
        <v>28350</v>
      </c>
      <c r="AK20" s="292">
        <f>'C завтраками| Bed and breakfast'!BE19*0.9</f>
        <v>27000</v>
      </c>
      <c r="AL20" s="292">
        <f>'C завтраками| Bed and breakfast'!BF19*0.9</f>
        <v>28350</v>
      </c>
      <c r="AM20" s="292">
        <f>'C завтраками| Bed and breakfast'!BG19*0.9</f>
        <v>27000</v>
      </c>
      <c r="AN20" s="292">
        <f>'C завтраками| Bed and breakfast'!BH19*0.9</f>
        <v>28350</v>
      </c>
      <c r="AO20" s="292">
        <f>'C завтраками| Bed and breakfast'!BI19*0.9</f>
        <v>27000</v>
      </c>
    </row>
    <row r="21" spans="1:41" s="85" customFormat="1" x14ac:dyDescent="0.2">
      <c r="A21" s="260">
        <v>2</v>
      </c>
      <c r="B21" s="292">
        <f>'C завтраками| Bed and breakfast'!V20*0.9</f>
        <v>27000</v>
      </c>
      <c r="C21" s="292">
        <f>'C завтраками| Bed and breakfast'!W20*0.9</f>
        <v>27000</v>
      </c>
      <c r="D21" s="292">
        <f>'C завтраками| Bed and breakfast'!X20*0.9</f>
        <v>27000</v>
      </c>
      <c r="E21" s="292">
        <f>'C завтраками| Bed and breakfast'!Y20*0.9</f>
        <v>25650</v>
      </c>
      <c r="F21" s="292">
        <f>'C завтраками| Bed and breakfast'!Z20*0.9</f>
        <v>29700</v>
      </c>
      <c r="G21" s="292">
        <f>'C завтраками| Bed and breakfast'!AA20*0.9</f>
        <v>25650</v>
      </c>
      <c r="H21" s="292">
        <f>'C завтраками| Bed and breakfast'!AB20*0.9</f>
        <v>32400</v>
      </c>
      <c r="I21" s="292">
        <f>'C завтраками| Bed and breakfast'!AC20*0.9</f>
        <v>29700</v>
      </c>
      <c r="J21" s="292">
        <f>'C завтраками| Bed and breakfast'!AD20*0.9</f>
        <v>25650</v>
      </c>
      <c r="K21" s="292">
        <f>'C завтраками| Bed and breakfast'!AE20*0.9</f>
        <v>29700</v>
      </c>
      <c r="L21" s="292">
        <f>'C завтраками| Bed and breakfast'!AF20*0.9</f>
        <v>27000</v>
      </c>
      <c r="M21" s="292">
        <f>'C завтраками| Bed and breakfast'!AG20*0.9</f>
        <v>33030</v>
      </c>
      <c r="N21" s="292">
        <f>'C завтраками| Bed and breakfast'!AH20*0.9</f>
        <v>35730</v>
      </c>
      <c r="O21" s="292">
        <f>'C завтраками| Bed and breakfast'!AI20*0.9</f>
        <v>33030</v>
      </c>
      <c r="P21" s="292">
        <f>'C завтраками| Bed and breakfast'!AJ20*0.9</f>
        <v>31500</v>
      </c>
      <c r="Q21" s="292">
        <f>'C завтраками| Bed and breakfast'!AK20*0.9</f>
        <v>31500</v>
      </c>
      <c r="R21" s="292">
        <f>'C завтраками| Bed and breakfast'!AL20*0.9</f>
        <v>33030</v>
      </c>
      <c r="S21" s="292">
        <f>'C завтраками| Bed and breakfast'!AM20*0.9</f>
        <v>31500</v>
      </c>
      <c r="T21" s="292">
        <f>'C завтраками| Bed and breakfast'!AN20*0.9</f>
        <v>35730</v>
      </c>
      <c r="U21" s="292">
        <f>'C завтраками| Bed and breakfast'!AO20*0.9</f>
        <v>33030</v>
      </c>
      <c r="V21" s="292">
        <f>'C завтраками| Bed and breakfast'!AP20*0.9</f>
        <v>35730</v>
      </c>
      <c r="W21" s="292">
        <f>'C завтраками| Bed and breakfast'!AQ20*0.9</f>
        <v>35730</v>
      </c>
      <c r="X21" s="292">
        <f>'C завтраками| Bed and breakfast'!AR20*0.9</f>
        <v>42930</v>
      </c>
      <c r="Y21" s="292">
        <f>'C завтраками| Bed and breakfast'!AS20*0.9</f>
        <v>35730</v>
      </c>
      <c r="Z21" s="292">
        <f>'C завтраками| Bed and breakfast'!AT20*0.9</f>
        <v>40230</v>
      </c>
      <c r="AA21" s="292">
        <f>'C завтраками| Bed and breakfast'!AU20*0.9</f>
        <v>35730</v>
      </c>
      <c r="AB21" s="292">
        <f>'C завтраками| Bed and breakfast'!AV20*0.9</f>
        <v>40230</v>
      </c>
      <c r="AC21" s="292">
        <f>'C завтраками| Bed and breakfast'!AW20*0.9</f>
        <v>35730</v>
      </c>
      <c r="AD21" s="292">
        <f>'C завтраками| Bed and breakfast'!AX20*0.9</f>
        <v>42930</v>
      </c>
      <c r="AE21" s="292">
        <f>'C завтраками| Bed and breakfast'!AY20*0.9</f>
        <v>31500</v>
      </c>
      <c r="AF21" s="292">
        <f>'C завтраками| Bed and breakfast'!AZ20*0.9</f>
        <v>37530</v>
      </c>
      <c r="AG21" s="292">
        <f>'C завтраками| Bed and breakfast'!BA20*0.9</f>
        <v>28800</v>
      </c>
      <c r="AH21" s="292">
        <f>'C завтраками| Bed and breakfast'!BB20*0.9</f>
        <v>30150</v>
      </c>
      <c r="AI21" s="292">
        <f>'C завтраками| Bed and breakfast'!BC20*0.9</f>
        <v>28800</v>
      </c>
      <c r="AJ21" s="292">
        <f>'C завтраками| Bed and breakfast'!BD20*0.9</f>
        <v>30150</v>
      </c>
      <c r="AK21" s="292">
        <f>'C завтраками| Bed and breakfast'!BE20*0.9</f>
        <v>28800</v>
      </c>
      <c r="AL21" s="292">
        <f>'C завтраками| Bed and breakfast'!BF20*0.9</f>
        <v>30150</v>
      </c>
      <c r="AM21" s="292">
        <f>'C завтраками| Bed and breakfast'!BG20*0.9</f>
        <v>28800</v>
      </c>
      <c r="AN21" s="292">
        <f>'C завтраками| Bed and breakfast'!BH20*0.9</f>
        <v>30150</v>
      </c>
      <c r="AO21" s="292">
        <f>'C завтраками| Bed and breakfast'!BI20*0.9</f>
        <v>28800</v>
      </c>
    </row>
    <row r="22" spans="1:41" s="85" customFormat="1" x14ac:dyDescent="0.2">
      <c r="A22" s="259" t="s">
        <v>137</v>
      </c>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row>
    <row r="23" spans="1:41" s="85" customFormat="1" x14ac:dyDescent="0.2">
      <c r="A23" s="260" t="s">
        <v>129</v>
      </c>
      <c r="B23" s="292">
        <f>'C завтраками| Bed and breakfast'!V22*0.9</f>
        <v>33750</v>
      </c>
      <c r="C23" s="292">
        <f>'C завтраками| Bed and breakfast'!W22*0.9</f>
        <v>33750</v>
      </c>
      <c r="D23" s="292">
        <f>'C завтраками| Bed and breakfast'!X22*0.9</f>
        <v>33750</v>
      </c>
      <c r="E23" s="292">
        <f>'C завтраками| Bed and breakfast'!Y22*0.9</f>
        <v>32400</v>
      </c>
      <c r="F23" s="292">
        <f>'C завтраками| Bed and breakfast'!Z22*0.9</f>
        <v>36450</v>
      </c>
      <c r="G23" s="292">
        <f>'C завтраками| Bed and breakfast'!AA22*0.9</f>
        <v>32400</v>
      </c>
      <c r="H23" s="292">
        <f>'C завтраками| Bed and breakfast'!AB22*0.9</f>
        <v>39150</v>
      </c>
      <c r="I23" s="292">
        <f>'C завтраками| Bed and breakfast'!AC22*0.9</f>
        <v>36450</v>
      </c>
      <c r="J23" s="292">
        <f>'C завтраками| Bed and breakfast'!AD22*0.9</f>
        <v>32400</v>
      </c>
      <c r="K23" s="292">
        <f>'C завтраками| Bed and breakfast'!AE22*0.9</f>
        <v>36450</v>
      </c>
      <c r="L23" s="292">
        <f>'C завтраками| Bed and breakfast'!AF22*0.9</f>
        <v>33750</v>
      </c>
      <c r="M23" s="292">
        <f>'C завтраками| Bed and breakfast'!AG22*0.9</f>
        <v>39780</v>
      </c>
      <c r="N23" s="292">
        <f>'C завтраками| Bed and breakfast'!AH22*0.9</f>
        <v>42480</v>
      </c>
      <c r="O23" s="292">
        <f>'C завтраками| Bed and breakfast'!AI22*0.9</f>
        <v>39780</v>
      </c>
      <c r="P23" s="292">
        <f>'C завтраками| Bed and breakfast'!AJ22*0.9</f>
        <v>38250</v>
      </c>
      <c r="Q23" s="292">
        <f>'C завтраками| Bed and breakfast'!AK22*0.9</f>
        <v>38250</v>
      </c>
      <c r="R23" s="292">
        <f>'C завтраками| Bed and breakfast'!AL22*0.9</f>
        <v>39780</v>
      </c>
      <c r="S23" s="292">
        <f>'C завтраками| Bed and breakfast'!AM22*0.9</f>
        <v>38250</v>
      </c>
      <c r="T23" s="292">
        <f>'C завтраками| Bed and breakfast'!AN22*0.9</f>
        <v>42480</v>
      </c>
      <c r="U23" s="292">
        <f>'C завтраками| Bed and breakfast'!AO22*0.9</f>
        <v>39780</v>
      </c>
      <c r="V23" s="292">
        <f>'C завтраками| Bed and breakfast'!AP22*0.9</f>
        <v>42480</v>
      </c>
      <c r="W23" s="292">
        <f>'C завтраками| Bed and breakfast'!AQ22*0.9</f>
        <v>42480</v>
      </c>
      <c r="X23" s="292">
        <f>'C завтраками| Bed and breakfast'!AR22*0.9</f>
        <v>49680</v>
      </c>
      <c r="Y23" s="292">
        <f>'C завтраками| Bed and breakfast'!AS22*0.9</f>
        <v>42480</v>
      </c>
      <c r="Z23" s="292">
        <f>'C завтраками| Bed and breakfast'!AT22*0.9</f>
        <v>46980</v>
      </c>
      <c r="AA23" s="292">
        <f>'C завтраками| Bed and breakfast'!AU22*0.9</f>
        <v>42480</v>
      </c>
      <c r="AB23" s="292">
        <f>'C завтраками| Bed and breakfast'!AV22*0.9</f>
        <v>46980</v>
      </c>
      <c r="AC23" s="292">
        <f>'C завтраками| Bed and breakfast'!AW22*0.9</f>
        <v>42480</v>
      </c>
      <c r="AD23" s="292">
        <f>'C завтраками| Bed and breakfast'!AX22*0.9</f>
        <v>49680</v>
      </c>
      <c r="AE23" s="292">
        <f>'C завтраками| Bed and breakfast'!AY22*0.9</f>
        <v>38250</v>
      </c>
      <c r="AF23" s="292">
        <f>'C завтраками| Bed and breakfast'!AZ22*0.9</f>
        <v>44280</v>
      </c>
      <c r="AG23" s="292">
        <f>'C завтраками| Bed and breakfast'!BA22*0.9</f>
        <v>35550</v>
      </c>
      <c r="AH23" s="292">
        <f>'C завтраками| Bed and breakfast'!BB22*0.9</f>
        <v>36900</v>
      </c>
      <c r="AI23" s="292">
        <f>'C завтраками| Bed and breakfast'!BC22*0.9</f>
        <v>35550</v>
      </c>
      <c r="AJ23" s="292">
        <f>'C завтраками| Bed and breakfast'!BD22*0.9</f>
        <v>36900</v>
      </c>
      <c r="AK23" s="292">
        <f>'C завтраками| Bed and breakfast'!BE22*0.9</f>
        <v>35550</v>
      </c>
      <c r="AL23" s="292">
        <f>'C завтраками| Bed and breakfast'!BF22*0.9</f>
        <v>36900</v>
      </c>
      <c r="AM23" s="292">
        <f>'C завтраками| Bed and breakfast'!BG22*0.9</f>
        <v>35550</v>
      </c>
      <c r="AN23" s="292">
        <f>'C завтраками| Bed and breakfast'!BH22*0.9</f>
        <v>36900</v>
      </c>
      <c r="AO23" s="292">
        <f>'C завтраками| Bed and breakfast'!BI22*0.9</f>
        <v>35550</v>
      </c>
    </row>
    <row r="24" spans="1:41" s="85" customFormat="1" x14ac:dyDescent="0.2">
      <c r="A24" s="259" t="s">
        <v>138</v>
      </c>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row>
    <row r="25" spans="1:41" s="85" customFormat="1" x14ac:dyDescent="0.2">
      <c r="A25" s="260" t="s">
        <v>129</v>
      </c>
      <c r="B25" s="292">
        <f>'C завтраками| Bed and breakfast'!V24*0.9</f>
        <v>40950</v>
      </c>
      <c r="C25" s="292">
        <f>'C завтраками| Bed and breakfast'!W24*0.9</f>
        <v>40950</v>
      </c>
      <c r="D25" s="292">
        <f>'C завтраками| Bed and breakfast'!X24*0.9</f>
        <v>40950</v>
      </c>
      <c r="E25" s="292">
        <f>'C завтраками| Bed and breakfast'!Y24*0.9</f>
        <v>39600</v>
      </c>
      <c r="F25" s="292">
        <f>'C завтраками| Bed and breakfast'!Z24*0.9</f>
        <v>43650</v>
      </c>
      <c r="G25" s="292">
        <f>'C завтраками| Bed and breakfast'!AA24*0.9</f>
        <v>39600</v>
      </c>
      <c r="H25" s="292">
        <f>'C завтраками| Bed and breakfast'!AB24*0.9</f>
        <v>46350</v>
      </c>
      <c r="I25" s="292">
        <f>'C завтраками| Bed and breakfast'!AC24*0.9</f>
        <v>43650</v>
      </c>
      <c r="J25" s="292">
        <f>'C завтраками| Bed and breakfast'!AD24*0.9</f>
        <v>39600</v>
      </c>
      <c r="K25" s="292">
        <f>'C завтраками| Bed and breakfast'!AE24*0.9</f>
        <v>43650</v>
      </c>
      <c r="L25" s="292">
        <f>'C завтраками| Bed and breakfast'!AF24*0.9</f>
        <v>40950</v>
      </c>
      <c r="M25" s="292">
        <f>'C завтраками| Bed and breakfast'!AG24*0.9</f>
        <v>46980</v>
      </c>
      <c r="N25" s="292">
        <f>'C завтраками| Bed and breakfast'!AH24*0.9</f>
        <v>49680</v>
      </c>
      <c r="O25" s="292">
        <f>'C завтраками| Bed and breakfast'!AI24*0.9</f>
        <v>46980</v>
      </c>
      <c r="P25" s="292">
        <f>'C завтраками| Bed and breakfast'!AJ24*0.9</f>
        <v>45450</v>
      </c>
      <c r="Q25" s="292">
        <f>'C завтраками| Bed and breakfast'!AK24*0.9</f>
        <v>45450</v>
      </c>
      <c r="R25" s="292">
        <f>'C завтраками| Bed and breakfast'!AL24*0.9</f>
        <v>46980</v>
      </c>
      <c r="S25" s="292">
        <f>'C завтраками| Bed and breakfast'!AM24*0.9</f>
        <v>45450</v>
      </c>
      <c r="T25" s="292">
        <f>'C завтраками| Bed and breakfast'!AN24*0.9</f>
        <v>49680</v>
      </c>
      <c r="U25" s="292">
        <f>'C завтраками| Bed and breakfast'!AO24*0.9</f>
        <v>46980</v>
      </c>
      <c r="V25" s="292">
        <f>'C завтраками| Bed and breakfast'!AP24*0.9</f>
        <v>49680</v>
      </c>
      <c r="W25" s="292">
        <f>'C завтраками| Bed and breakfast'!AQ24*0.9</f>
        <v>49680</v>
      </c>
      <c r="X25" s="292">
        <f>'C завтраками| Bed and breakfast'!AR24*0.9</f>
        <v>56880</v>
      </c>
      <c r="Y25" s="292">
        <f>'C завтраками| Bed and breakfast'!AS24*0.9</f>
        <v>49680</v>
      </c>
      <c r="Z25" s="292">
        <f>'C завтраками| Bed and breakfast'!AT24*0.9</f>
        <v>54180</v>
      </c>
      <c r="AA25" s="292">
        <f>'C завтраками| Bed and breakfast'!AU24*0.9</f>
        <v>49680</v>
      </c>
      <c r="AB25" s="292">
        <f>'C завтраками| Bed and breakfast'!AV24*0.9</f>
        <v>54180</v>
      </c>
      <c r="AC25" s="292">
        <f>'C завтраками| Bed and breakfast'!AW24*0.9</f>
        <v>49680</v>
      </c>
      <c r="AD25" s="292">
        <f>'C завтраками| Bed and breakfast'!AX24*0.9</f>
        <v>56880</v>
      </c>
      <c r="AE25" s="292">
        <f>'C завтраками| Bed and breakfast'!AY24*0.9</f>
        <v>45450</v>
      </c>
      <c r="AF25" s="292">
        <f>'C завтраками| Bed and breakfast'!AZ24*0.9</f>
        <v>51480</v>
      </c>
      <c r="AG25" s="292">
        <f>'C завтраками| Bed and breakfast'!BA24*0.9</f>
        <v>42750</v>
      </c>
      <c r="AH25" s="292">
        <f>'C завтраками| Bed and breakfast'!BB24*0.9</f>
        <v>44100</v>
      </c>
      <c r="AI25" s="292">
        <f>'C завтраками| Bed and breakfast'!BC24*0.9</f>
        <v>42750</v>
      </c>
      <c r="AJ25" s="292">
        <f>'C завтраками| Bed and breakfast'!BD24*0.9</f>
        <v>44100</v>
      </c>
      <c r="AK25" s="292">
        <f>'C завтраками| Bed and breakfast'!BE24*0.9</f>
        <v>42750</v>
      </c>
      <c r="AL25" s="292">
        <f>'C завтраками| Bed and breakfast'!BF24*0.9</f>
        <v>44100</v>
      </c>
      <c r="AM25" s="292">
        <f>'C завтраками| Bed and breakfast'!BG24*0.9</f>
        <v>42750</v>
      </c>
      <c r="AN25" s="292">
        <f>'C завтраками| Bed and breakfast'!BH24*0.9</f>
        <v>44100</v>
      </c>
      <c r="AO25" s="292">
        <f>'C завтраками| Bed and breakfast'!BI24*0.9</f>
        <v>42750</v>
      </c>
    </row>
    <row r="26" spans="1:41" s="85" customFormat="1" x14ac:dyDescent="0.2">
      <c r="A26" s="261" t="s">
        <v>139</v>
      </c>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row>
    <row r="27" spans="1:41" s="85" customFormat="1" x14ac:dyDescent="0.2">
      <c r="A27" s="260" t="s">
        <v>129</v>
      </c>
      <c r="B27" s="292">
        <f>'C завтраками| Bed and breakfast'!V26*0.9</f>
        <v>63450</v>
      </c>
      <c r="C27" s="292">
        <f>'C завтраками| Bed and breakfast'!W26*0.9</f>
        <v>63450</v>
      </c>
      <c r="D27" s="292">
        <f>'C завтраками| Bed and breakfast'!X26*0.9</f>
        <v>63450</v>
      </c>
      <c r="E27" s="292">
        <f>'C завтраками| Bed and breakfast'!Y26*0.9</f>
        <v>62100</v>
      </c>
      <c r="F27" s="292">
        <f>'C завтраками| Bed and breakfast'!Z26*0.9</f>
        <v>66150</v>
      </c>
      <c r="G27" s="292">
        <f>'C завтраками| Bed and breakfast'!AA26*0.9</f>
        <v>62100</v>
      </c>
      <c r="H27" s="292">
        <f>'C завтраками| Bed and breakfast'!AB26*0.9</f>
        <v>68850</v>
      </c>
      <c r="I27" s="292">
        <f>'C завтраками| Bed and breakfast'!AC26*0.9</f>
        <v>66150</v>
      </c>
      <c r="J27" s="292">
        <f>'C завтраками| Bed and breakfast'!AD26*0.9</f>
        <v>62100</v>
      </c>
      <c r="K27" s="292">
        <f>'C завтраками| Bed and breakfast'!AE26*0.9</f>
        <v>66150</v>
      </c>
      <c r="L27" s="292">
        <f>'C завтраками| Bed and breakfast'!AF26*0.9</f>
        <v>63450</v>
      </c>
      <c r="M27" s="292">
        <f>'C завтраками| Bed and breakfast'!AG26*0.9</f>
        <v>69480</v>
      </c>
      <c r="N27" s="292">
        <f>'C завтраками| Bed and breakfast'!AH26*0.9</f>
        <v>72180</v>
      </c>
      <c r="O27" s="292">
        <f>'C завтраками| Bed and breakfast'!AI26*0.9</f>
        <v>69480</v>
      </c>
      <c r="P27" s="292">
        <f>'C завтраками| Bed and breakfast'!AJ26*0.9</f>
        <v>67950</v>
      </c>
      <c r="Q27" s="292">
        <f>'C завтраками| Bed and breakfast'!AK26*0.9</f>
        <v>67950</v>
      </c>
      <c r="R27" s="292">
        <f>'C завтраками| Bed and breakfast'!AL26*0.9</f>
        <v>69480</v>
      </c>
      <c r="S27" s="292">
        <f>'C завтраками| Bed and breakfast'!AM26*0.9</f>
        <v>67950</v>
      </c>
      <c r="T27" s="292">
        <f>'C завтраками| Bed and breakfast'!AN26*0.9</f>
        <v>72180</v>
      </c>
      <c r="U27" s="292">
        <f>'C завтраками| Bed and breakfast'!AO26*0.9</f>
        <v>69480</v>
      </c>
      <c r="V27" s="292">
        <f>'C завтраками| Bed and breakfast'!AP26*0.9</f>
        <v>72180</v>
      </c>
      <c r="W27" s="292">
        <f>'C завтраками| Bed and breakfast'!AQ26*0.9</f>
        <v>72180</v>
      </c>
      <c r="X27" s="292">
        <f>'C завтраками| Bed and breakfast'!AR26*0.9</f>
        <v>79380</v>
      </c>
      <c r="Y27" s="292">
        <f>'C завтраками| Bed and breakfast'!AS26*0.9</f>
        <v>72180</v>
      </c>
      <c r="Z27" s="292">
        <f>'C завтраками| Bed and breakfast'!AT26*0.9</f>
        <v>76680</v>
      </c>
      <c r="AA27" s="292">
        <f>'C завтраками| Bed and breakfast'!AU26*0.9</f>
        <v>72180</v>
      </c>
      <c r="AB27" s="292">
        <f>'C завтраками| Bed and breakfast'!AV26*0.9</f>
        <v>76680</v>
      </c>
      <c r="AC27" s="292">
        <f>'C завтраками| Bed and breakfast'!AW26*0.9</f>
        <v>72180</v>
      </c>
      <c r="AD27" s="292">
        <f>'C завтраками| Bed and breakfast'!AX26*0.9</f>
        <v>79380</v>
      </c>
      <c r="AE27" s="292">
        <f>'C завтраками| Bed and breakfast'!AY26*0.9</f>
        <v>67950</v>
      </c>
      <c r="AF27" s="292">
        <f>'C завтраками| Bed and breakfast'!AZ26*0.9</f>
        <v>73980</v>
      </c>
      <c r="AG27" s="292">
        <f>'C завтраками| Bed and breakfast'!BA26*0.9</f>
        <v>65250</v>
      </c>
      <c r="AH27" s="292">
        <f>'C завтраками| Bed and breakfast'!BB26*0.9</f>
        <v>66600</v>
      </c>
      <c r="AI27" s="292">
        <f>'C завтраками| Bed and breakfast'!BC26*0.9</f>
        <v>65250</v>
      </c>
      <c r="AJ27" s="292">
        <f>'C завтраками| Bed and breakfast'!BD26*0.9</f>
        <v>66600</v>
      </c>
      <c r="AK27" s="292">
        <f>'C завтраками| Bed and breakfast'!BE26*0.9</f>
        <v>65250</v>
      </c>
      <c r="AL27" s="292">
        <f>'C завтраками| Bed and breakfast'!BF26*0.9</f>
        <v>66600</v>
      </c>
      <c r="AM27" s="292">
        <f>'C завтраками| Bed and breakfast'!BG26*0.9</f>
        <v>65250</v>
      </c>
      <c r="AN27" s="292">
        <f>'C завтраками| Bed and breakfast'!BH26*0.9</f>
        <v>66600</v>
      </c>
      <c r="AO27" s="292">
        <f>'C завтраками| Bed and breakfast'!BI26*0.9</f>
        <v>65250</v>
      </c>
    </row>
    <row r="28" spans="1:41" s="85" customFormat="1" x14ac:dyDescent="0.2">
      <c r="A28" s="259" t="s">
        <v>140</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row>
    <row r="29" spans="1:41" s="85" customFormat="1" x14ac:dyDescent="0.2">
      <c r="A29" s="260" t="s">
        <v>129</v>
      </c>
      <c r="B29" s="292">
        <f>'C завтраками| Bed and breakfast'!V28*0.9</f>
        <v>81450</v>
      </c>
      <c r="C29" s="292">
        <f>'C завтраками| Bed and breakfast'!W28*0.9</f>
        <v>81450</v>
      </c>
      <c r="D29" s="292">
        <f>'C завтраками| Bed and breakfast'!X28*0.9</f>
        <v>81450</v>
      </c>
      <c r="E29" s="292">
        <f>'C завтраками| Bed and breakfast'!Y28*0.9</f>
        <v>80100</v>
      </c>
      <c r="F29" s="292">
        <f>'C завтраками| Bed and breakfast'!Z28*0.9</f>
        <v>84150</v>
      </c>
      <c r="G29" s="292">
        <f>'C завтраками| Bed and breakfast'!AA28*0.9</f>
        <v>80100</v>
      </c>
      <c r="H29" s="292">
        <f>'C завтраками| Bed and breakfast'!AB28*0.9</f>
        <v>86850</v>
      </c>
      <c r="I29" s="292">
        <f>'C завтраками| Bed and breakfast'!AC28*0.9</f>
        <v>84150</v>
      </c>
      <c r="J29" s="292">
        <f>'C завтраками| Bed and breakfast'!AD28*0.9</f>
        <v>80100</v>
      </c>
      <c r="K29" s="292">
        <f>'C завтраками| Bed and breakfast'!AE28*0.9</f>
        <v>84150</v>
      </c>
      <c r="L29" s="292">
        <f>'C завтраками| Bed and breakfast'!AF28*0.9</f>
        <v>81450</v>
      </c>
      <c r="M29" s="292">
        <f>'C завтраками| Bed and breakfast'!AG28*0.9</f>
        <v>87480</v>
      </c>
      <c r="N29" s="292">
        <f>'C завтраками| Bed and breakfast'!AH28*0.9</f>
        <v>90180</v>
      </c>
      <c r="O29" s="292">
        <f>'C завтраками| Bed and breakfast'!AI28*0.9</f>
        <v>87480</v>
      </c>
      <c r="P29" s="292">
        <f>'C завтраками| Bed and breakfast'!AJ28*0.9</f>
        <v>85950</v>
      </c>
      <c r="Q29" s="292">
        <f>'C завтраками| Bed and breakfast'!AK28*0.9</f>
        <v>85950</v>
      </c>
      <c r="R29" s="292">
        <f>'C завтраками| Bed and breakfast'!AL28*0.9</f>
        <v>87480</v>
      </c>
      <c r="S29" s="292">
        <f>'C завтраками| Bed and breakfast'!AM28*0.9</f>
        <v>85950</v>
      </c>
      <c r="T29" s="292">
        <f>'C завтраками| Bed and breakfast'!AN28*0.9</f>
        <v>90180</v>
      </c>
      <c r="U29" s="292">
        <f>'C завтраками| Bed and breakfast'!AO28*0.9</f>
        <v>87480</v>
      </c>
      <c r="V29" s="292">
        <f>'C завтраками| Bed and breakfast'!AP28*0.9</f>
        <v>90180</v>
      </c>
      <c r="W29" s="292">
        <f>'C завтраками| Bed and breakfast'!AQ28*0.9</f>
        <v>90180</v>
      </c>
      <c r="X29" s="292">
        <f>'C завтраками| Bed and breakfast'!AR28*0.9</f>
        <v>97380</v>
      </c>
      <c r="Y29" s="292">
        <f>'C завтраками| Bed and breakfast'!AS28*0.9</f>
        <v>90180</v>
      </c>
      <c r="Z29" s="292">
        <f>'C завтраками| Bed and breakfast'!AT28*0.9</f>
        <v>94680</v>
      </c>
      <c r="AA29" s="292">
        <f>'C завтраками| Bed and breakfast'!AU28*0.9</f>
        <v>90180</v>
      </c>
      <c r="AB29" s="292">
        <f>'C завтраками| Bed and breakfast'!AV28*0.9</f>
        <v>94680</v>
      </c>
      <c r="AC29" s="292">
        <f>'C завтраками| Bed and breakfast'!AW28*0.9</f>
        <v>90180</v>
      </c>
      <c r="AD29" s="292">
        <f>'C завтраками| Bed and breakfast'!AX28*0.9</f>
        <v>97380</v>
      </c>
      <c r="AE29" s="292">
        <f>'C завтраками| Bed and breakfast'!AY28*0.9</f>
        <v>85950</v>
      </c>
      <c r="AF29" s="292">
        <f>'C завтраками| Bed and breakfast'!AZ28*0.9</f>
        <v>91980</v>
      </c>
      <c r="AG29" s="292">
        <f>'C завтраками| Bed and breakfast'!BA28*0.9</f>
        <v>83250</v>
      </c>
      <c r="AH29" s="292">
        <f>'C завтраками| Bed and breakfast'!BB28*0.9</f>
        <v>84600</v>
      </c>
      <c r="AI29" s="292">
        <f>'C завтраками| Bed and breakfast'!BC28*0.9</f>
        <v>83250</v>
      </c>
      <c r="AJ29" s="292">
        <f>'C завтраками| Bed and breakfast'!BD28*0.9</f>
        <v>84600</v>
      </c>
      <c r="AK29" s="292">
        <f>'C завтраками| Bed and breakfast'!BE28*0.9</f>
        <v>83250</v>
      </c>
      <c r="AL29" s="292">
        <f>'C завтраками| Bed and breakfast'!BF28*0.9</f>
        <v>84600</v>
      </c>
      <c r="AM29" s="292">
        <f>'C завтраками| Bed and breakfast'!BG28*0.9</f>
        <v>83250</v>
      </c>
      <c r="AN29" s="292">
        <f>'C завтраками| Bed and breakfast'!BH28*0.9</f>
        <v>84600</v>
      </c>
      <c r="AO29" s="292">
        <f>'C завтраками| Bed and breakfast'!BI28*0.9</f>
        <v>83250</v>
      </c>
    </row>
    <row r="30" spans="1:41" s="85" customFormat="1" x14ac:dyDescent="0.2">
      <c r="A30" s="101"/>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row>
    <row r="31" spans="1:41" s="85" customFormat="1" x14ac:dyDescent="0.2">
      <c r="A31" s="273" t="s">
        <v>313</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row>
    <row r="32" spans="1:41" s="85" customFormat="1" x14ac:dyDescent="0.2">
      <c r="A32" s="93" t="s">
        <v>143</v>
      </c>
      <c r="B32" s="310">
        <f t="shared" ref="B32:AO32" si="0">B5</f>
        <v>45444</v>
      </c>
      <c r="C32" s="310">
        <f t="shared" si="0"/>
        <v>45445</v>
      </c>
      <c r="D32" s="310">
        <f t="shared" si="0"/>
        <v>45453</v>
      </c>
      <c r="E32" s="310">
        <f t="shared" si="0"/>
        <v>45454</v>
      </c>
      <c r="F32" s="310">
        <f t="shared" si="0"/>
        <v>45457</v>
      </c>
      <c r="G32" s="310">
        <f t="shared" si="0"/>
        <v>45459</v>
      </c>
      <c r="H32" s="291">
        <f t="shared" si="0"/>
        <v>45461</v>
      </c>
      <c r="I32" s="310">
        <f t="shared" si="0"/>
        <v>45464</v>
      </c>
      <c r="J32" s="310">
        <f t="shared" si="0"/>
        <v>45466</v>
      </c>
      <c r="K32" s="310">
        <f t="shared" si="0"/>
        <v>45471</v>
      </c>
      <c r="L32" s="310">
        <f t="shared" si="0"/>
        <v>45473</v>
      </c>
      <c r="M32" s="310">
        <f t="shared" si="0"/>
        <v>45474</v>
      </c>
      <c r="N32" s="310">
        <f t="shared" si="0"/>
        <v>45478</v>
      </c>
      <c r="O32" s="310">
        <f t="shared" si="0"/>
        <v>45480</v>
      </c>
      <c r="P32" s="310">
        <f t="shared" si="0"/>
        <v>45484</v>
      </c>
      <c r="Q32" s="310">
        <f t="shared" si="0"/>
        <v>45485</v>
      </c>
      <c r="R32" s="310">
        <f t="shared" si="0"/>
        <v>45492</v>
      </c>
      <c r="S32" s="310">
        <f t="shared" si="0"/>
        <v>45494</v>
      </c>
      <c r="T32" s="310">
        <f t="shared" si="0"/>
        <v>45499</v>
      </c>
      <c r="U32" s="310">
        <f t="shared" si="0"/>
        <v>45501</v>
      </c>
      <c r="V32" s="310">
        <f t="shared" si="0"/>
        <v>45504</v>
      </c>
      <c r="W32" s="310">
        <f t="shared" si="0"/>
        <v>45505</v>
      </c>
      <c r="X32" s="310">
        <f t="shared" si="0"/>
        <v>45506</v>
      </c>
      <c r="Y32" s="310">
        <f t="shared" si="0"/>
        <v>45508</v>
      </c>
      <c r="Z32" s="310">
        <f t="shared" si="0"/>
        <v>45513</v>
      </c>
      <c r="AA32" s="310">
        <f t="shared" si="0"/>
        <v>45515</v>
      </c>
      <c r="AB32" s="310">
        <f t="shared" si="0"/>
        <v>45520</v>
      </c>
      <c r="AC32" s="310">
        <f t="shared" si="0"/>
        <v>45522</v>
      </c>
      <c r="AD32" s="310">
        <f t="shared" si="0"/>
        <v>45526</v>
      </c>
      <c r="AE32" s="310">
        <f t="shared" si="0"/>
        <v>45532</v>
      </c>
      <c r="AF32" s="310">
        <f t="shared" si="0"/>
        <v>45534</v>
      </c>
      <c r="AG32" s="310">
        <f t="shared" si="0"/>
        <v>45536</v>
      </c>
      <c r="AH32" s="310">
        <f t="shared" si="0"/>
        <v>45541</v>
      </c>
      <c r="AI32" s="310">
        <f t="shared" si="0"/>
        <v>45543</v>
      </c>
      <c r="AJ32" s="310">
        <f t="shared" si="0"/>
        <v>45548</v>
      </c>
      <c r="AK32" s="310">
        <f t="shared" si="0"/>
        <v>45550</v>
      </c>
      <c r="AL32" s="310">
        <f t="shared" si="0"/>
        <v>45555</v>
      </c>
      <c r="AM32" s="310">
        <f t="shared" si="0"/>
        <v>45557</v>
      </c>
      <c r="AN32" s="310">
        <f t="shared" si="0"/>
        <v>45562</v>
      </c>
      <c r="AO32" s="310">
        <f t="shared" si="0"/>
        <v>45564</v>
      </c>
    </row>
    <row r="33" spans="1:41" s="85" customFormat="1" x14ac:dyDescent="0.2">
      <c r="A33" s="94"/>
      <c r="B33" s="310">
        <f t="shared" ref="B33:AO33" si="1">B6</f>
        <v>45444</v>
      </c>
      <c r="C33" s="310">
        <f t="shared" si="1"/>
        <v>45452</v>
      </c>
      <c r="D33" s="310">
        <f t="shared" si="1"/>
        <v>45453</v>
      </c>
      <c r="E33" s="310">
        <f t="shared" si="1"/>
        <v>45456</v>
      </c>
      <c r="F33" s="310">
        <f t="shared" si="1"/>
        <v>45458</v>
      </c>
      <c r="G33" s="310">
        <f t="shared" si="1"/>
        <v>45460</v>
      </c>
      <c r="H33" s="291">
        <f t="shared" si="1"/>
        <v>45463</v>
      </c>
      <c r="I33" s="310">
        <f t="shared" si="1"/>
        <v>45465</v>
      </c>
      <c r="J33" s="310">
        <f t="shared" si="1"/>
        <v>45470</v>
      </c>
      <c r="K33" s="310">
        <f t="shared" si="1"/>
        <v>45472</v>
      </c>
      <c r="L33" s="310">
        <f t="shared" si="1"/>
        <v>45473</v>
      </c>
      <c r="M33" s="310">
        <f t="shared" si="1"/>
        <v>45477</v>
      </c>
      <c r="N33" s="310">
        <f t="shared" si="1"/>
        <v>45479</v>
      </c>
      <c r="O33" s="310">
        <f t="shared" si="1"/>
        <v>45483</v>
      </c>
      <c r="P33" s="310">
        <f t="shared" si="1"/>
        <v>45484</v>
      </c>
      <c r="Q33" s="310">
        <f t="shared" si="1"/>
        <v>45491</v>
      </c>
      <c r="R33" s="310">
        <f t="shared" si="1"/>
        <v>45493</v>
      </c>
      <c r="S33" s="310">
        <f t="shared" si="1"/>
        <v>45498</v>
      </c>
      <c r="T33" s="310">
        <f t="shared" si="1"/>
        <v>45500</v>
      </c>
      <c r="U33" s="310">
        <f t="shared" si="1"/>
        <v>45503</v>
      </c>
      <c r="V33" s="310">
        <f t="shared" si="1"/>
        <v>45504</v>
      </c>
      <c r="W33" s="310">
        <f t="shared" si="1"/>
        <v>45505</v>
      </c>
      <c r="X33" s="310">
        <f t="shared" si="1"/>
        <v>45507</v>
      </c>
      <c r="Y33" s="310">
        <f t="shared" si="1"/>
        <v>45512</v>
      </c>
      <c r="Z33" s="310">
        <f t="shared" si="1"/>
        <v>45514</v>
      </c>
      <c r="AA33" s="310">
        <f t="shared" si="1"/>
        <v>45519</v>
      </c>
      <c r="AB33" s="310">
        <f t="shared" si="1"/>
        <v>45521</v>
      </c>
      <c r="AC33" s="310">
        <f t="shared" si="1"/>
        <v>45525</v>
      </c>
      <c r="AD33" s="310">
        <f t="shared" si="1"/>
        <v>45531</v>
      </c>
      <c r="AE33" s="310">
        <f t="shared" si="1"/>
        <v>45533</v>
      </c>
      <c r="AF33" s="310">
        <f t="shared" si="1"/>
        <v>45535</v>
      </c>
      <c r="AG33" s="310">
        <f t="shared" si="1"/>
        <v>45540</v>
      </c>
      <c r="AH33" s="310">
        <f t="shared" si="1"/>
        <v>45542</v>
      </c>
      <c r="AI33" s="310">
        <f t="shared" si="1"/>
        <v>45547</v>
      </c>
      <c r="AJ33" s="310">
        <f t="shared" si="1"/>
        <v>45549</v>
      </c>
      <c r="AK33" s="310">
        <f t="shared" si="1"/>
        <v>45554</v>
      </c>
      <c r="AL33" s="310">
        <f t="shared" si="1"/>
        <v>45556</v>
      </c>
      <c r="AM33" s="310">
        <f t="shared" si="1"/>
        <v>45561</v>
      </c>
      <c r="AN33" s="310">
        <f t="shared" si="1"/>
        <v>45563</v>
      </c>
      <c r="AO33" s="310">
        <f t="shared" si="1"/>
        <v>45565</v>
      </c>
    </row>
    <row r="34" spans="1:41" s="85" customFormat="1" x14ac:dyDescent="0.2">
      <c r="A34" s="259" t="s">
        <v>153</v>
      </c>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row>
    <row r="35" spans="1:41" s="85" customFormat="1" x14ac:dyDescent="0.2">
      <c r="A35" s="260">
        <v>1</v>
      </c>
      <c r="B35" s="293">
        <f t="shared" ref="B35:AO35" si="2">B8*0.9</f>
        <v>14985</v>
      </c>
      <c r="C35" s="293">
        <f t="shared" si="2"/>
        <v>14985</v>
      </c>
      <c r="D35" s="293">
        <f t="shared" si="2"/>
        <v>14985</v>
      </c>
      <c r="E35" s="293">
        <f t="shared" si="2"/>
        <v>13770</v>
      </c>
      <c r="F35" s="293">
        <f t="shared" si="2"/>
        <v>17415</v>
      </c>
      <c r="G35" s="293">
        <f t="shared" si="2"/>
        <v>13770</v>
      </c>
      <c r="H35" s="293">
        <f t="shared" si="2"/>
        <v>19845</v>
      </c>
      <c r="I35" s="293">
        <f t="shared" si="2"/>
        <v>17415</v>
      </c>
      <c r="J35" s="293">
        <f t="shared" si="2"/>
        <v>13770</v>
      </c>
      <c r="K35" s="293">
        <f t="shared" si="2"/>
        <v>17415</v>
      </c>
      <c r="L35" s="293">
        <f t="shared" si="2"/>
        <v>14985</v>
      </c>
      <c r="M35" s="293">
        <f t="shared" si="2"/>
        <v>20412</v>
      </c>
      <c r="N35" s="293">
        <f t="shared" si="2"/>
        <v>22842</v>
      </c>
      <c r="O35" s="293">
        <f t="shared" si="2"/>
        <v>20412</v>
      </c>
      <c r="P35" s="293">
        <f t="shared" si="2"/>
        <v>19035</v>
      </c>
      <c r="Q35" s="293">
        <f t="shared" si="2"/>
        <v>19035</v>
      </c>
      <c r="R35" s="293">
        <f t="shared" si="2"/>
        <v>20412</v>
      </c>
      <c r="S35" s="293">
        <f t="shared" si="2"/>
        <v>19035</v>
      </c>
      <c r="T35" s="293">
        <f t="shared" si="2"/>
        <v>22842</v>
      </c>
      <c r="U35" s="293">
        <f t="shared" si="2"/>
        <v>20412</v>
      </c>
      <c r="V35" s="293">
        <f t="shared" si="2"/>
        <v>22842</v>
      </c>
      <c r="W35" s="293">
        <f t="shared" si="2"/>
        <v>22842</v>
      </c>
      <c r="X35" s="293">
        <f t="shared" si="2"/>
        <v>29322</v>
      </c>
      <c r="Y35" s="293">
        <f t="shared" si="2"/>
        <v>22842</v>
      </c>
      <c r="Z35" s="293">
        <f t="shared" si="2"/>
        <v>26892</v>
      </c>
      <c r="AA35" s="293">
        <f t="shared" si="2"/>
        <v>22842</v>
      </c>
      <c r="AB35" s="293">
        <f t="shared" si="2"/>
        <v>26892</v>
      </c>
      <c r="AC35" s="293">
        <f t="shared" si="2"/>
        <v>22842</v>
      </c>
      <c r="AD35" s="293">
        <f t="shared" si="2"/>
        <v>29322</v>
      </c>
      <c r="AE35" s="293">
        <f t="shared" si="2"/>
        <v>19035</v>
      </c>
      <c r="AF35" s="293">
        <f t="shared" si="2"/>
        <v>24462</v>
      </c>
      <c r="AG35" s="293">
        <f t="shared" si="2"/>
        <v>16605</v>
      </c>
      <c r="AH35" s="293">
        <f t="shared" si="2"/>
        <v>17820</v>
      </c>
      <c r="AI35" s="293">
        <f t="shared" si="2"/>
        <v>16605</v>
      </c>
      <c r="AJ35" s="293">
        <f t="shared" si="2"/>
        <v>17820</v>
      </c>
      <c r="AK35" s="293">
        <f t="shared" si="2"/>
        <v>16605</v>
      </c>
      <c r="AL35" s="293">
        <f t="shared" si="2"/>
        <v>17820</v>
      </c>
      <c r="AM35" s="293">
        <f t="shared" si="2"/>
        <v>16605</v>
      </c>
      <c r="AN35" s="293">
        <f t="shared" si="2"/>
        <v>17820</v>
      </c>
      <c r="AO35" s="293">
        <f t="shared" si="2"/>
        <v>16605</v>
      </c>
    </row>
    <row r="36" spans="1:41" s="85" customFormat="1" x14ac:dyDescent="0.2">
      <c r="A36" s="260">
        <v>2</v>
      </c>
      <c r="B36" s="293">
        <f t="shared" ref="B36:AO36" si="3">B9*0.9</f>
        <v>16605</v>
      </c>
      <c r="C36" s="293">
        <f t="shared" si="3"/>
        <v>16605</v>
      </c>
      <c r="D36" s="293">
        <f t="shared" si="3"/>
        <v>16605</v>
      </c>
      <c r="E36" s="293">
        <f t="shared" si="3"/>
        <v>15390</v>
      </c>
      <c r="F36" s="293">
        <f t="shared" si="3"/>
        <v>19035</v>
      </c>
      <c r="G36" s="293">
        <f t="shared" si="3"/>
        <v>15390</v>
      </c>
      <c r="H36" s="293">
        <f t="shared" si="3"/>
        <v>21465</v>
      </c>
      <c r="I36" s="293">
        <f t="shared" si="3"/>
        <v>19035</v>
      </c>
      <c r="J36" s="293">
        <f t="shared" si="3"/>
        <v>15390</v>
      </c>
      <c r="K36" s="293">
        <f t="shared" si="3"/>
        <v>19035</v>
      </c>
      <c r="L36" s="293">
        <f t="shared" si="3"/>
        <v>16605</v>
      </c>
      <c r="M36" s="293">
        <f t="shared" si="3"/>
        <v>22032</v>
      </c>
      <c r="N36" s="293">
        <f t="shared" si="3"/>
        <v>24462</v>
      </c>
      <c r="O36" s="293">
        <f t="shared" si="3"/>
        <v>22032</v>
      </c>
      <c r="P36" s="293">
        <f t="shared" si="3"/>
        <v>20655</v>
      </c>
      <c r="Q36" s="293">
        <f t="shared" si="3"/>
        <v>20655</v>
      </c>
      <c r="R36" s="293">
        <f t="shared" si="3"/>
        <v>22032</v>
      </c>
      <c r="S36" s="293">
        <f t="shared" si="3"/>
        <v>20655</v>
      </c>
      <c r="T36" s="293">
        <f t="shared" si="3"/>
        <v>24462</v>
      </c>
      <c r="U36" s="293">
        <f t="shared" si="3"/>
        <v>22032</v>
      </c>
      <c r="V36" s="293">
        <f t="shared" si="3"/>
        <v>24462</v>
      </c>
      <c r="W36" s="293">
        <f t="shared" si="3"/>
        <v>24462</v>
      </c>
      <c r="X36" s="293">
        <f t="shared" si="3"/>
        <v>30942</v>
      </c>
      <c r="Y36" s="293">
        <f t="shared" si="3"/>
        <v>24462</v>
      </c>
      <c r="Z36" s="293">
        <f t="shared" si="3"/>
        <v>28512</v>
      </c>
      <c r="AA36" s="293">
        <f t="shared" si="3"/>
        <v>24462</v>
      </c>
      <c r="AB36" s="293">
        <f t="shared" si="3"/>
        <v>28512</v>
      </c>
      <c r="AC36" s="293">
        <f t="shared" si="3"/>
        <v>24462</v>
      </c>
      <c r="AD36" s="293">
        <f t="shared" si="3"/>
        <v>30942</v>
      </c>
      <c r="AE36" s="293">
        <f t="shared" si="3"/>
        <v>20655</v>
      </c>
      <c r="AF36" s="293">
        <f t="shared" si="3"/>
        <v>26082</v>
      </c>
      <c r="AG36" s="293">
        <f t="shared" si="3"/>
        <v>18225</v>
      </c>
      <c r="AH36" s="293">
        <f t="shared" si="3"/>
        <v>19440</v>
      </c>
      <c r="AI36" s="293">
        <f t="shared" si="3"/>
        <v>18225</v>
      </c>
      <c r="AJ36" s="293">
        <f t="shared" si="3"/>
        <v>19440</v>
      </c>
      <c r="AK36" s="293">
        <f t="shared" si="3"/>
        <v>18225</v>
      </c>
      <c r="AL36" s="293">
        <f t="shared" si="3"/>
        <v>19440</v>
      </c>
      <c r="AM36" s="293">
        <f t="shared" si="3"/>
        <v>18225</v>
      </c>
      <c r="AN36" s="293">
        <f t="shared" si="3"/>
        <v>19440</v>
      </c>
      <c r="AO36" s="293">
        <f t="shared" si="3"/>
        <v>18225</v>
      </c>
    </row>
    <row r="37" spans="1:41" s="85" customFormat="1" x14ac:dyDescent="0.2">
      <c r="A37" s="259" t="s">
        <v>155</v>
      </c>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row>
    <row r="38" spans="1:41" s="85" customFormat="1" x14ac:dyDescent="0.2">
      <c r="A38" s="260">
        <v>1</v>
      </c>
      <c r="B38" s="293">
        <f t="shared" ref="B38:AO38" si="4">B11*0.9</f>
        <v>17010</v>
      </c>
      <c r="C38" s="293">
        <f t="shared" si="4"/>
        <v>17010</v>
      </c>
      <c r="D38" s="293">
        <f t="shared" si="4"/>
        <v>17010</v>
      </c>
      <c r="E38" s="293">
        <f t="shared" si="4"/>
        <v>15795</v>
      </c>
      <c r="F38" s="293">
        <f t="shared" si="4"/>
        <v>19440</v>
      </c>
      <c r="G38" s="293">
        <f t="shared" si="4"/>
        <v>15795</v>
      </c>
      <c r="H38" s="293">
        <f t="shared" si="4"/>
        <v>21870</v>
      </c>
      <c r="I38" s="293">
        <f t="shared" si="4"/>
        <v>19440</v>
      </c>
      <c r="J38" s="293">
        <f t="shared" si="4"/>
        <v>15795</v>
      </c>
      <c r="K38" s="293">
        <f t="shared" si="4"/>
        <v>19440</v>
      </c>
      <c r="L38" s="293">
        <f t="shared" si="4"/>
        <v>17010</v>
      </c>
      <c r="M38" s="293">
        <f t="shared" si="4"/>
        <v>22437</v>
      </c>
      <c r="N38" s="293">
        <f t="shared" si="4"/>
        <v>24867</v>
      </c>
      <c r="O38" s="293">
        <f t="shared" si="4"/>
        <v>22437</v>
      </c>
      <c r="P38" s="293">
        <f t="shared" si="4"/>
        <v>21060</v>
      </c>
      <c r="Q38" s="293">
        <f t="shared" si="4"/>
        <v>21060</v>
      </c>
      <c r="R38" s="293">
        <f t="shared" si="4"/>
        <v>22437</v>
      </c>
      <c r="S38" s="293">
        <f t="shared" si="4"/>
        <v>21060</v>
      </c>
      <c r="T38" s="293">
        <f t="shared" si="4"/>
        <v>24867</v>
      </c>
      <c r="U38" s="293">
        <f t="shared" si="4"/>
        <v>22437</v>
      </c>
      <c r="V38" s="293">
        <f t="shared" si="4"/>
        <v>24867</v>
      </c>
      <c r="W38" s="293">
        <f t="shared" si="4"/>
        <v>24867</v>
      </c>
      <c r="X38" s="293">
        <f t="shared" si="4"/>
        <v>31347</v>
      </c>
      <c r="Y38" s="293">
        <f t="shared" si="4"/>
        <v>24867</v>
      </c>
      <c r="Z38" s="293">
        <f t="shared" si="4"/>
        <v>28917</v>
      </c>
      <c r="AA38" s="293">
        <f t="shared" si="4"/>
        <v>24867</v>
      </c>
      <c r="AB38" s="293">
        <f t="shared" si="4"/>
        <v>28917</v>
      </c>
      <c r="AC38" s="293">
        <f t="shared" si="4"/>
        <v>24867</v>
      </c>
      <c r="AD38" s="293">
        <f t="shared" si="4"/>
        <v>31347</v>
      </c>
      <c r="AE38" s="293">
        <f t="shared" si="4"/>
        <v>21060</v>
      </c>
      <c r="AF38" s="293">
        <f t="shared" si="4"/>
        <v>26487</v>
      </c>
      <c r="AG38" s="293">
        <f t="shared" si="4"/>
        <v>18630</v>
      </c>
      <c r="AH38" s="293">
        <f t="shared" si="4"/>
        <v>19845</v>
      </c>
      <c r="AI38" s="293">
        <f t="shared" si="4"/>
        <v>18630</v>
      </c>
      <c r="AJ38" s="293">
        <f t="shared" si="4"/>
        <v>19845</v>
      </c>
      <c r="AK38" s="293">
        <f t="shared" si="4"/>
        <v>18630</v>
      </c>
      <c r="AL38" s="293">
        <f t="shared" si="4"/>
        <v>19845</v>
      </c>
      <c r="AM38" s="293">
        <f t="shared" si="4"/>
        <v>18630</v>
      </c>
      <c r="AN38" s="293">
        <f t="shared" si="4"/>
        <v>19845</v>
      </c>
      <c r="AO38" s="293">
        <f t="shared" si="4"/>
        <v>18630</v>
      </c>
    </row>
    <row r="39" spans="1:41" s="85" customFormat="1" x14ac:dyDescent="0.2">
      <c r="A39" s="260">
        <v>2</v>
      </c>
      <c r="B39" s="293">
        <f t="shared" ref="B39:AO39" si="5">B12*0.9</f>
        <v>18630</v>
      </c>
      <c r="C39" s="293">
        <f t="shared" si="5"/>
        <v>18630</v>
      </c>
      <c r="D39" s="293">
        <f t="shared" si="5"/>
        <v>18630</v>
      </c>
      <c r="E39" s="293">
        <f t="shared" si="5"/>
        <v>17415</v>
      </c>
      <c r="F39" s="293">
        <f t="shared" si="5"/>
        <v>21060</v>
      </c>
      <c r="G39" s="293">
        <f t="shared" si="5"/>
        <v>17415</v>
      </c>
      <c r="H39" s="293">
        <f t="shared" si="5"/>
        <v>23490</v>
      </c>
      <c r="I39" s="293">
        <f t="shared" si="5"/>
        <v>21060</v>
      </c>
      <c r="J39" s="293">
        <f t="shared" si="5"/>
        <v>17415</v>
      </c>
      <c r="K39" s="293">
        <f t="shared" si="5"/>
        <v>21060</v>
      </c>
      <c r="L39" s="293">
        <f t="shared" si="5"/>
        <v>18630</v>
      </c>
      <c r="M39" s="293">
        <f t="shared" si="5"/>
        <v>24057</v>
      </c>
      <c r="N39" s="293">
        <f t="shared" si="5"/>
        <v>26487</v>
      </c>
      <c r="O39" s="293">
        <f t="shared" si="5"/>
        <v>24057</v>
      </c>
      <c r="P39" s="293">
        <f t="shared" si="5"/>
        <v>22680</v>
      </c>
      <c r="Q39" s="293">
        <f t="shared" si="5"/>
        <v>22680</v>
      </c>
      <c r="R39" s="293">
        <f t="shared" si="5"/>
        <v>24057</v>
      </c>
      <c r="S39" s="293">
        <f t="shared" si="5"/>
        <v>22680</v>
      </c>
      <c r="T39" s="293">
        <f t="shared" si="5"/>
        <v>26487</v>
      </c>
      <c r="U39" s="293">
        <f t="shared" si="5"/>
        <v>24057</v>
      </c>
      <c r="V39" s="293">
        <f t="shared" si="5"/>
        <v>26487</v>
      </c>
      <c r="W39" s="293">
        <f t="shared" si="5"/>
        <v>26487</v>
      </c>
      <c r="X39" s="293">
        <f t="shared" si="5"/>
        <v>32967</v>
      </c>
      <c r="Y39" s="293">
        <f t="shared" si="5"/>
        <v>26487</v>
      </c>
      <c r="Z39" s="293">
        <f t="shared" si="5"/>
        <v>30537</v>
      </c>
      <c r="AA39" s="293">
        <f t="shared" si="5"/>
        <v>26487</v>
      </c>
      <c r="AB39" s="293">
        <f t="shared" si="5"/>
        <v>30537</v>
      </c>
      <c r="AC39" s="293">
        <f t="shared" si="5"/>
        <v>26487</v>
      </c>
      <c r="AD39" s="293">
        <f t="shared" si="5"/>
        <v>32967</v>
      </c>
      <c r="AE39" s="293">
        <f t="shared" si="5"/>
        <v>22680</v>
      </c>
      <c r="AF39" s="293">
        <f t="shared" si="5"/>
        <v>28107</v>
      </c>
      <c r="AG39" s="293">
        <f t="shared" si="5"/>
        <v>20250</v>
      </c>
      <c r="AH39" s="293">
        <f t="shared" si="5"/>
        <v>21465</v>
      </c>
      <c r="AI39" s="293">
        <f t="shared" si="5"/>
        <v>20250</v>
      </c>
      <c r="AJ39" s="293">
        <f t="shared" si="5"/>
        <v>21465</v>
      </c>
      <c r="AK39" s="293">
        <f t="shared" si="5"/>
        <v>20250</v>
      </c>
      <c r="AL39" s="293">
        <f t="shared" si="5"/>
        <v>21465</v>
      </c>
      <c r="AM39" s="293">
        <f t="shared" si="5"/>
        <v>20250</v>
      </c>
      <c r="AN39" s="293">
        <f t="shared" si="5"/>
        <v>21465</v>
      </c>
      <c r="AO39" s="293">
        <f t="shared" si="5"/>
        <v>20250</v>
      </c>
    </row>
    <row r="40" spans="1:41" s="85" customFormat="1" x14ac:dyDescent="0.2">
      <c r="A40" s="259" t="s">
        <v>154</v>
      </c>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row>
    <row r="41" spans="1:41" s="85" customFormat="1" x14ac:dyDescent="0.2">
      <c r="A41" s="260">
        <v>1</v>
      </c>
      <c r="B41" s="217">
        <f t="shared" ref="B41:AO41" si="6">B14*0.9</f>
        <v>17820</v>
      </c>
      <c r="C41" s="217">
        <f t="shared" si="6"/>
        <v>17820</v>
      </c>
      <c r="D41" s="217">
        <f t="shared" si="6"/>
        <v>17820</v>
      </c>
      <c r="E41" s="217">
        <f t="shared" si="6"/>
        <v>16605</v>
      </c>
      <c r="F41" s="217">
        <f t="shared" si="6"/>
        <v>20250</v>
      </c>
      <c r="G41" s="217">
        <f t="shared" si="6"/>
        <v>16605</v>
      </c>
      <c r="H41" s="217">
        <f t="shared" si="6"/>
        <v>22680</v>
      </c>
      <c r="I41" s="217">
        <f t="shared" si="6"/>
        <v>20250</v>
      </c>
      <c r="J41" s="217">
        <f t="shared" si="6"/>
        <v>16605</v>
      </c>
      <c r="K41" s="217">
        <f t="shared" si="6"/>
        <v>20250</v>
      </c>
      <c r="L41" s="217">
        <f t="shared" si="6"/>
        <v>17820</v>
      </c>
      <c r="M41" s="217">
        <f t="shared" si="6"/>
        <v>23247</v>
      </c>
      <c r="N41" s="217">
        <f t="shared" si="6"/>
        <v>25677</v>
      </c>
      <c r="O41" s="217">
        <f t="shared" si="6"/>
        <v>23247</v>
      </c>
      <c r="P41" s="217">
        <f t="shared" si="6"/>
        <v>21870</v>
      </c>
      <c r="Q41" s="217">
        <f t="shared" si="6"/>
        <v>21870</v>
      </c>
      <c r="R41" s="217">
        <f t="shared" si="6"/>
        <v>23247</v>
      </c>
      <c r="S41" s="217">
        <f t="shared" si="6"/>
        <v>21870</v>
      </c>
      <c r="T41" s="217">
        <f t="shared" si="6"/>
        <v>25677</v>
      </c>
      <c r="U41" s="217">
        <f t="shared" si="6"/>
        <v>23247</v>
      </c>
      <c r="V41" s="217">
        <f t="shared" si="6"/>
        <v>25677</v>
      </c>
      <c r="W41" s="217">
        <f t="shared" si="6"/>
        <v>25677</v>
      </c>
      <c r="X41" s="217">
        <f t="shared" si="6"/>
        <v>32157</v>
      </c>
      <c r="Y41" s="217">
        <f t="shared" si="6"/>
        <v>25677</v>
      </c>
      <c r="Z41" s="217">
        <f t="shared" si="6"/>
        <v>29727</v>
      </c>
      <c r="AA41" s="217">
        <f t="shared" si="6"/>
        <v>25677</v>
      </c>
      <c r="AB41" s="217">
        <f t="shared" si="6"/>
        <v>29727</v>
      </c>
      <c r="AC41" s="217">
        <f t="shared" si="6"/>
        <v>25677</v>
      </c>
      <c r="AD41" s="217">
        <f t="shared" si="6"/>
        <v>32157</v>
      </c>
      <c r="AE41" s="217">
        <f t="shared" si="6"/>
        <v>21870</v>
      </c>
      <c r="AF41" s="217">
        <f t="shared" si="6"/>
        <v>27297</v>
      </c>
      <c r="AG41" s="217">
        <f t="shared" si="6"/>
        <v>19440</v>
      </c>
      <c r="AH41" s="217">
        <f t="shared" si="6"/>
        <v>20655</v>
      </c>
      <c r="AI41" s="217">
        <f t="shared" si="6"/>
        <v>19440</v>
      </c>
      <c r="AJ41" s="217">
        <f t="shared" si="6"/>
        <v>20655</v>
      </c>
      <c r="AK41" s="217">
        <f t="shared" si="6"/>
        <v>19440</v>
      </c>
      <c r="AL41" s="217">
        <f t="shared" si="6"/>
        <v>20655</v>
      </c>
      <c r="AM41" s="217">
        <f t="shared" si="6"/>
        <v>19440</v>
      </c>
      <c r="AN41" s="217">
        <f t="shared" si="6"/>
        <v>20655</v>
      </c>
      <c r="AO41" s="217">
        <f t="shared" si="6"/>
        <v>19440</v>
      </c>
    </row>
    <row r="42" spans="1:41" s="85" customFormat="1" x14ac:dyDescent="0.2">
      <c r="A42" s="260">
        <v>2</v>
      </c>
      <c r="B42" s="217">
        <f t="shared" ref="B42:AO42" si="7">B15*0.9</f>
        <v>19440</v>
      </c>
      <c r="C42" s="217">
        <f t="shared" si="7"/>
        <v>19440</v>
      </c>
      <c r="D42" s="217">
        <f t="shared" si="7"/>
        <v>19440</v>
      </c>
      <c r="E42" s="217">
        <f t="shared" si="7"/>
        <v>18225</v>
      </c>
      <c r="F42" s="217">
        <f t="shared" si="7"/>
        <v>21870</v>
      </c>
      <c r="G42" s="217">
        <f t="shared" si="7"/>
        <v>18225</v>
      </c>
      <c r="H42" s="217">
        <f t="shared" si="7"/>
        <v>24300</v>
      </c>
      <c r="I42" s="217">
        <f t="shared" si="7"/>
        <v>21870</v>
      </c>
      <c r="J42" s="217">
        <f t="shared" si="7"/>
        <v>18225</v>
      </c>
      <c r="K42" s="217">
        <f t="shared" si="7"/>
        <v>21870</v>
      </c>
      <c r="L42" s="217">
        <f t="shared" si="7"/>
        <v>19440</v>
      </c>
      <c r="M42" s="217">
        <f t="shared" si="7"/>
        <v>24867</v>
      </c>
      <c r="N42" s="217">
        <f t="shared" si="7"/>
        <v>27297</v>
      </c>
      <c r="O42" s="217">
        <f t="shared" si="7"/>
        <v>24867</v>
      </c>
      <c r="P42" s="217">
        <f t="shared" si="7"/>
        <v>23490</v>
      </c>
      <c r="Q42" s="217">
        <f t="shared" si="7"/>
        <v>23490</v>
      </c>
      <c r="R42" s="217">
        <f t="shared" si="7"/>
        <v>24867</v>
      </c>
      <c r="S42" s="217">
        <f t="shared" si="7"/>
        <v>23490</v>
      </c>
      <c r="T42" s="217">
        <f t="shared" si="7"/>
        <v>27297</v>
      </c>
      <c r="U42" s="217">
        <f t="shared" si="7"/>
        <v>24867</v>
      </c>
      <c r="V42" s="217">
        <f t="shared" si="7"/>
        <v>27297</v>
      </c>
      <c r="W42" s="217">
        <f t="shared" si="7"/>
        <v>27297</v>
      </c>
      <c r="X42" s="217">
        <f t="shared" si="7"/>
        <v>33777</v>
      </c>
      <c r="Y42" s="217">
        <f t="shared" si="7"/>
        <v>27297</v>
      </c>
      <c r="Z42" s="217">
        <f t="shared" si="7"/>
        <v>31347</v>
      </c>
      <c r="AA42" s="217">
        <f t="shared" si="7"/>
        <v>27297</v>
      </c>
      <c r="AB42" s="217">
        <f t="shared" si="7"/>
        <v>31347</v>
      </c>
      <c r="AC42" s="217">
        <f t="shared" si="7"/>
        <v>27297</v>
      </c>
      <c r="AD42" s="217">
        <f t="shared" si="7"/>
        <v>33777</v>
      </c>
      <c r="AE42" s="217">
        <f t="shared" si="7"/>
        <v>23490</v>
      </c>
      <c r="AF42" s="217">
        <f t="shared" si="7"/>
        <v>28917</v>
      </c>
      <c r="AG42" s="217">
        <f t="shared" si="7"/>
        <v>21060</v>
      </c>
      <c r="AH42" s="217">
        <f t="shared" si="7"/>
        <v>22275</v>
      </c>
      <c r="AI42" s="217">
        <f t="shared" si="7"/>
        <v>21060</v>
      </c>
      <c r="AJ42" s="217">
        <f t="shared" si="7"/>
        <v>22275</v>
      </c>
      <c r="AK42" s="217">
        <f t="shared" si="7"/>
        <v>21060</v>
      </c>
      <c r="AL42" s="217">
        <f t="shared" si="7"/>
        <v>22275</v>
      </c>
      <c r="AM42" s="217">
        <f t="shared" si="7"/>
        <v>21060</v>
      </c>
      <c r="AN42" s="217">
        <f t="shared" si="7"/>
        <v>22275</v>
      </c>
      <c r="AO42" s="217">
        <f t="shared" si="7"/>
        <v>21060</v>
      </c>
    </row>
    <row r="43" spans="1:41" s="85" customFormat="1" x14ac:dyDescent="0.2">
      <c r="A43" s="259" t="s">
        <v>156</v>
      </c>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row>
    <row r="44" spans="1:41" s="85" customFormat="1" x14ac:dyDescent="0.2">
      <c r="A44" s="260">
        <v>1</v>
      </c>
      <c r="B44" s="217">
        <f t="shared" ref="B44:AO44" si="8">B17*0.9</f>
        <v>20250</v>
      </c>
      <c r="C44" s="217">
        <f t="shared" si="8"/>
        <v>20250</v>
      </c>
      <c r="D44" s="217">
        <f t="shared" si="8"/>
        <v>20250</v>
      </c>
      <c r="E44" s="217">
        <f t="shared" si="8"/>
        <v>19035</v>
      </c>
      <c r="F44" s="217">
        <f t="shared" si="8"/>
        <v>22680</v>
      </c>
      <c r="G44" s="217">
        <f t="shared" si="8"/>
        <v>19035</v>
      </c>
      <c r="H44" s="217">
        <f t="shared" si="8"/>
        <v>25110</v>
      </c>
      <c r="I44" s="217">
        <f t="shared" si="8"/>
        <v>22680</v>
      </c>
      <c r="J44" s="217">
        <f t="shared" si="8"/>
        <v>19035</v>
      </c>
      <c r="K44" s="217">
        <f t="shared" si="8"/>
        <v>22680</v>
      </c>
      <c r="L44" s="217">
        <f t="shared" si="8"/>
        <v>20250</v>
      </c>
      <c r="M44" s="217">
        <f t="shared" si="8"/>
        <v>25677</v>
      </c>
      <c r="N44" s="217">
        <f t="shared" si="8"/>
        <v>28107</v>
      </c>
      <c r="O44" s="217">
        <f t="shared" si="8"/>
        <v>25677</v>
      </c>
      <c r="P44" s="217">
        <f t="shared" si="8"/>
        <v>24300</v>
      </c>
      <c r="Q44" s="217">
        <f t="shared" si="8"/>
        <v>24300</v>
      </c>
      <c r="R44" s="217">
        <f t="shared" si="8"/>
        <v>25677</v>
      </c>
      <c r="S44" s="217">
        <f t="shared" si="8"/>
        <v>24300</v>
      </c>
      <c r="T44" s="217">
        <f t="shared" si="8"/>
        <v>28107</v>
      </c>
      <c r="U44" s="217">
        <f t="shared" si="8"/>
        <v>25677</v>
      </c>
      <c r="V44" s="217">
        <f t="shared" si="8"/>
        <v>28107</v>
      </c>
      <c r="W44" s="217">
        <f t="shared" si="8"/>
        <v>28107</v>
      </c>
      <c r="X44" s="217">
        <f t="shared" si="8"/>
        <v>34587</v>
      </c>
      <c r="Y44" s="217">
        <f t="shared" si="8"/>
        <v>28107</v>
      </c>
      <c r="Z44" s="217">
        <f t="shared" si="8"/>
        <v>32157</v>
      </c>
      <c r="AA44" s="217">
        <f t="shared" si="8"/>
        <v>28107</v>
      </c>
      <c r="AB44" s="217">
        <f t="shared" si="8"/>
        <v>32157</v>
      </c>
      <c r="AC44" s="217">
        <f t="shared" si="8"/>
        <v>28107</v>
      </c>
      <c r="AD44" s="217">
        <f t="shared" si="8"/>
        <v>34587</v>
      </c>
      <c r="AE44" s="217">
        <f t="shared" si="8"/>
        <v>24300</v>
      </c>
      <c r="AF44" s="217">
        <f t="shared" si="8"/>
        <v>29727</v>
      </c>
      <c r="AG44" s="217">
        <f t="shared" si="8"/>
        <v>21870</v>
      </c>
      <c r="AH44" s="217">
        <f t="shared" si="8"/>
        <v>23085</v>
      </c>
      <c r="AI44" s="217">
        <f t="shared" si="8"/>
        <v>21870</v>
      </c>
      <c r="AJ44" s="217">
        <f t="shared" si="8"/>
        <v>23085</v>
      </c>
      <c r="AK44" s="217">
        <f t="shared" si="8"/>
        <v>21870</v>
      </c>
      <c r="AL44" s="217">
        <f t="shared" si="8"/>
        <v>23085</v>
      </c>
      <c r="AM44" s="217">
        <f t="shared" si="8"/>
        <v>21870</v>
      </c>
      <c r="AN44" s="217">
        <f t="shared" si="8"/>
        <v>23085</v>
      </c>
      <c r="AO44" s="217">
        <f t="shared" si="8"/>
        <v>21870</v>
      </c>
    </row>
    <row r="45" spans="1:41" s="85" customFormat="1" x14ac:dyDescent="0.2">
      <c r="A45" s="260">
        <v>2</v>
      </c>
      <c r="B45" s="217">
        <f t="shared" ref="B45:AO45" si="9">B18*0.9</f>
        <v>21870</v>
      </c>
      <c r="C45" s="217">
        <f t="shared" si="9"/>
        <v>21870</v>
      </c>
      <c r="D45" s="217">
        <f t="shared" si="9"/>
        <v>21870</v>
      </c>
      <c r="E45" s="217">
        <f t="shared" si="9"/>
        <v>20655</v>
      </c>
      <c r="F45" s="217">
        <f t="shared" si="9"/>
        <v>24300</v>
      </c>
      <c r="G45" s="217">
        <f t="shared" si="9"/>
        <v>20655</v>
      </c>
      <c r="H45" s="217">
        <f t="shared" si="9"/>
        <v>26730</v>
      </c>
      <c r="I45" s="217">
        <f t="shared" si="9"/>
        <v>24300</v>
      </c>
      <c r="J45" s="217">
        <f t="shared" si="9"/>
        <v>20655</v>
      </c>
      <c r="K45" s="217">
        <f t="shared" si="9"/>
        <v>24300</v>
      </c>
      <c r="L45" s="217">
        <f t="shared" si="9"/>
        <v>21870</v>
      </c>
      <c r="M45" s="217">
        <f t="shared" si="9"/>
        <v>27297</v>
      </c>
      <c r="N45" s="217">
        <f t="shared" si="9"/>
        <v>29727</v>
      </c>
      <c r="O45" s="217">
        <f t="shared" si="9"/>
        <v>27297</v>
      </c>
      <c r="P45" s="217">
        <f t="shared" si="9"/>
        <v>25920</v>
      </c>
      <c r="Q45" s="217">
        <f t="shared" si="9"/>
        <v>25920</v>
      </c>
      <c r="R45" s="217">
        <f t="shared" si="9"/>
        <v>27297</v>
      </c>
      <c r="S45" s="217">
        <f t="shared" si="9"/>
        <v>25920</v>
      </c>
      <c r="T45" s="217">
        <f t="shared" si="9"/>
        <v>29727</v>
      </c>
      <c r="U45" s="217">
        <f t="shared" si="9"/>
        <v>27297</v>
      </c>
      <c r="V45" s="217">
        <f t="shared" si="9"/>
        <v>29727</v>
      </c>
      <c r="W45" s="217">
        <f t="shared" si="9"/>
        <v>29727</v>
      </c>
      <c r="X45" s="217">
        <f t="shared" si="9"/>
        <v>36207</v>
      </c>
      <c r="Y45" s="217">
        <f t="shared" si="9"/>
        <v>29727</v>
      </c>
      <c r="Z45" s="217">
        <f t="shared" si="9"/>
        <v>33777</v>
      </c>
      <c r="AA45" s="217">
        <f t="shared" si="9"/>
        <v>29727</v>
      </c>
      <c r="AB45" s="217">
        <f t="shared" si="9"/>
        <v>33777</v>
      </c>
      <c r="AC45" s="217">
        <f t="shared" si="9"/>
        <v>29727</v>
      </c>
      <c r="AD45" s="217">
        <f t="shared" si="9"/>
        <v>36207</v>
      </c>
      <c r="AE45" s="217">
        <f t="shared" si="9"/>
        <v>25920</v>
      </c>
      <c r="AF45" s="217">
        <f t="shared" si="9"/>
        <v>31347</v>
      </c>
      <c r="AG45" s="217">
        <f t="shared" si="9"/>
        <v>23490</v>
      </c>
      <c r="AH45" s="217">
        <f t="shared" si="9"/>
        <v>24705</v>
      </c>
      <c r="AI45" s="217">
        <f t="shared" si="9"/>
        <v>23490</v>
      </c>
      <c r="AJ45" s="217">
        <f t="shared" si="9"/>
        <v>24705</v>
      </c>
      <c r="AK45" s="217">
        <f t="shared" si="9"/>
        <v>23490</v>
      </c>
      <c r="AL45" s="217">
        <f t="shared" si="9"/>
        <v>24705</v>
      </c>
      <c r="AM45" s="217">
        <f t="shared" si="9"/>
        <v>23490</v>
      </c>
      <c r="AN45" s="217">
        <f t="shared" si="9"/>
        <v>24705</v>
      </c>
      <c r="AO45" s="217">
        <f t="shared" si="9"/>
        <v>23490</v>
      </c>
    </row>
    <row r="46" spans="1:41" s="85" customFormat="1" x14ac:dyDescent="0.2">
      <c r="A46" s="259" t="s">
        <v>136</v>
      </c>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row>
    <row r="47" spans="1:41" s="85" customFormat="1" x14ac:dyDescent="0.2">
      <c r="A47" s="260">
        <v>1</v>
      </c>
      <c r="B47" s="217">
        <f t="shared" ref="B47:AO47" si="10">B20*0.9</f>
        <v>22680</v>
      </c>
      <c r="C47" s="217">
        <f t="shared" si="10"/>
        <v>22680</v>
      </c>
      <c r="D47" s="217">
        <f t="shared" si="10"/>
        <v>22680</v>
      </c>
      <c r="E47" s="217">
        <f t="shared" si="10"/>
        <v>21465</v>
      </c>
      <c r="F47" s="217">
        <f t="shared" si="10"/>
        <v>25110</v>
      </c>
      <c r="G47" s="217">
        <f t="shared" si="10"/>
        <v>21465</v>
      </c>
      <c r="H47" s="217">
        <f t="shared" si="10"/>
        <v>27540</v>
      </c>
      <c r="I47" s="217">
        <f t="shared" si="10"/>
        <v>25110</v>
      </c>
      <c r="J47" s="217">
        <f t="shared" si="10"/>
        <v>21465</v>
      </c>
      <c r="K47" s="217">
        <f t="shared" si="10"/>
        <v>25110</v>
      </c>
      <c r="L47" s="217">
        <f t="shared" si="10"/>
        <v>22680</v>
      </c>
      <c r="M47" s="217">
        <f t="shared" si="10"/>
        <v>28107</v>
      </c>
      <c r="N47" s="217">
        <f t="shared" si="10"/>
        <v>30537</v>
      </c>
      <c r="O47" s="217">
        <f t="shared" si="10"/>
        <v>28107</v>
      </c>
      <c r="P47" s="217">
        <f t="shared" si="10"/>
        <v>26730</v>
      </c>
      <c r="Q47" s="217">
        <f t="shared" si="10"/>
        <v>26730</v>
      </c>
      <c r="R47" s="217">
        <f t="shared" si="10"/>
        <v>28107</v>
      </c>
      <c r="S47" s="217">
        <f t="shared" si="10"/>
        <v>26730</v>
      </c>
      <c r="T47" s="217">
        <f t="shared" si="10"/>
        <v>30537</v>
      </c>
      <c r="U47" s="217">
        <f t="shared" si="10"/>
        <v>28107</v>
      </c>
      <c r="V47" s="217">
        <f t="shared" si="10"/>
        <v>30537</v>
      </c>
      <c r="W47" s="217">
        <f t="shared" si="10"/>
        <v>30537</v>
      </c>
      <c r="X47" s="217">
        <f t="shared" si="10"/>
        <v>37017</v>
      </c>
      <c r="Y47" s="217">
        <f t="shared" si="10"/>
        <v>30537</v>
      </c>
      <c r="Z47" s="217">
        <f t="shared" si="10"/>
        <v>34587</v>
      </c>
      <c r="AA47" s="217">
        <f t="shared" si="10"/>
        <v>30537</v>
      </c>
      <c r="AB47" s="217">
        <f t="shared" si="10"/>
        <v>34587</v>
      </c>
      <c r="AC47" s="217">
        <f t="shared" si="10"/>
        <v>30537</v>
      </c>
      <c r="AD47" s="217">
        <f t="shared" si="10"/>
        <v>37017</v>
      </c>
      <c r="AE47" s="217">
        <f t="shared" si="10"/>
        <v>26730</v>
      </c>
      <c r="AF47" s="217">
        <f t="shared" si="10"/>
        <v>32157</v>
      </c>
      <c r="AG47" s="217">
        <f t="shared" si="10"/>
        <v>24300</v>
      </c>
      <c r="AH47" s="217">
        <f t="shared" si="10"/>
        <v>25515</v>
      </c>
      <c r="AI47" s="217">
        <f t="shared" si="10"/>
        <v>24300</v>
      </c>
      <c r="AJ47" s="217">
        <f t="shared" si="10"/>
        <v>25515</v>
      </c>
      <c r="AK47" s="217">
        <f t="shared" si="10"/>
        <v>24300</v>
      </c>
      <c r="AL47" s="217">
        <f t="shared" si="10"/>
        <v>25515</v>
      </c>
      <c r="AM47" s="217">
        <f t="shared" si="10"/>
        <v>24300</v>
      </c>
      <c r="AN47" s="217">
        <f t="shared" si="10"/>
        <v>25515</v>
      </c>
      <c r="AO47" s="217">
        <f t="shared" si="10"/>
        <v>24300</v>
      </c>
    </row>
    <row r="48" spans="1:41" s="85" customFormat="1" x14ac:dyDescent="0.2">
      <c r="A48" s="260">
        <v>2</v>
      </c>
      <c r="B48" s="217">
        <f t="shared" ref="B48:AO48" si="11">B21*0.9</f>
        <v>24300</v>
      </c>
      <c r="C48" s="217">
        <f t="shared" si="11"/>
        <v>24300</v>
      </c>
      <c r="D48" s="217">
        <f t="shared" si="11"/>
        <v>24300</v>
      </c>
      <c r="E48" s="217">
        <f t="shared" si="11"/>
        <v>23085</v>
      </c>
      <c r="F48" s="217">
        <f t="shared" si="11"/>
        <v>26730</v>
      </c>
      <c r="G48" s="217">
        <f t="shared" si="11"/>
        <v>23085</v>
      </c>
      <c r="H48" s="217">
        <f t="shared" si="11"/>
        <v>29160</v>
      </c>
      <c r="I48" s="217">
        <f t="shared" si="11"/>
        <v>26730</v>
      </c>
      <c r="J48" s="217">
        <f t="shared" si="11"/>
        <v>23085</v>
      </c>
      <c r="K48" s="217">
        <f t="shared" si="11"/>
        <v>26730</v>
      </c>
      <c r="L48" s="217">
        <f t="shared" si="11"/>
        <v>24300</v>
      </c>
      <c r="M48" s="217">
        <f t="shared" si="11"/>
        <v>29727</v>
      </c>
      <c r="N48" s="217">
        <f t="shared" si="11"/>
        <v>32157</v>
      </c>
      <c r="O48" s="217">
        <f t="shared" si="11"/>
        <v>29727</v>
      </c>
      <c r="P48" s="217">
        <f t="shared" si="11"/>
        <v>28350</v>
      </c>
      <c r="Q48" s="217">
        <f t="shared" si="11"/>
        <v>28350</v>
      </c>
      <c r="R48" s="217">
        <f t="shared" si="11"/>
        <v>29727</v>
      </c>
      <c r="S48" s="217">
        <f t="shared" si="11"/>
        <v>28350</v>
      </c>
      <c r="T48" s="217">
        <f t="shared" si="11"/>
        <v>32157</v>
      </c>
      <c r="U48" s="217">
        <f t="shared" si="11"/>
        <v>29727</v>
      </c>
      <c r="V48" s="217">
        <f t="shared" si="11"/>
        <v>32157</v>
      </c>
      <c r="W48" s="217">
        <f t="shared" si="11"/>
        <v>32157</v>
      </c>
      <c r="X48" s="217">
        <f t="shared" si="11"/>
        <v>38637</v>
      </c>
      <c r="Y48" s="217">
        <f t="shared" si="11"/>
        <v>32157</v>
      </c>
      <c r="Z48" s="217">
        <f t="shared" si="11"/>
        <v>36207</v>
      </c>
      <c r="AA48" s="217">
        <f t="shared" si="11"/>
        <v>32157</v>
      </c>
      <c r="AB48" s="217">
        <f t="shared" si="11"/>
        <v>36207</v>
      </c>
      <c r="AC48" s="217">
        <f t="shared" si="11"/>
        <v>32157</v>
      </c>
      <c r="AD48" s="217">
        <f t="shared" si="11"/>
        <v>38637</v>
      </c>
      <c r="AE48" s="217">
        <f t="shared" si="11"/>
        <v>28350</v>
      </c>
      <c r="AF48" s="217">
        <f t="shared" si="11"/>
        <v>33777</v>
      </c>
      <c r="AG48" s="217">
        <f t="shared" si="11"/>
        <v>25920</v>
      </c>
      <c r="AH48" s="217">
        <f t="shared" si="11"/>
        <v>27135</v>
      </c>
      <c r="AI48" s="217">
        <f t="shared" si="11"/>
        <v>25920</v>
      </c>
      <c r="AJ48" s="217">
        <f t="shared" si="11"/>
        <v>27135</v>
      </c>
      <c r="AK48" s="217">
        <f t="shared" si="11"/>
        <v>25920</v>
      </c>
      <c r="AL48" s="217">
        <f t="shared" si="11"/>
        <v>27135</v>
      </c>
      <c r="AM48" s="217">
        <f t="shared" si="11"/>
        <v>25920</v>
      </c>
      <c r="AN48" s="217">
        <f t="shared" si="11"/>
        <v>27135</v>
      </c>
      <c r="AO48" s="217">
        <f t="shared" si="11"/>
        <v>25920</v>
      </c>
    </row>
    <row r="49" spans="1:41" s="85" customFormat="1" x14ac:dyDescent="0.2">
      <c r="A49" s="259" t="s">
        <v>137</v>
      </c>
      <c r="B49" s="217"/>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row>
    <row r="50" spans="1:41" s="85" customFormat="1" x14ac:dyDescent="0.2">
      <c r="A50" s="260" t="s">
        <v>129</v>
      </c>
      <c r="B50" s="217">
        <f t="shared" ref="B50:AO50" si="12">B23*0.9</f>
        <v>30375</v>
      </c>
      <c r="C50" s="217">
        <f t="shared" si="12"/>
        <v>30375</v>
      </c>
      <c r="D50" s="217">
        <f t="shared" si="12"/>
        <v>30375</v>
      </c>
      <c r="E50" s="217">
        <f t="shared" si="12"/>
        <v>29160</v>
      </c>
      <c r="F50" s="217">
        <f t="shared" si="12"/>
        <v>32805</v>
      </c>
      <c r="G50" s="217">
        <f t="shared" si="12"/>
        <v>29160</v>
      </c>
      <c r="H50" s="217">
        <f t="shared" si="12"/>
        <v>35235</v>
      </c>
      <c r="I50" s="217">
        <f t="shared" si="12"/>
        <v>32805</v>
      </c>
      <c r="J50" s="217">
        <f t="shared" si="12"/>
        <v>29160</v>
      </c>
      <c r="K50" s="217">
        <f t="shared" si="12"/>
        <v>32805</v>
      </c>
      <c r="L50" s="217">
        <f t="shared" si="12"/>
        <v>30375</v>
      </c>
      <c r="M50" s="217">
        <f t="shared" si="12"/>
        <v>35802</v>
      </c>
      <c r="N50" s="217">
        <f t="shared" si="12"/>
        <v>38232</v>
      </c>
      <c r="O50" s="217">
        <f t="shared" si="12"/>
        <v>35802</v>
      </c>
      <c r="P50" s="217">
        <f t="shared" si="12"/>
        <v>34425</v>
      </c>
      <c r="Q50" s="217">
        <f t="shared" si="12"/>
        <v>34425</v>
      </c>
      <c r="R50" s="217">
        <f t="shared" si="12"/>
        <v>35802</v>
      </c>
      <c r="S50" s="217">
        <f t="shared" si="12"/>
        <v>34425</v>
      </c>
      <c r="T50" s="217">
        <f t="shared" si="12"/>
        <v>38232</v>
      </c>
      <c r="U50" s="217">
        <f t="shared" si="12"/>
        <v>35802</v>
      </c>
      <c r="V50" s="217">
        <f t="shared" si="12"/>
        <v>38232</v>
      </c>
      <c r="W50" s="217">
        <f t="shared" si="12"/>
        <v>38232</v>
      </c>
      <c r="X50" s="217">
        <f t="shared" si="12"/>
        <v>44712</v>
      </c>
      <c r="Y50" s="217">
        <f t="shared" si="12"/>
        <v>38232</v>
      </c>
      <c r="Z50" s="217">
        <f t="shared" si="12"/>
        <v>42282</v>
      </c>
      <c r="AA50" s="217">
        <f t="shared" si="12"/>
        <v>38232</v>
      </c>
      <c r="AB50" s="217">
        <f t="shared" si="12"/>
        <v>42282</v>
      </c>
      <c r="AC50" s="217">
        <f t="shared" si="12"/>
        <v>38232</v>
      </c>
      <c r="AD50" s="217">
        <f t="shared" si="12"/>
        <v>44712</v>
      </c>
      <c r="AE50" s="217">
        <f t="shared" si="12"/>
        <v>34425</v>
      </c>
      <c r="AF50" s="217">
        <f t="shared" si="12"/>
        <v>39852</v>
      </c>
      <c r="AG50" s="217">
        <f t="shared" si="12"/>
        <v>31995</v>
      </c>
      <c r="AH50" s="217">
        <f t="shared" si="12"/>
        <v>33210</v>
      </c>
      <c r="AI50" s="217">
        <f t="shared" si="12"/>
        <v>31995</v>
      </c>
      <c r="AJ50" s="217">
        <f t="shared" si="12"/>
        <v>33210</v>
      </c>
      <c r="AK50" s="217">
        <f t="shared" si="12"/>
        <v>31995</v>
      </c>
      <c r="AL50" s="217">
        <f t="shared" si="12"/>
        <v>33210</v>
      </c>
      <c r="AM50" s="217">
        <f t="shared" si="12"/>
        <v>31995</v>
      </c>
      <c r="AN50" s="217">
        <f t="shared" si="12"/>
        <v>33210</v>
      </c>
      <c r="AO50" s="217">
        <f t="shared" si="12"/>
        <v>31995</v>
      </c>
    </row>
    <row r="51" spans="1:41" s="85" customFormat="1" x14ac:dyDescent="0.2">
      <c r="A51" s="259" t="s">
        <v>138</v>
      </c>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row>
    <row r="52" spans="1:41" s="85" customFormat="1" x14ac:dyDescent="0.2">
      <c r="A52" s="260" t="s">
        <v>129</v>
      </c>
      <c r="B52" s="217">
        <f t="shared" ref="B52:AO52" si="13">B25*0.9</f>
        <v>36855</v>
      </c>
      <c r="C52" s="217">
        <f t="shared" si="13"/>
        <v>36855</v>
      </c>
      <c r="D52" s="217">
        <f t="shared" si="13"/>
        <v>36855</v>
      </c>
      <c r="E52" s="217">
        <f t="shared" si="13"/>
        <v>35640</v>
      </c>
      <c r="F52" s="217">
        <f t="shared" si="13"/>
        <v>39285</v>
      </c>
      <c r="G52" s="217">
        <f t="shared" si="13"/>
        <v>35640</v>
      </c>
      <c r="H52" s="217">
        <f t="shared" si="13"/>
        <v>41715</v>
      </c>
      <c r="I52" s="217">
        <f t="shared" si="13"/>
        <v>39285</v>
      </c>
      <c r="J52" s="217">
        <f t="shared" si="13"/>
        <v>35640</v>
      </c>
      <c r="K52" s="217">
        <f t="shared" si="13"/>
        <v>39285</v>
      </c>
      <c r="L52" s="217">
        <f t="shared" si="13"/>
        <v>36855</v>
      </c>
      <c r="M52" s="217">
        <f t="shared" si="13"/>
        <v>42282</v>
      </c>
      <c r="N52" s="217">
        <f t="shared" si="13"/>
        <v>44712</v>
      </c>
      <c r="O52" s="217">
        <f t="shared" si="13"/>
        <v>42282</v>
      </c>
      <c r="P52" s="217">
        <f t="shared" si="13"/>
        <v>40905</v>
      </c>
      <c r="Q52" s="217">
        <f t="shared" si="13"/>
        <v>40905</v>
      </c>
      <c r="R52" s="217">
        <f t="shared" si="13"/>
        <v>42282</v>
      </c>
      <c r="S52" s="217">
        <f t="shared" si="13"/>
        <v>40905</v>
      </c>
      <c r="T52" s="217">
        <f t="shared" si="13"/>
        <v>44712</v>
      </c>
      <c r="U52" s="217">
        <f t="shared" si="13"/>
        <v>42282</v>
      </c>
      <c r="V52" s="217">
        <f t="shared" si="13"/>
        <v>44712</v>
      </c>
      <c r="W52" s="217">
        <f t="shared" si="13"/>
        <v>44712</v>
      </c>
      <c r="X52" s="217">
        <f t="shared" si="13"/>
        <v>51192</v>
      </c>
      <c r="Y52" s="217">
        <f t="shared" si="13"/>
        <v>44712</v>
      </c>
      <c r="Z52" s="217">
        <f t="shared" si="13"/>
        <v>48762</v>
      </c>
      <c r="AA52" s="217">
        <f t="shared" si="13"/>
        <v>44712</v>
      </c>
      <c r="AB52" s="217">
        <f t="shared" si="13"/>
        <v>48762</v>
      </c>
      <c r="AC52" s="217">
        <f t="shared" si="13"/>
        <v>44712</v>
      </c>
      <c r="AD52" s="217">
        <f t="shared" si="13"/>
        <v>51192</v>
      </c>
      <c r="AE52" s="217">
        <f t="shared" si="13"/>
        <v>40905</v>
      </c>
      <c r="AF52" s="217">
        <f t="shared" si="13"/>
        <v>46332</v>
      </c>
      <c r="AG52" s="217">
        <f t="shared" si="13"/>
        <v>38475</v>
      </c>
      <c r="AH52" s="217">
        <f t="shared" si="13"/>
        <v>39690</v>
      </c>
      <c r="AI52" s="217">
        <f t="shared" si="13"/>
        <v>38475</v>
      </c>
      <c r="AJ52" s="217">
        <f t="shared" si="13"/>
        <v>39690</v>
      </c>
      <c r="AK52" s="217">
        <f t="shared" si="13"/>
        <v>38475</v>
      </c>
      <c r="AL52" s="217">
        <f t="shared" si="13"/>
        <v>39690</v>
      </c>
      <c r="AM52" s="217">
        <f t="shared" si="13"/>
        <v>38475</v>
      </c>
      <c r="AN52" s="217">
        <f t="shared" si="13"/>
        <v>39690</v>
      </c>
      <c r="AO52" s="217">
        <f t="shared" si="13"/>
        <v>38475</v>
      </c>
    </row>
    <row r="53" spans="1:41" s="85" customFormat="1" x14ac:dyDescent="0.2">
      <c r="A53" s="261" t="s">
        <v>139</v>
      </c>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row>
    <row r="54" spans="1:41" s="85" customFormat="1" x14ac:dyDescent="0.2">
      <c r="A54" s="260" t="s">
        <v>129</v>
      </c>
      <c r="B54" s="217">
        <f t="shared" ref="B54:AO54" si="14">B27*0.9</f>
        <v>57105</v>
      </c>
      <c r="C54" s="217">
        <f t="shared" si="14"/>
        <v>57105</v>
      </c>
      <c r="D54" s="217">
        <f t="shared" si="14"/>
        <v>57105</v>
      </c>
      <c r="E54" s="217">
        <f t="shared" si="14"/>
        <v>55890</v>
      </c>
      <c r="F54" s="217">
        <f t="shared" si="14"/>
        <v>59535</v>
      </c>
      <c r="G54" s="217">
        <f t="shared" si="14"/>
        <v>55890</v>
      </c>
      <c r="H54" s="217">
        <f t="shared" si="14"/>
        <v>61965</v>
      </c>
      <c r="I54" s="217">
        <f t="shared" si="14"/>
        <v>59535</v>
      </c>
      <c r="J54" s="217">
        <f t="shared" si="14"/>
        <v>55890</v>
      </c>
      <c r="K54" s="217">
        <f t="shared" si="14"/>
        <v>59535</v>
      </c>
      <c r="L54" s="217">
        <f t="shared" si="14"/>
        <v>57105</v>
      </c>
      <c r="M54" s="217">
        <f t="shared" si="14"/>
        <v>62532</v>
      </c>
      <c r="N54" s="217">
        <f t="shared" si="14"/>
        <v>64962</v>
      </c>
      <c r="O54" s="217">
        <f t="shared" si="14"/>
        <v>62532</v>
      </c>
      <c r="P54" s="217">
        <f t="shared" si="14"/>
        <v>61155</v>
      </c>
      <c r="Q54" s="217">
        <f t="shared" si="14"/>
        <v>61155</v>
      </c>
      <c r="R54" s="217">
        <f t="shared" si="14"/>
        <v>62532</v>
      </c>
      <c r="S54" s="217">
        <f t="shared" si="14"/>
        <v>61155</v>
      </c>
      <c r="T54" s="217">
        <f t="shared" si="14"/>
        <v>64962</v>
      </c>
      <c r="U54" s="217">
        <f t="shared" si="14"/>
        <v>62532</v>
      </c>
      <c r="V54" s="217">
        <f t="shared" si="14"/>
        <v>64962</v>
      </c>
      <c r="W54" s="217">
        <f t="shared" si="14"/>
        <v>64962</v>
      </c>
      <c r="X54" s="217">
        <f t="shared" si="14"/>
        <v>71442</v>
      </c>
      <c r="Y54" s="217">
        <f t="shared" si="14"/>
        <v>64962</v>
      </c>
      <c r="Z54" s="217">
        <f t="shared" si="14"/>
        <v>69012</v>
      </c>
      <c r="AA54" s="217">
        <f t="shared" si="14"/>
        <v>64962</v>
      </c>
      <c r="AB54" s="217">
        <f t="shared" si="14"/>
        <v>69012</v>
      </c>
      <c r="AC54" s="217">
        <f t="shared" si="14"/>
        <v>64962</v>
      </c>
      <c r="AD54" s="217">
        <f t="shared" si="14"/>
        <v>71442</v>
      </c>
      <c r="AE54" s="217">
        <f t="shared" si="14"/>
        <v>61155</v>
      </c>
      <c r="AF54" s="217">
        <f t="shared" si="14"/>
        <v>66582</v>
      </c>
      <c r="AG54" s="217">
        <f t="shared" si="14"/>
        <v>58725</v>
      </c>
      <c r="AH54" s="217">
        <f t="shared" si="14"/>
        <v>59940</v>
      </c>
      <c r="AI54" s="217">
        <f t="shared" si="14"/>
        <v>58725</v>
      </c>
      <c r="AJ54" s="217">
        <f t="shared" si="14"/>
        <v>59940</v>
      </c>
      <c r="AK54" s="217">
        <f t="shared" si="14"/>
        <v>58725</v>
      </c>
      <c r="AL54" s="217">
        <f t="shared" si="14"/>
        <v>59940</v>
      </c>
      <c r="AM54" s="217">
        <f t="shared" si="14"/>
        <v>58725</v>
      </c>
      <c r="AN54" s="217">
        <f t="shared" si="14"/>
        <v>59940</v>
      </c>
      <c r="AO54" s="217">
        <f t="shared" si="14"/>
        <v>58725</v>
      </c>
    </row>
    <row r="55" spans="1:41" s="85" customFormat="1" x14ac:dyDescent="0.2">
      <c r="A55" s="259" t="s">
        <v>140</v>
      </c>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row>
    <row r="56" spans="1:41" s="85" customFormat="1" x14ac:dyDescent="0.2">
      <c r="A56" s="260" t="s">
        <v>129</v>
      </c>
      <c r="B56" s="217">
        <f t="shared" ref="B56:AO56" si="15">B29*0.9</f>
        <v>73305</v>
      </c>
      <c r="C56" s="217">
        <f t="shared" si="15"/>
        <v>73305</v>
      </c>
      <c r="D56" s="217">
        <f t="shared" si="15"/>
        <v>73305</v>
      </c>
      <c r="E56" s="217">
        <f t="shared" si="15"/>
        <v>72090</v>
      </c>
      <c r="F56" s="217">
        <f t="shared" si="15"/>
        <v>75735</v>
      </c>
      <c r="G56" s="217">
        <f t="shared" si="15"/>
        <v>72090</v>
      </c>
      <c r="H56" s="217">
        <f t="shared" si="15"/>
        <v>78165</v>
      </c>
      <c r="I56" s="217">
        <f t="shared" si="15"/>
        <v>75735</v>
      </c>
      <c r="J56" s="217">
        <f t="shared" si="15"/>
        <v>72090</v>
      </c>
      <c r="K56" s="217">
        <f t="shared" si="15"/>
        <v>75735</v>
      </c>
      <c r="L56" s="217">
        <f t="shared" si="15"/>
        <v>73305</v>
      </c>
      <c r="M56" s="217">
        <f t="shared" si="15"/>
        <v>78732</v>
      </c>
      <c r="N56" s="217">
        <f t="shared" si="15"/>
        <v>81162</v>
      </c>
      <c r="O56" s="217">
        <f t="shared" si="15"/>
        <v>78732</v>
      </c>
      <c r="P56" s="217">
        <f t="shared" si="15"/>
        <v>77355</v>
      </c>
      <c r="Q56" s="217">
        <f t="shared" si="15"/>
        <v>77355</v>
      </c>
      <c r="R56" s="217">
        <f t="shared" si="15"/>
        <v>78732</v>
      </c>
      <c r="S56" s="217">
        <f t="shared" si="15"/>
        <v>77355</v>
      </c>
      <c r="T56" s="217">
        <f t="shared" si="15"/>
        <v>81162</v>
      </c>
      <c r="U56" s="217">
        <f t="shared" si="15"/>
        <v>78732</v>
      </c>
      <c r="V56" s="217">
        <f t="shared" si="15"/>
        <v>81162</v>
      </c>
      <c r="W56" s="217">
        <f t="shared" si="15"/>
        <v>81162</v>
      </c>
      <c r="X56" s="217">
        <f t="shared" si="15"/>
        <v>87642</v>
      </c>
      <c r="Y56" s="217">
        <f t="shared" si="15"/>
        <v>81162</v>
      </c>
      <c r="Z56" s="217">
        <f t="shared" si="15"/>
        <v>85212</v>
      </c>
      <c r="AA56" s="217">
        <f t="shared" si="15"/>
        <v>81162</v>
      </c>
      <c r="AB56" s="217">
        <f t="shared" si="15"/>
        <v>85212</v>
      </c>
      <c r="AC56" s="217">
        <f t="shared" si="15"/>
        <v>81162</v>
      </c>
      <c r="AD56" s="217">
        <f t="shared" si="15"/>
        <v>87642</v>
      </c>
      <c r="AE56" s="217">
        <f t="shared" si="15"/>
        <v>77355</v>
      </c>
      <c r="AF56" s="217">
        <f t="shared" si="15"/>
        <v>82782</v>
      </c>
      <c r="AG56" s="217">
        <f t="shared" si="15"/>
        <v>74925</v>
      </c>
      <c r="AH56" s="217">
        <f t="shared" si="15"/>
        <v>76140</v>
      </c>
      <c r="AI56" s="217">
        <f t="shared" si="15"/>
        <v>74925</v>
      </c>
      <c r="AJ56" s="217">
        <f t="shared" si="15"/>
        <v>76140</v>
      </c>
      <c r="AK56" s="217">
        <f t="shared" si="15"/>
        <v>74925</v>
      </c>
      <c r="AL56" s="217">
        <f t="shared" si="15"/>
        <v>76140</v>
      </c>
      <c r="AM56" s="217">
        <f t="shared" si="15"/>
        <v>74925</v>
      </c>
      <c r="AN56" s="217">
        <f t="shared" si="15"/>
        <v>76140</v>
      </c>
      <c r="AO56" s="217">
        <f t="shared" si="15"/>
        <v>74925</v>
      </c>
    </row>
    <row r="57" spans="1:41" s="85" customFormat="1" ht="135" x14ac:dyDescent="0.2">
      <c r="A57" s="415" t="s">
        <v>408</v>
      </c>
    </row>
    <row r="58" spans="1:41" s="85" customFormat="1" x14ac:dyDescent="0.2">
      <c r="A58" s="417" t="s">
        <v>147</v>
      </c>
    </row>
    <row r="59" spans="1:41" s="85" customFormat="1" x14ac:dyDescent="0.2">
      <c r="A59" s="406" t="s">
        <v>406</v>
      </c>
    </row>
    <row r="60" spans="1:41" ht="11.1" customHeight="1" x14ac:dyDescent="0.2">
      <c r="A60" s="406" t="s">
        <v>407</v>
      </c>
    </row>
    <row r="61" spans="1:41" ht="21" customHeight="1" x14ac:dyDescent="0.2">
      <c r="A61" s="413" t="s">
        <v>144</v>
      </c>
    </row>
    <row r="62" spans="1:41" s="263" customFormat="1" ht="36" customHeight="1" x14ac:dyDescent="0.2">
      <c r="A62" s="422" t="s">
        <v>416</v>
      </c>
    </row>
    <row r="63" spans="1:41" ht="36" customHeight="1" x14ac:dyDescent="0.2">
      <c r="A63" s="423"/>
    </row>
    <row r="64" spans="1:41" ht="36" customHeight="1" x14ac:dyDescent="0.2">
      <c r="A64" s="423"/>
    </row>
    <row r="65" spans="1:1" ht="12" customHeight="1" x14ac:dyDescent="0.2">
      <c r="A65" s="423"/>
    </row>
    <row r="66" spans="1:1" x14ac:dyDescent="0.2">
      <c r="A66" s="404" t="s">
        <v>341</v>
      </c>
    </row>
    <row r="67" spans="1:1" x14ac:dyDescent="0.2">
      <c r="A67" s="414"/>
    </row>
    <row r="68" spans="1:1" s="263" customFormat="1" ht="31.5" x14ac:dyDescent="0.2">
      <c r="A68" s="418" t="s">
        <v>417</v>
      </c>
    </row>
    <row r="69" spans="1:1" s="263" customFormat="1" ht="42" x14ac:dyDescent="0.2">
      <c r="A69" s="419" t="s">
        <v>409</v>
      </c>
    </row>
    <row r="70" spans="1:1" s="263" customFormat="1" ht="21" x14ac:dyDescent="0.2">
      <c r="A70" s="419" t="s">
        <v>410</v>
      </c>
    </row>
    <row r="71" spans="1:1" s="263" customFormat="1" ht="21" x14ac:dyDescent="0.2">
      <c r="A71" s="419" t="s">
        <v>418</v>
      </c>
    </row>
    <row r="72" spans="1:1" s="263" customFormat="1" ht="21" x14ac:dyDescent="0.2">
      <c r="A72" s="419" t="s">
        <v>411</v>
      </c>
    </row>
    <row r="73" spans="1:1" s="263" customFormat="1" ht="31.5" x14ac:dyDescent="0.2">
      <c r="A73" s="419" t="s">
        <v>412</v>
      </c>
    </row>
    <row r="74" spans="1:1" s="263" customFormat="1" ht="31.5" x14ac:dyDescent="0.2">
      <c r="A74" s="419" t="s">
        <v>413</v>
      </c>
    </row>
    <row r="75" spans="1:1" s="263" customFormat="1" ht="31.5" x14ac:dyDescent="0.2">
      <c r="A75" s="412" t="s">
        <v>179</v>
      </c>
    </row>
    <row r="76" spans="1:1" s="263" customFormat="1" ht="63" x14ac:dyDescent="0.2">
      <c r="A76" s="420" t="s">
        <v>414</v>
      </c>
    </row>
    <row r="77" spans="1:1" s="263" customFormat="1" ht="21" x14ac:dyDescent="0.2">
      <c r="A77" s="416" t="s">
        <v>175</v>
      </c>
    </row>
    <row r="78" spans="1:1" s="263" customFormat="1" ht="42.75" x14ac:dyDescent="0.2">
      <c r="A78" s="411" t="s">
        <v>415</v>
      </c>
    </row>
    <row r="79" spans="1:1" s="263" customFormat="1" ht="21" x14ac:dyDescent="0.2">
      <c r="A79" s="407" t="s">
        <v>177</v>
      </c>
    </row>
    <row r="80" spans="1:1" s="263" customFormat="1" ht="12.75" x14ac:dyDescent="0.2">
      <c r="A80" s="408"/>
    </row>
    <row r="81" spans="1:1" s="263" customFormat="1" ht="12.75" x14ac:dyDescent="0.2">
      <c r="A81" s="409" t="s">
        <v>145</v>
      </c>
    </row>
    <row r="82" spans="1:1" s="263" customFormat="1" ht="24" x14ac:dyDescent="0.2">
      <c r="A82" s="410" t="s">
        <v>165</v>
      </c>
    </row>
    <row r="83" spans="1:1" s="263" customFormat="1" ht="24" x14ac:dyDescent="0.2">
      <c r="A83" s="410" t="s">
        <v>166</v>
      </c>
    </row>
    <row r="84" spans="1:1" s="263" customFormat="1" ht="12.75" x14ac:dyDescent="0.2">
      <c r="A84" s="405"/>
    </row>
    <row r="85" spans="1:1" s="263" customFormat="1" ht="12.75" x14ac:dyDescent="0.2">
      <c r="A85" s="403"/>
    </row>
    <row r="86" spans="1:1" s="263" customFormat="1" ht="12.75" x14ac:dyDescent="0.2">
      <c r="A86" s="403"/>
    </row>
  </sheetData>
  <mergeCells count="1">
    <mergeCell ref="A62:A65"/>
  </mergeCells>
  <pageMargins left="0.7" right="0.7" top="0.75" bottom="0.75" header="0.3" footer="0.3"/>
  <pageSetup paperSize="9" orientation="portrait" horizontalDpi="4294967295" verticalDpi="4294967295"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O86"/>
  <sheetViews>
    <sheetView zoomScaleNormal="100" workbookViewId="0">
      <selection activeCell="N22" sqref="N22"/>
    </sheetView>
  </sheetViews>
  <sheetFormatPr defaultColWidth="9" defaultRowHeight="12" x14ac:dyDescent="0.2"/>
  <cols>
    <col min="1" max="1" width="83.85546875" style="213" customWidth="1"/>
    <col min="2" max="16384" width="9" style="213"/>
  </cols>
  <sheetData>
    <row r="1" spans="1:20" s="21" customFormat="1" ht="12" customHeight="1" x14ac:dyDescent="0.2">
      <c r="A1" s="114" t="s">
        <v>141</v>
      </c>
    </row>
    <row r="2" spans="1:20" s="21" customFormat="1" ht="12" customHeight="1" x14ac:dyDescent="0.2">
      <c r="A2" s="230" t="s">
        <v>401</v>
      </c>
    </row>
    <row r="3" spans="1:20" ht="8.4499999999999993" customHeight="1" x14ac:dyDescent="0.2">
      <c r="A3" s="80"/>
    </row>
    <row r="4" spans="1:20" s="21" customFormat="1" ht="32.450000000000003" customHeight="1" x14ac:dyDescent="0.2">
      <c r="A4" s="321" t="s">
        <v>146</v>
      </c>
    </row>
    <row r="5" spans="1:20" s="81" customFormat="1" ht="23.1" customHeight="1" x14ac:dyDescent="0.2">
      <c r="A5" s="93" t="s">
        <v>143</v>
      </c>
      <c r="B5" s="267">
        <f>'C завтраками| Bed and breakfast'!B4</f>
        <v>45399</v>
      </c>
      <c r="C5" s="267">
        <f>'C завтраками| Bed and breakfast'!C4</f>
        <v>45401</v>
      </c>
      <c r="D5" s="267">
        <f>'C завтраками| Bed and breakfast'!D4</f>
        <v>45403</v>
      </c>
      <c r="E5" s="267">
        <f>'C завтраками| Bed and breakfast'!E4</f>
        <v>45407</v>
      </c>
      <c r="F5" s="267">
        <f>'C завтраками| Bed and breakfast'!F4</f>
        <v>45408</v>
      </c>
      <c r="G5" s="121">
        <f>'C завтраками| Bed and breakfast'!G4</f>
        <v>45410</v>
      </c>
      <c r="H5" s="121">
        <f>'C завтраками| Bed and breakfast'!H4</f>
        <v>45412</v>
      </c>
      <c r="I5" s="267">
        <f>'C завтраками| Bed and breakfast'!I4</f>
        <v>45414</v>
      </c>
      <c r="J5" s="267">
        <f>'C завтраками| Bed and breakfast'!J4</f>
        <v>45415</v>
      </c>
      <c r="K5" s="121">
        <f>'C завтраками| Bed and breakfast'!K4</f>
        <v>45417</v>
      </c>
      <c r="L5" s="267">
        <f>'C завтраками| Bed and breakfast'!L4</f>
        <v>45420</v>
      </c>
      <c r="M5" s="121">
        <f>'C завтраками| Bed and breakfast'!M4</f>
        <v>45421</v>
      </c>
      <c r="N5" s="267">
        <f>'C завтраками| Bed and breakfast'!N4</f>
        <v>45424</v>
      </c>
      <c r="O5" s="121">
        <f>'C завтраками| Bed and breakfast'!O4</f>
        <v>45427</v>
      </c>
      <c r="P5" s="267">
        <f>'C завтраками| Bed and breakfast'!P4</f>
        <v>45429</v>
      </c>
      <c r="Q5" s="267">
        <f>'C завтраками| Bed and breakfast'!Q4</f>
        <v>45431</v>
      </c>
      <c r="R5" s="267">
        <f>'C завтраками| Bed and breakfast'!R4</f>
        <v>45436</v>
      </c>
      <c r="S5" s="267">
        <f>'C завтраками| Bed and breakfast'!S4</f>
        <v>45438</v>
      </c>
      <c r="T5" s="267">
        <f>'C завтраками| Bed and breakfast'!T4</f>
        <v>45440</v>
      </c>
    </row>
    <row r="6" spans="1:20" s="81" customFormat="1" ht="23.1" customHeight="1" x14ac:dyDescent="0.2">
      <c r="A6" s="94"/>
      <c r="B6" s="267">
        <f>'C завтраками| Bed and breakfast'!B5</f>
        <v>45400</v>
      </c>
      <c r="C6" s="267">
        <f>'C завтраками| Bed and breakfast'!C5</f>
        <v>45402</v>
      </c>
      <c r="D6" s="267">
        <f>'C завтраками| Bed and breakfast'!D5</f>
        <v>45406</v>
      </c>
      <c r="E6" s="267">
        <f>'C завтраками| Bed and breakfast'!E5</f>
        <v>45407</v>
      </c>
      <c r="F6" s="267">
        <f>'C завтраками| Bed and breakfast'!F5</f>
        <v>45409</v>
      </c>
      <c r="G6" s="121">
        <f>'C завтраками| Bed and breakfast'!G5</f>
        <v>45411</v>
      </c>
      <c r="H6" s="121">
        <f>'C завтраками| Bed and breakfast'!H5</f>
        <v>45413</v>
      </c>
      <c r="I6" s="267">
        <f>'C завтраками| Bed and breakfast'!I5</f>
        <v>45414</v>
      </c>
      <c r="J6" s="267">
        <f>'C завтраками| Bed and breakfast'!J5</f>
        <v>45416</v>
      </c>
      <c r="K6" s="121">
        <f>'C завтраками| Bed and breakfast'!K5</f>
        <v>45419</v>
      </c>
      <c r="L6" s="267">
        <f>'C завтраками| Bed and breakfast'!L5</f>
        <v>45420</v>
      </c>
      <c r="M6" s="121">
        <f>'C завтраками| Bed and breakfast'!M5</f>
        <v>45423</v>
      </c>
      <c r="N6" s="267">
        <f>'C завтраками| Bed and breakfast'!N5</f>
        <v>45426</v>
      </c>
      <c r="O6" s="121">
        <f>'C завтраками| Bed and breakfast'!O5</f>
        <v>45428</v>
      </c>
      <c r="P6" s="267">
        <f>'C завтраками| Bed and breakfast'!P5</f>
        <v>45430</v>
      </c>
      <c r="Q6" s="267">
        <f>'C завтраками| Bed and breakfast'!Q5</f>
        <v>45435</v>
      </c>
      <c r="R6" s="267">
        <f>'C завтраками| Bed and breakfast'!R5</f>
        <v>45437</v>
      </c>
      <c r="S6" s="267">
        <f>'C завтраками| Bed and breakfast'!S5</f>
        <v>45439</v>
      </c>
      <c r="T6" s="267">
        <f>'C завтраками| Bed and breakfast'!T5</f>
        <v>45442</v>
      </c>
    </row>
    <row r="7" spans="1:20" s="85" customFormat="1" x14ac:dyDescent="0.2">
      <c r="A7" s="259" t="s">
        <v>153</v>
      </c>
      <c r="B7" s="311"/>
      <c r="C7" s="311"/>
      <c r="D7" s="311"/>
      <c r="E7" s="311"/>
      <c r="F7" s="311"/>
      <c r="G7" s="311"/>
      <c r="H7" s="311"/>
      <c r="I7" s="311"/>
      <c r="J7" s="311"/>
      <c r="K7" s="311"/>
      <c r="L7" s="311"/>
      <c r="M7" s="311"/>
      <c r="N7" s="311"/>
      <c r="O7" s="311"/>
      <c r="P7" s="311"/>
      <c r="Q7" s="311"/>
      <c r="R7" s="311"/>
      <c r="S7" s="311"/>
      <c r="T7" s="311"/>
    </row>
    <row r="8" spans="1:20" s="85" customFormat="1" x14ac:dyDescent="0.2">
      <c r="A8" s="260">
        <v>1</v>
      </c>
      <c r="B8" s="292">
        <f>'C завтраками| Bed and breakfast'!B7*0.9</f>
        <v>16650</v>
      </c>
      <c r="C8" s="292">
        <f>'C завтраками| Bed and breakfast'!C7*0.9</f>
        <v>15300</v>
      </c>
      <c r="D8" s="292">
        <f>'C завтраками| Bed and breakfast'!D7*0.9</f>
        <v>13230</v>
      </c>
      <c r="E8" s="292">
        <f>'C завтраками| Bed and breakfast'!E7*0.9</f>
        <v>13230</v>
      </c>
      <c r="F8" s="292">
        <f>'C завтраками| Bed and breakfast'!F7*0.9</f>
        <v>16650</v>
      </c>
      <c r="G8" s="292">
        <f>'C завтраками| Bed and breakfast'!G7*0.9</f>
        <v>28800</v>
      </c>
      <c r="H8" s="292">
        <f>'C завтраками| Bed and breakfast'!H7*0.9</f>
        <v>24750</v>
      </c>
      <c r="I8" s="292">
        <f>'C завтраками| Bed and breakfast'!I7*0.9</f>
        <v>22050</v>
      </c>
      <c r="J8" s="292">
        <f>'C завтраками| Bed and breakfast'!J7*0.9</f>
        <v>22050</v>
      </c>
      <c r="K8" s="292">
        <f>'C завтраками| Bed and breakfast'!K7*0.9</f>
        <v>19350</v>
      </c>
      <c r="L8" s="292">
        <f>'C завтраками| Bed and breakfast'!L7*0.9</f>
        <v>24750</v>
      </c>
      <c r="M8" s="292">
        <f>'C завтраками| Bed and breakfast'!M7*0.9</f>
        <v>28800</v>
      </c>
      <c r="N8" s="292">
        <f>'C завтраками| Bed and breakfast'!N7*0.9</f>
        <v>12600</v>
      </c>
      <c r="O8" s="292">
        <f>'C завтраками| Bed and breakfast'!O7*0.9</f>
        <v>13950</v>
      </c>
      <c r="P8" s="292">
        <f>'C завтраками| Bed and breakfast'!P7*0.9</f>
        <v>12600</v>
      </c>
      <c r="Q8" s="292">
        <f>'C завтраками| Bed and breakfast'!Q7*0.9</f>
        <v>13230</v>
      </c>
      <c r="R8" s="292">
        <f>'C завтраками| Bed and breakfast'!R7*0.9</f>
        <v>13950</v>
      </c>
      <c r="S8" s="292">
        <f>'C завтраками| Bed and breakfast'!S7*0.9</f>
        <v>11250</v>
      </c>
      <c r="T8" s="292">
        <f>'C завтраками| Bed and breakfast'!T7*0.9</f>
        <v>13950</v>
      </c>
    </row>
    <row r="9" spans="1:20" s="85" customFormat="1" x14ac:dyDescent="0.2">
      <c r="A9" s="260">
        <v>2</v>
      </c>
      <c r="B9" s="292">
        <f>'C завтраками| Bed and breakfast'!B8*0.9</f>
        <v>18450</v>
      </c>
      <c r="C9" s="292">
        <f>'C завтраками| Bed and breakfast'!C8*0.9</f>
        <v>17100</v>
      </c>
      <c r="D9" s="292">
        <f>'C завтраками| Bed and breakfast'!D8*0.9</f>
        <v>15030</v>
      </c>
      <c r="E9" s="292">
        <f>'C завтраками| Bed and breakfast'!E8*0.9</f>
        <v>15030</v>
      </c>
      <c r="F9" s="292">
        <f>'C завтраками| Bed and breakfast'!F8*0.9</f>
        <v>18450</v>
      </c>
      <c r="G9" s="292">
        <f>'C завтраками| Bed and breakfast'!G8*0.9</f>
        <v>30600</v>
      </c>
      <c r="H9" s="292">
        <f>'C завтраками| Bed and breakfast'!H8*0.9</f>
        <v>26550</v>
      </c>
      <c r="I9" s="292">
        <f>'C завтраками| Bed and breakfast'!I8*0.9</f>
        <v>23850</v>
      </c>
      <c r="J9" s="292">
        <f>'C завтраками| Bed and breakfast'!J8*0.9</f>
        <v>23850</v>
      </c>
      <c r="K9" s="292">
        <f>'C завтраками| Bed and breakfast'!K8*0.9</f>
        <v>21150</v>
      </c>
      <c r="L9" s="292">
        <f>'C завтраками| Bed and breakfast'!L8*0.9</f>
        <v>26550</v>
      </c>
      <c r="M9" s="292">
        <f>'C завтраками| Bed and breakfast'!M8*0.9</f>
        <v>30600</v>
      </c>
      <c r="N9" s="292">
        <f>'C завтраками| Bed and breakfast'!N8*0.9</f>
        <v>14400</v>
      </c>
      <c r="O9" s="292">
        <f>'C завтраками| Bed and breakfast'!O8*0.9</f>
        <v>15750</v>
      </c>
      <c r="P9" s="292">
        <f>'C завтраками| Bed and breakfast'!P8*0.9</f>
        <v>14400</v>
      </c>
      <c r="Q9" s="292">
        <f>'C завтраками| Bed and breakfast'!Q8*0.9</f>
        <v>15030</v>
      </c>
      <c r="R9" s="292">
        <f>'C завтраками| Bed and breakfast'!R8*0.9</f>
        <v>15750</v>
      </c>
      <c r="S9" s="292">
        <f>'C завтраками| Bed and breakfast'!S8*0.9</f>
        <v>13050</v>
      </c>
      <c r="T9" s="292">
        <f>'C завтраками| Bed and breakfast'!T8*0.9</f>
        <v>15750</v>
      </c>
    </row>
    <row r="10" spans="1:20" s="85" customFormat="1" x14ac:dyDescent="0.2">
      <c r="A10" s="259" t="s">
        <v>155</v>
      </c>
      <c r="B10" s="292"/>
      <c r="C10" s="292"/>
      <c r="D10" s="292"/>
      <c r="E10" s="292"/>
      <c r="F10" s="292"/>
      <c r="G10" s="292"/>
      <c r="H10" s="292"/>
      <c r="I10" s="292"/>
      <c r="J10" s="292"/>
      <c r="K10" s="292"/>
      <c r="L10" s="292"/>
      <c r="M10" s="292"/>
      <c r="N10" s="292"/>
      <c r="O10" s="292"/>
      <c r="P10" s="292"/>
      <c r="Q10" s="292"/>
      <c r="R10" s="292"/>
      <c r="S10" s="292"/>
      <c r="T10" s="292"/>
    </row>
    <row r="11" spans="1:20" s="85" customFormat="1" x14ac:dyDescent="0.2">
      <c r="A11" s="260">
        <v>1</v>
      </c>
      <c r="B11" s="292">
        <f>'C завтраками| Bed and breakfast'!B10*0.9</f>
        <v>18900</v>
      </c>
      <c r="C11" s="292">
        <f>'C завтраками| Bed and breakfast'!C10*0.9</f>
        <v>17550</v>
      </c>
      <c r="D11" s="292">
        <f>'C завтраками| Bed and breakfast'!D10*0.9</f>
        <v>15480</v>
      </c>
      <c r="E11" s="292">
        <f>'C завтраками| Bed and breakfast'!E10*0.9</f>
        <v>15480</v>
      </c>
      <c r="F11" s="292">
        <f>'C завтраками| Bed and breakfast'!F10*0.9</f>
        <v>18900</v>
      </c>
      <c r="G11" s="292">
        <f>'C завтраками| Bed and breakfast'!G10*0.9</f>
        <v>31050</v>
      </c>
      <c r="H11" s="292">
        <f>'C завтраками| Bed and breakfast'!H10*0.9</f>
        <v>27000</v>
      </c>
      <c r="I11" s="292">
        <f>'C завтраками| Bed and breakfast'!I10*0.9</f>
        <v>24300</v>
      </c>
      <c r="J11" s="292">
        <f>'C завтраками| Bed and breakfast'!J10*0.9</f>
        <v>24300</v>
      </c>
      <c r="K11" s="292">
        <f>'C завтраками| Bed and breakfast'!K10*0.9</f>
        <v>21600</v>
      </c>
      <c r="L11" s="292">
        <f>'C завтраками| Bed and breakfast'!L10*0.9</f>
        <v>27000</v>
      </c>
      <c r="M11" s="292">
        <f>'C завтраками| Bed and breakfast'!M10*0.9</f>
        <v>31050</v>
      </c>
      <c r="N11" s="292">
        <f>'C завтраками| Bed and breakfast'!N10*0.9</f>
        <v>14850</v>
      </c>
      <c r="O11" s="292">
        <f>'C завтраками| Bed and breakfast'!O10*0.9</f>
        <v>16200</v>
      </c>
      <c r="P11" s="292">
        <f>'C завтраками| Bed and breakfast'!P10*0.9</f>
        <v>14850</v>
      </c>
      <c r="Q11" s="292">
        <f>'C завтраками| Bed and breakfast'!Q10*0.9</f>
        <v>15480</v>
      </c>
      <c r="R11" s="292">
        <f>'C завтраками| Bed and breakfast'!R10*0.9</f>
        <v>16200</v>
      </c>
      <c r="S11" s="292">
        <f>'C завтраками| Bed and breakfast'!S10*0.9</f>
        <v>13500</v>
      </c>
      <c r="T11" s="292">
        <f>'C завтраками| Bed and breakfast'!T10*0.9</f>
        <v>16200</v>
      </c>
    </row>
    <row r="12" spans="1:20" s="85" customFormat="1" x14ac:dyDescent="0.2">
      <c r="A12" s="260">
        <v>2</v>
      </c>
      <c r="B12" s="292">
        <f>'C завтраками| Bed and breakfast'!B11*0.9</f>
        <v>20700</v>
      </c>
      <c r="C12" s="292">
        <f>'C завтраками| Bed and breakfast'!C11*0.9</f>
        <v>19350</v>
      </c>
      <c r="D12" s="292">
        <f>'C завтраками| Bed and breakfast'!D11*0.9</f>
        <v>17280</v>
      </c>
      <c r="E12" s="292">
        <f>'C завтраками| Bed and breakfast'!E11*0.9</f>
        <v>17280</v>
      </c>
      <c r="F12" s="292">
        <f>'C завтраками| Bed and breakfast'!F11*0.9</f>
        <v>20700</v>
      </c>
      <c r="G12" s="292">
        <f>'C завтраками| Bed and breakfast'!G11*0.9</f>
        <v>32850</v>
      </c>
      <c r="H12" s="292">
        <f>'C завтраками| Bed and breakfast'!H11*0.9</f>
        <v>28800</v>
      </c>
      <c r="I12" s="292">
        <f>'C завтраками| Bed and breakfast'!I11*0.9</f>
        <v>26100</v>
      </c>
      <c r="J12" s="292">
        <f>'C завтраками| Bed and breakfast'!J11*0.9</f>
        <v>26100</v>
      </c>
      <c r="K12" s="292">
        <f>'C завтраками| Bed and breakfast'!K11*0.9</f>
        <v>23400</v>
      </c>
      <c r="L12" s="292">
        <f>'C завтраками| Bed and breakfast'!L11*0.9</f>
        <v>28800</v>
      </c>
      <c r="M12" s="292">
        <f>'C завтраками| Bed and breakfast'!M11*0.9</f>
        <v>32850</v>
      </c>
      <c r="N12" s="292">
        <f>'C завтраками| Bed and breakfast'!N11*0.9</f>
        <v>16650</v>
      </c>
      <c r="O12" s="292">
        <f>'C завтраками| Bed and breakfast'!O11*0.9</f>
        <v>18000</v>
      </c>
      <c r="P12" s="292">
        <f>'C завтраками| Bed and breakfast'!P11*0.9</f>
        <v>16650</v>
      </c>
      <c r="Q12" s="292">
        <f>'C завтраками| Bed and breakfast'!Q11*0.9</f>
        <v>17280</v>
      </c>
      <c r="R12" s="292">
        <f>'C завтраками| Bed and breakfast'!R11*0.9</f>
        <v>18000</v>
      </c>
      <c r="S12" s="292">
        <f>'C завтраками| Bed and breakfast'!S11*0.9</f>
        <v>15300</v>
      </c>
      <c r="T12" s="292">
        <f>'C завтраками| Bed and breakfast'!T11*0.9</f>
        <v>18000</v>
      </c>
    </row>
    <row r="13" spans="1:20" s="85" customFormat="1" x14ac:dyDescent="0.2">
      <c r="A13" s="259" t="s">
        <v>154</v>
      </c>
      <c r="B13" s="292"/>
      <c r="C13" s="292"/>
      <c r="D13" s="292"/>
      <c r="E13" s="292"/>
      <c r="F13" s="292"/>
      <c r="G13" s="292"/>
      <c r="H13" s="292"/>
      <c r="I13" s="292"/>
      <c r="J13" s="292"/>
      <c r="K13" s="292"/>
      <c r="L13" s="292"/>
      <c r="M13" s="292"/>
      <c r="N13" s="292"/>
      <c r="O13" s="292"/>
      <c r="P13" s="292"/>
      <c r="Q13" s="292"/>
      <c r="R13" s="292"/>
      <c r="S13" s="292"/>
      <c r="T13" s="292"/>
    </row>
    <row r="14" spans="1:20" s="85" customFormat="1" x14ac:dyDescent="0.2">
      <c r="A14" s="260">
        <v>1</v>
      </c>
      <c r="B14" s="292">
        <f>'C завтраками| Bed and breakfast'!B13*0.9</f>
        <v>19800</v>
      </c>
      <c r="C14" s="292">
        <f>'C завтраками| Bed and breakfast'!C13*0.9</f>
        <v>18450</v>
      </c>
      <c r="D14" s="292">
        <f>'C завтраками| Bed and breakfast'!D13*0.9</f>
        <v>16380</v>
      </c>
      <c r="E14" s="292">
        <f>'C завтраками| Bed and breakfast'!E13*0.9</f>
        <v>16380</v>
      </c>
      <c r="F14" s="292">
        <f>'C завтраками| Bed and breakfast'!F13*0.9</f>
        <v>19800</v>
      </c>
      <c r="G14" s="292">
        <f>'C завтраками| Bed and breakfast'!G13*0.9</f>
        <v>31950</v>
      </c>
      <c r="H14" s="292">
        <f>'C завтраками| Bed and breakfast'!H13*0.9</f>
        <v>27900</v>
      </c>
      <c r="I14" s="292">
        <f>'C завтраками| Bed and breakfast'!I13*0.9</f>
        <v>25200</v>
      </c>
      <c r="J14" s="292">
        <f>'C завтраками| Bed and breakfast'!J13*0.9</f>
        <v>25200</v>
      </c>
      <c r="K14" s="292">
        <f>'C завтраками| Bed and breakfast'!K13*0.9</f>
        <v>22500</v>
      </c>
      <c r="L14" s="292">
        <f>'C завтраками| Bed and breakfast'!L13*0.9</f>
        <v>27900</v>
      </c>
      <c r="M14" s="292">
        <f>'C завтраками| Bed and breakfast'!M13*0.9</f>
        <v>31950</v>
      </c>
      <c r="N14" s="292">
        <f>'C завтраками| Bed and breakfast'!N13*0.9</f>
        <v>15750</v>
      </c>
      <c r="O14" s="292">
        <f>'C завтраками| Bed and breakfast'!O13*0.9</f>
        <v>17100</v>
      </c>
      <c r="P14" s="292">
        <f>'C завтраками| Bed and breakfast'!P13*0.9</f>
        <v>15750</v>
      </c>
      <c r="Q14" s="292">
        <f>'C завтраками| Bed and breakfast'!Q13*0.9</f>
        <v>16380</v>
      </c>
      <c r="R14" s="292">
        <f>'C завтраками| Bed and breakfast'!R13*0.9</f>
        <v>17100</v>
      </c>
      <c r="S14" s="292">
        <f>'C завтраками| Bed and breakfast'!S13*0.9</f>
        <v>14400</v>
      </c>
      <c r="T14" s="292">
        <f>'C завтраками| Bed and breakfast'!T13*0.9</f>
        <v>17100</v>
      </c>
    </row>
    <row r="15" spans="1:20" s="85" customFormat="1" x14ac:dyDescent="0.2">
      <c r="A15" s="260">
        <v>2</v>
      </c>
      <c r="B15" s="292">
        <f>'C завтраками| Bed and breakfast'!B14*0.9</f>
        <v>21600</v>
      </c>
      <c r="C15" s="292">
        <f>'C завтраками| Bed and breakfast'!C14*0.9</f>
        <v>20250</v>
      </c>
      <c r="D15" s="292">
        <f>'C завтраками| Bed and breakfast'!D14*0.9</f>
        <v>18180</v>
      </c>
      <c r="E15" s="292">
        <f>'C завтраками| Bed and breakfast'!E14*0.9</f>
        <v>18180</v>
      </c>
      <c r="F15" s="292">
        <f>'C завтраками| Bed and breakfast'!F14*0.9</f>
        <v>21600</v>
      </c>
      <c r="G15" s="292">
        <f>'C завтраками| Bed and breakfast'!G14*0.9</f>
        <v>33750</v>
      </c>
      <c r="H15" s="292">
        <f>'C завтраками| Bed and breakfast'!H14*0.9</f>
        <v>29700</v>
      </c>
      <c r="I15" s="292">
        <f>'C завтраками| Bed and breakfast'!I14*0.9</f>
        <v>27000</v>
      </c>
      <c r="J15" s="292">
        <f>'C завтраками| Bed and breakfast'!J14*0.9</f>
        <v>27000</v>
      </c>
      <c r="K15" s="292">
        <f>'C завтраками| Bed and breakfast'!K14*0.9</f>
        <v>24300</v>
      </c>
      <c r="L15" s="292">
        <f>'C завтраками| Bed and breakfast'!L14*0.9</f>
        <v>29700</v>
      </c>
      <c r="M15" s="292">
        <f>'C завтраками| Bed and breakfast'!M14*0.9</f>
        <v>33750</v>
      </c>
      <c r="N15" s="292">
        <f>'C завтраками| Bed and breakfast'!N14*0.9</f>
        <v>17550</v>
      </c>
      <c r="O15" s="292">
        <f>'C завтраками| Bed and breakfast'!O14*0.9</f>
        <v>18900</v>
      </c>
      <c r="P15" s="292">
        <f>'C завтраками| Bed and breakfast'!P14*0.9</f>
        <v>17550</v>
      </c>
      <c r="Q15" s="292">
        <f>'C завтраками| Bed and breakfast'!Q14*0.9</f>
        <v>18180</v>
      </c>
      <c r="R15" s="292">
        <f>'C завтраками| Bed and breakfast'!R14*0.9</f>
        <v>18900</v>
      </c>
      <c r="S15" s="292">
        <f>'C завтраками| Bed and breakfast'!S14*0.9</f>
        <v>16200</v>
      </c>
      <c r="T15" s="292">
        <f>'C завтраками| Bed and breakfast'!T14*0.9</f>
        <v>18900</v>
      </c>
    </row>
    <row r="16" spans="1:20" s="85" customFormat="1" x14ac:dyDescent="0.2">
      <c r="A16" s="259" t="s">
        <v>156</v>
      </c>
      <c r="B16" s="292"/>
      <c r="C16" s="292"/>
      <c r="D16" s="292"/>
      <c r="E16" s="292"/>
      <c r="F16" s="292"/>
      <c r="G16" s="292"/>
      <c r="H16" s="292"/>
      <c r="I16" s="292"/>
      <c r="J16" s="292"/>
      <c r="K16" s="292"/>
      <c r="L16" s="292"/>
      <c r="M16" s="292"/>
      <c r="N16" s="292"/>
      <c r="O16" s="292"/>
      <c r="P16" s="292"/>
      <c r="Q16" s="292"/>
      <c r="R16" s="292"/>
      <c r="S16" s="292"/>
      <c r="T16" s="292"/>
    </row>
    <row r="17" spans="1:20" s="85" customFormat="1" x14ac:dyDescent="0.2">
      <c r="A17" s="260">
        <v>1</v>
      </c>
      <c r="B17" s="292">
        <f>'C завтраками| Bed and breakfast'!B16*0.9</f>
        <v>22500</v>
      </c>
      <c r="C17" s="292">
        <f>'C завтраками| Bed and breakfast'!C16*0.9</f>
        <v>21150</v>
      </c>
      <c r="D17" s="292">
        <f>'C завтраками| Bed and breakfast'!D16*0.9</f>
        <v>19080</v>
      </c>
      <c r="E17" s="292">
        <f>'C завтраками| Bed and breakfast'!E16*0.9</f>
        <v>19080</v>
      </c>
      <c r="F17" s="292">
        <f>'C завтраками| Bed and breakfast'!F16*0.9</f>
        <v>22500</v>
      </c>
      <c r="G17" s="292">
        <f>'C завтраками| Bed and breakfast'!G16*0.9</f>
        <v>34650</v>
      </c>
      <c r="H17" s="292">
        <f>'C завтраками| Bed and breakfast'!H16*0.9</f>
        <v>30600</v>
      </c>
      <c r="I17" s="292">
        <f>'C завтраками| Bed and breakfast'!I16*0.9</f>
        <v>27900</v>
      </c>
      <c r="J17" s="292">
        <f>'C завтраками| Bed and breakfast'!J16*0.9</f>
        <v>27900</v>
      </c>
      <c r="K17" s="292">
        <f>'C завтраками| Bed and breakfast'!K16*0.9</f>
        <v>25200</v>
      </c>
      <c r="L17" s="292">
        <f>'C завтраками| Bed and breakfast'!L16*0.9</f>
        <v>30600</v>
      </c>
      <c r="M17" s="292">
        <f>'C завтраками| Bed and breakfast'!M16*0.9</f>
        <v>34650</v>
      </c>
      <c r="N17" s="292">
        <f>'C завтраками| Bed and breakfast'!N16*0.9</f>
        <v>18450</v>
      </c>
      <c r="O17" s="292">
        <f>'C завтраками| Bed and breakfast'!O16*0.9</f>
        <v>19800</v>
      </c>
      <c r="P17" s="292">
        <f>'C завтраками| Bed and breakfast'!P16*0.9</f>
        <v>18450</v>
      </c>
      <c r="Q17" s="292">
        <f>'C завтраками| Bed and breakfast'!Q16*0.9</f>
        <v>19080</v>
      </c>
      <c r="R17" s="292">
        <f>'C завтраками| Bed and breakfast'!R16*0.9</f>
        <v>19800</v>
      </c>
      <c r="S17" s="292">
        <f>'C завтраками| Bed and breakfast'!S16*0.9</f>
        <v>17100</v>
      </c>
      <c r="T17" s="292">
        <f>'C завтраками| Bed and breakfast'!T16*0.9</f>
        <v>19800</v>
      </c>
    </row>
    <row r="18" spans="1:20" s="85" customFormat="1" x14ac:dyDescent="0.2">
      <c r="A18" s="260">
        <v>2</v>
      </c>
      <c r="B18" s="292">
        <f>'C завтраками| Bed and breakfast'!B17*0.9</f>
        <v>24300</v>
      </c>
      <c r="C18" s="292">
        <f>'C завтраками| Bed and breakfast'!C17*0.9</f>
        <v>22950</v>
      </c>
      <c r="D18" s="292">
        <f>'C завтраками| Bed and breakfast'!D17*0.9</f>
        <v>20880</v>
      </c>
      <c r="E18" s="292">
        <f>'C завтраками| Bed and breakfast'!E17*0.9</f>
        <v>20880</v>
      </c>
      <c r="F18" s="292">
        <f>'C завтраками| Bed and breakfast'!F17*0.9</f>
        <v>24300</v>
      </c>
      <c r="G18" s="292">
        <f>'C завтраками| Bed and breakfast'!G17*0.9</f>
        <v>36450</v>
      </c>
      <c r="H18" s="292">
        <f>'C завтраками| Bed and breakfast'!H17*0.9</f>
        <v>32400</v>
      </c>
      <c r="I18" s="292">
        <f>'C завтраками| Bed and breakfast'!I17*0.9</f>
        <v>29700</v>
      </c>
      <c r="J18" s="292">
        <f>'C завтраками| Bed and breakfast'!J17*0.9</f>
        <v>29700</v>
      </c>
      <c r="K18" s="292">
        <f>'C завтраками| Bed and breakfast'!K17*0.9</f>
        <v>27000</v>
      </c>
      <c r="L18" s="292">
        <f>'C завтраками| Bed and breakfast'!L17*0.9</f>
        <v>32400</v>
      </c>
      <c r="M18" s="292">
        <f>'C завтраками| Bed and breakfast'!M17*0.9</f>
        <v>36450</v>
      </c>
      <c r="N18" s="292">
        <f>'C завтраками| Bed and breakfast'!N17*0.9</f>
        <v>20250</v>
      </c>
      <c r="O18" s="292">
        <f>'C завтраками| Bed and breakfast'!O17*0.9</f>
        <v>21600</v>
      </c>
      <c r="P18" s="292">
        <f>'C завтраками| Bed and breakfast'!P17*0.9</f>
        <v>20250</v>
      </c>
      <c r="Q18" s="292">
        <f>'C завтраками| Bed and breakfast'!Q17*0.9</f>
        <v>20880</v>
      </c>
      <c r="R18" s="292">
        <f>'C завтраками| Bed and breakfast'!R17*0.9</f>
        <v>21600</v>
      </c>
      <c r="S18" s="292">
        <f>'C завтраками| Bed and breakfast'!S17*0.9</f>
        <v>18900</v>
      </c>
      <c r="T18" s="292">
        <f>'C завтраками| Bed and breakfast'!T17*0.9</f>
        <v>21600</v>
      </c>
    </row>
    <row r="19" spans="1:20" s="85" customFormat="1" x14ac:dyDescent="0.2">
      <c r="A19" s="259" t="s">
        <v>136</v>
      </c>
      <c r="B19" s="292"/>
      <c r="C19" s="292"/>
      <c r="D19" s="292"/>
      <c r="E19" s="292"/>
      <c r="F19" s="292"/>
      <c r="G19" s="292"/>
      <c r="H19" s="292"/>
      <c r="I19" s="292"/>
      <c r="J19" s="292"/>
      <c r="K19" s="292"/>
      <c r="L19" s="292"/>
      <c r="M19" s="292"/>
      <c r="N19" s="292"/>
      <c r="O19" s="292"/>
      <c r="P19" s="292"/>
      <c r="Q19" s="292"/>
      <c r="R19" s="292"/>
      <c r="S19" s="292"/>
      <c r="T19" s="292"/>
    </row>
    <row r="20" spans="1:20" s="85" customFormat="1" x14ac:dyDescent="0.2">
      <c r="A20" s="260">
        <v>1</v>
      </c>
      <c r="B20" s="292">
        <f>'C завтраками| Bed and breakfast'!B19*0.9</f>
        <v>25200</v>
      </c>
      <c r="C20" s="292">
        <f>'C завтраками| Bed and breakfast'!C19*0.9</f>
        <v>23850</v>
      </c>
      <c r="D20" s="292">
        <f>'C завтраками| Bed and breakfast'!D19*0.9</f>
        <v>21780</v>
      </c>
      <c r="E20" s="292">
        <f>'C завтраками| Bed and breakfast'!E19*0.9</f>
        <v>21780</v>
      </c>
      <c r="F20" s="292">
        <f>'C завтраками| Bed and breakfast'!F19*0.9</f>
        <v>25200</v>
      </c>
      <c r="G20" s="292">
        <f>'C завтраками| Bed and breakfast'!G19*0.9</f>
        <v>37350</v>
      </c>
      <c r="H20" s="292">
        <f>'C завтраками| Bed and breakfast'!H19*0.9</f>
        <v>33300</v>
      </c>
      <c r="I20" s="292">
        <f>'C завтраками| Bed and breakfast'!I19*0.9</f>
        <v>30600</v>
      </c>
      <c r="J20" s="292">
        <f>'C завтраками| Bed and breakfast'!J19*0.9</f>
        <v>30600</v>
      </c>
      <c r="K20" s="292">
        <f>'C завтраками| Bed and breakfast'!K19*0.9</f>
        <v>27900</v>
      </c>
      <c r="L20" s="292">
        <f>'C завтраками| Bed and breakfast'!L19*0.9</f>
        <v>33300</v>
      </c>
      <c r="M20" s="292">
        <f>'C завтраками| Bed and breakfast'!M19*0.9</f>
        <v>37350</v>
      </c>
      <c r="N20" s="292">
        <f>'C завтраками| Bed and breakfast'!N19*0.9</f>
        <v>21150</v>
      </c>
      <c r="O20" s="292">
        <f>'C завтраками| Bed and breakfast'!O19*0.9</f>
        <v>22500</v>
      </c>
      <c r="P20" s="292">
        <f>'C завтраками| Bed and breakfast'!P19*0.9</f>
        <v>21150</v>
      </c>
      <c r="Q20" s="292">
        <f>'C завтраками| Bed and breakfast'!Q19*0.9</f>
        <v>21780</v>
      </c>
      <c r="R20" s="292">
        <f>'C завтраками| Bed and breakfast'!R19*0.9</f>
        <v>22500</v>
      </c>
      <c r="S20" s="292">
        <f>'C завтраками| Bed and breakfast'!S19*0.9</f>
        <v>19800</v>
      </c>
      <c r="T20" s="292">
        <f>'C завтраками| Bed and breakfast'!T19*0.9</f>
        <v>22500</v>
      </c>
    </row>
    <row r="21" spans="1:20" s="85" customFormat="1" x14ac:dyDescent="0.2">
      <c r="A21" s="260">
        <v>2</v>
      </c>
      <c r="B21" s="292">
        <f>'C завтраками| Bed and breakfast'!B20*0.9</f>
        <v>27000</v>
      </c>
      <c r="C21" s="292">
        <f>'C завтраками| Bed and breakfast'!C20*0.9</f>
        <v>25650</v>
      </c>
      <c r="D21" s="292">
        <f>'C завтраками| Bed and breakfast'!D20*0.9</f>
        <v>23580</v>
      </c>
      <c r="E21" s="292">
        <f>'C завтраками| Bed and breakfast'!E20*0.9</f>
        <v>23580</v>
      </c>
      <c r="F21" s="292">
        <f>'C завтраками| Bed and breakfast'!F20*0.9</f>
        <v>27000</v>
      </c>
      <c r="G21" s="292">
        <f>'C завтраками| Bed and breakfast'!G20*0.9</f>
        <v>39150</v>
      </c>
      <c r="H21" s="292">
        <f>'C завтраками| Bed and breakfast'!H20*0.9</f>
        <v>35100</v>
      </c>
      <c r="I21" s="292">
        <f>'C завтраками| Bed and breakfast'!I20*0.9</f>
        <v>32400</v>
      </c>
      <c r="J21" s="292">
        <f>'C завтраками| Bed and breakfast'!J20*0.9</f>
        <v>32400</v>
      </c>
      <c r="K21" s="292">
        <f>'C завтраками| Bed and breakfast'!K20*0.9</f>
        <v>29700</v>
      </c>
      <c r="L21" s="292">
        <f>'C завтраками| Bed and breakfast'!L20*0.9</f>
        <v>35100</v>
      </c>
      <c r="M21" s="292">
        <f>'C завтраками| Bed and breakfast'!M20*0.9</f>
        <v>39150</v>
      </c>
      <c r="N21" s="292">
        <f>'C завтраками| Bed and breakfast'!N20*0.9</f>
        <v>22950</v>
      </c>
      <c r="O21" s="292">
        <f>'C завтраками| Bed and breakfast'!O20*0.9</f>
        <v>24300</v>
      </c>
      <c r="P21" s="292">
        <f>'C завтраками| Bed and breakfast'!P20*0.9</f>
        <v>22950</v>
      </c>
      <c r="Q21" s="292">
        <f>'C завтраками| Bed and breakfast'!Q20*0.9</f>
        <v>23580</v>
      </c>
      <c r="R21" s="292">
        <f>'C завтраками| Bed and breakfast'!R20*0.9</f>
        <v>24300</v>
      </c>
      <c r="S21" s="292">
        <f>'C завтраками| Bed and breakfast'!S20*0.9</f>
        <v>21600</v>
      </c>
      <c r="T21" s="292">
        <f>'C завтраками| Bed and breakfast'!T20*0.9</f>
        <v>24300</v>
      </c>
    </row>
    <row r="22" spans="1:20" s="85" customFormat="1" x14ac:dyDescent="0.2">
      <c r="A22" s="259" t="s">
        <v>137</v>
      </c>
      <c r="B22" s="292"/>
      <c r="C22" s="292"/>
      <c r="D22" s="292"/>
      <c r="E22" s="292"/>
      <c r="F22" s="292"/>
      <c r="G22" s="292"/>
      <c r="H22" s="292"/>
      <c r="I22" s="292"/>
      <c r="J22" s="292"/>
      <c r="K22" s="292"/>
      <c r="L22" s="292"/>
      <c r="M22" s="292"/>
      <c r="N22" s="292"/>
      <c r="O22" s="292"/>
      <c r="P22" s="292"/>
      <c r="Q22" s="292"/>
      <c r="R22" s="292"/>
      <c r="S22" s="292"/>
      <c r="T22" s="292"/>
    </row>
    <row r="23" spans="1:20" s="85" customFormat="1" x14ac:dyDescent="0.2">
      <c r="A23" s="260" t="s">
        <v>129</v>
      </c>
      <c r="B23" s="292">
        <f>'C завтраками| Bed and breakfast'!B22*0.9</f>
        <v>33750</v>
      </c>
      <c r="C23" s="292">
        <f>'C завтраками| Bed and breakfast'!C22*0.9</f>
        <v>32400</v>
      </c>
      <c r="D23" s="292">
        <f>'C завтраками| Bed and breakfast'!D22*0.9</f>
        <v>30330</v>
      </c>
      <c r="E23" s="292">
        <f>'C завтраками| Bed and breakfast'!E22*0.9</f>
        <v>30330</v>
      </c>
      <c r="F23" s="292">
        <f>'C завтраками| Bed and breakfast'!F22*0.9</f>
        <v>33750</v>
      </c>
      <c r="G23" s="292">
        <f>'C завтраками| Bed and breakfast'!G22*0.9</f>
        <v>45900</v>
      </c>
      <c r="H23" s="292">
        <f>'C завтраками| Bed and breakfast'!H22*0.9</f>
        <v>41850</v>
      </c>
      <c r="I23" s="292">
        <f>'C завтраками| Bed and breakfast'!I22*0.9</f>
        <v>39150</v>
      </c>
      <c r="J23" s="292">
        <f>'C завтраками| Bed and breakfast'!J22*0.9</f>
        <v>39150</v>
      </c>
      <c r="K23" s="292">
        <f>'C завтраками| Bed and breakfast'!K22*0.9</f>
        <v>36450</v>
      </c>
      <c r="L23" s="292">
        <f>'C завтраками| Bed and breakfast'!L22*0.9</f>
        <v>41850</v>
      </c>
      <c r="M23" s="292">
        <f>'C завтраками| Bed and breakfast'!M22*0.9</f>
        <v>45900</v>
      </c>
      <c r="N23" s="292">
        <f>'C завтраками| Bed and breakfast'!N22*0.9</f>
        <v>29700</v>
      </c>
      <c r="O23" s="292">
        <f>'C завтраками| Bed and breakfast'!O22*0.9</f>
        <v>31050</v>
      </c>
      <c r="P23" s="292">
        <f>'C завтраками| Bed and breakfast'!P22*0.9</f>
        <v>29700</v>
      </c>
      <c r="Q23" s="292">
        <f>'C завтраками| Bed and breakfast'!Q22*0.9</f>
        <v>30330</v>
      </c>
      <c r="R23" s="292">
        <f>'C завтраками| Bed and breakfast'!R22*0.9</f>
        <v>31050</v>
      </c>
      <c r="S23" s="292">
        <f>'C завтраками| Bed and breakfast'!S22*0.9</f>
        <v>28350</v>
      </c>
      <c r="T23" s="292">
        <f>'C завтраками| Bed and breakfast'!T22*0.9</f>
        <v>31050</v>
      </c>
    </row>
    <row r="24" spans="1:20" s="85" customFormat="1" x14ac:dyDescent="0.2">
      <c r="A24" s="259" t="s">
        <v>138</v>
      </c>
      <c r="B24" s="292"/>
      <c r="C24" s="292"/>
      <c r="D24" s="292"/>
      <c r="E24" s="292"/>
      <c r="F24" s="292"/>
      <c r="G24" s="292"/>
      <c r="H24" s="292"/>
      <c r="I24" s="292"/>
      <c r="J24" s="292"/>
      <c r="K24" s="292"/>
      <c r="L24" s="292"/>
      <c r="M24" s="292"/>
      <c r="N24" s="292"/>
      <c r="O24" s="292"/>
      <c r="P24" s="292"/>
      <c r="Q24" s="292"/>
      <c r="R24" s="292"/>
      <c r="S24" s="292"/>
      <c r="T24" s="292"/>
    </row>
    <row r="25" spans="1:20" s="85" customFormat="1" x14ac:dyDescent="0.2">
      <c r="A25" s="260" t="s">
        <v>129</v>
      </c>
      <c r="B25" s="292">
        <f>'C завтраками| Bed and breakfast'!B24*0.9</f>
        <v>40950</v>
      </c>
      <c r="C25" s="292">
        <f>'C завтраками| Bed and breakfast'!C24*0.9</f>
        <v>39600</v>
      </c>
      <c r="D25" s="292">
        <f>'C завтраками| Bed and breakfast'!D24*0.9</f>
        <v>37530</v>
      </c>
      <c r="E25" s="292">
        <f>'C завтраками| Bed and breakfast'!E24*0.9</f>
        <v>37530</v>
      </c>
      <c r="F25" s="292">
        <f>'C завтраками| Bed and breakfast'!F24*0.9</f>
        <v>40950</v>
      </c>
      <c r="G25" s="292">
        <f>'C завтраками| Bed and breakfast'!G24*0.9</f>
        <v>53100</v>
      </c>
      <c r="H25" s="292">
        <f>'C завтраками| Bed and breakfast'!H24*0.9</f>
        <v>49050</v>
      </c>
      <c r="I25" s="292">
        <f>'C завтраками| Bed and breakfast'!I24*0.9</f>
        <v>46350</v>
      </c>
      <c r="J25" s="292">
        <f>'C завтраками| Bed and breakfast'!J24*0.9</f>
        <v>46350</v>
      </c>
      <c r="K25" s="292">
        <f>'C завтраками| Bed and breakfast'!K24*0.9</f>
        <v>43650</v>
      </c>
      <c r="L25" s="292">
        <f>'C завтраками| Bed and breakfast'!L24*0.9</f>
        <v>49050</v>
      </c>
      <c r="M25" s="292">
        <f>'C завтраками| Bed and breakfast'!M24*0.9</f>
        <v>53100</v>
      </c>
      <c r="N25" s="292">
        <f>'C завтраками| Bed and breakfast'!N24*0.9</f>
        <v>36900</v>
      </c>
      <c r="O25" s="292">
        <f>'C завтраками| Bed and breakfast'!O24*0.9</f>
        <v>38250</v>
      </c>
      <c r="P25" s="292">
        <f>'C завтраками| Bed and breakfast'!P24*0.9</f>
        <v>36900</v>
      </c>
      <c r="Q25" s="292">
        <f>'C завтраками| Bed and breakfast'!Q24*0.9</f>
        <v>37530</v>
      </c>
      <c r="R25" s="292">
        <f>'C завтраками| Bed and breakfast'!R24*0.9</f>
        <v>38250</v>
      </c>
      <c r="S25" s="292">
        <f>'C завтраками| Bed and breakfast'!S24*0.9</f>
        <v>35550</v>
      </c>
      <c r="T25" s="292">
        <f>'C завтраками| Bed and breakfast'!T24*0.9</f>
        <v>38250</v>
      </c>
    </row>
    <row r="26" spans="1:20" s="85" customFormat="1" x14ac:dyDescent="0.2">
      <c r="A26" s="261" t="s">
        <v>139</v>
      </c>
      <c r="B26" s="292"/>
      <c r="C26" s="292"/>
      <c r="D26" s="292"/>
      <c r="E26" s="292"/>
      <c r="F26" s="292"/>
      <c r="G26" s="292"/>
      <c r="H26" s="292"/>
      <c r="I26" s="292"/>
      <c r="J26" s="292"/>
      <c r="K26" s="292"/>
      <c r="L26" s="292"/>
      <c r="M26" s="292"/>
      <c r="N26" s="292"/>
      <c r="O26" s="292"/>
      <c r="P26" s="292"/>
      <c r="Q26" s="292"/>
      <c r="R26" s="292"/>
      <c r="S26" s="292"/>
      <c r="T26" s="292"/>
    </row>
    <row r="27" spans="1:20" s="85" customFormat="1" x14ac:dyDescent="0.2">
      <c r="A27" s="260" t="s">
        <v>129</v>
      </c>
      <c r="B27" s="292">
        <f>'C завтраками| Bed and breakfast'!B26*0.9</f>
        <v>63450</v>
      </c>
      <c r="C27" s="292">
        <f>'C завтраками| Bed and breakfast'!C26*0.9</f>
        <v>62100</v>
      </c>
      <c r="D27" s="292">
        <f>'C завтраками| Bed and breakfast'!D26*0.9</f>
        <v>60030</v>
      </c>
      <c r="E27" s="292">
        <f>'C завтраками| Bed and breakfast'!E26*0.9</f>
        <v>60030</v>
      </c>
      <c r="F27" s="292">
        <f>'C завтраками| Bed and breakfast'!F26*0.9</f>
        <v>63450</v>
      </c>
      <c r="G27" s="292">
        <f>'C завтраками| Bed and breakfast'!G26*0.9</f>
        <v>75600</v>
      </c>
      <c r="H27" s="292">
        <f>'C завтраками| Bed and breakfast'!H26*0.9</f>
        <v>71550</v>
      </c>
      <c r="I27" s="292">
        <f>'C завтраками| Bed and breakfast'!I26*0.9</f>
        <v>68850</v>
      </c>
      <c r="J27" s="292">
        <f>'C завтраками| Bed and breakfast'!J26*0.9</f>
        <v>68850</v>
      </c>
      <c r="K27" s="292">
        <f>'C завтраками| Bed and breakfast'!K26*0.9</f>
        <v>66150</v>
      </c>
      <c r="L27" s="292">
        <f>'C завтраками| Bed and breakfast'!L26*0.9</f>
        <v>71550</v>
      </c>
      <c r="M27" s="292">
        <f>'C завтраками| Bed and breakfast'!M26*0.9</f>
        <v>75600</v>
      </c>
      <c r="N27" s="292">
        <f>'C завтраками| Bed and breakfast'!N26*0.9</f>
        <v>59400</v>
      </c>
      <c r="O27" s="292">
        <f>'C завтраками| Bed and breakfast'!O26*0.9</f>
        <v>60750</v>
      </c>
      <c r="P27" s="292">
        <f>'C завтраками| Bed and breakfast'!P26*0.9</f>
        <v>59400</v>
      </c>
      <c r="Q27" s="292">
        <f>'C завтраками| Bed and breakfast'!Q26*0.9</f>
        <v>60030</v>
      </c>
      <c r="R27" s="292">
        <f>'C завтраками| Bed and breakfast'!R26*0.9</f>
        <v>60750</v>
      </c>
      <c r="S27" s="292">
        <f>'C завтраками| Bed and breakfast'!S26*0.9</f>
        <v>58050</v>
      </c>
      <c r="T27" s="292">
        <f>'C завтраками| Bed and breakfast'!T26*0.9</f>
        <v>60750</v>
      </c>
    </row>
    <row r="28" spans="1:20" s="85" customFormat="1" x14ac:dyDescent="0.2">
      <c r="A28" s="259" t="s">
        <v>140</v>
      </c>
      <c r="B28" s="292"/>
      <c r="C28" s="292"/>
      <c r="D28" s="292"/>
      <c r="E28" s="292"/>
      <c r="F28" s="292"/>
      <c r="G28" s="292"/>
      <c r="H28" s="292"/>
      <c r="I28" s="292"/>
      <c r="J28" s="292"/>
      <c r="K28" s="292"/>
      <c r="L28" s="292"/>
      <c r="M28" s="292"/>
      <c r="N28" s="292"/>
      <c r="O28" s="292"/>
      <c r="P28" s="292"/>
      <c r="Q28" s="292"/>
      <c r="R28" s="292"/>
      <c r="S28" s="292"/>
      <c r="T28" s="292"/>
    </row>
    <row r="29" spans="1:20" s="85" customFormat="1" x14ac:dyDescent="0.2">
      <c r="A29" s="260" t="s">
        <v>129</v>
      </c>
      <c r="B29" s="292">
        <f>'C завтраками| Bed and breakfast'!B28*0.9</f>
        <v>81450</v>
      </c>
      <c r="C29" s="292">
        <f>'C завтраками| Bed and breakfast'!C28*0.9</f>
        <v>80100</v>
      </c>
      <c r="D29" s="292">
        <f>'C завтраками| Bed and breakfast'!D28*0.9</f>
        <v>78030</v>
      </c>
      <c r="E29" s="292">
        <f>'C завтраками| Bed and breakfast'!E28*0.9</f>
        <v>78030</v>
      </c>
      <c r="F29" s="292">
        <f>'C завтраками| Bed and breakfast'!F28*0.9</f>
        <v>81450</v>
      </c>
      <c r="G29" s="292">
        <f>'C завтраками| Bed and breakfast'!G28*0.9</f>
        <v>93600</v>
      </c>
      <c r="H29" s="292">
        <f>'C завтраками| Bed and breakfast'!H28*0.9</f>
        <v>89550</v>
      </c>
      <c r="I29" s="292">
        <f>'C завтраками| Bed and breakfast'!I28*0.9</f>
        <v>86850</v>
      </c>
      <c r="J29" s="292">
        <f>'C завтраками| Bed and breakfast'!J28*0.9</f>
        <v>86850</v>
      </c>
      <c r="K29" s="292">
        <f>'C завтраками| Bed and breakfast'!K28*0.9</f>
        <v>84150</v>
      </c>
      <c r="L29" s="292">
        <f>'C завтраками| Bed and breakfast'!L28*0.9</f>
        <v>89550</v>
      </c>
      <c r="M29" s="292">
        <f>'C завтраками| Bed and breakfast'!M28*0.9</f>
        <v>93600</v>
      </c>
      <c r="N29" s="292">
        <f>'C завтраками| Bed and breakfast'!N28*0.9</f>
        <v>77400</v>
      </c>
      <c r="O29" s="292">
        <f>'C завтраками| Bed and breakfast'!O28*0.9</f>
        <v>78750</v>
      </c>
      <c r="P29" s="292">
        <f>'C завтраками| Bed and breakfast'!P28*0.9</f>
        <v>77400</v>
      </c>
      <c r="Q29" s="292">
        <f>'C завтраками| Bed and breakfast'!Q28*0.9</f>
        <v>78030</v>
      </c>
      <c r="R29" s="292">
        <f>'C завтраками| Bed and breakfast'!R28*0.9</f>
        <v>78750</v>
      </c>
      <c r="S29" s="292">
        <f>'C завтраками| Bed and breakfast'!S28*0.9</f>
        <v>76050</v>
      </c>
      <c r="T29" s="292">
        <f>'C завтраками| Bed and breakfast'!T28*0.9</f>
        <v>78750</v>
      </c>
    </row>
    <row r="30" spans="1:20" s="85" customFormat="1" x14ac:dyDescent="0.2">
      <c r="A30" s="101"/>
      <c r="B30" s="312"/>
      <c r="C30" s="312"/>
      <c r="D30" s="312"/>
      <c r="E30" s="312"/>
      <c r="F30" s="312"/>
      <c r="G30" s="312"/>
      <c r="H30" s="312"/>
      <c r="I30" s="312"/>
      <c r="J30" s="312"/>
      <c r="K30" s="312"/>
      <c r="L30" s="312"/>
      <c r="M30" s="312"/>
      <c r="N30" s="312"/>
      <c r="O30" s="312"/>
      <c r="P30" s="312"/>
      <c r="Q30" s="312"/>
      <c r="R30" s="312"/>
      <c r="S30" s="312"/>
      <c r="T30" s="312"/>
    </row>
    <row r="31" spans="1:20" s="85" customFormat="1" x14ac:dyDescent="0.2">
      <c r="A31" s="273" t="s">
        <v>313</v>
      </c>
      <c r="B31" s="312"/>
      <c r="C31" s="312"/>
      <c r="D31" s="312"/>
      <c r="E31" s="312"/>
      <c r="F31" s="312"/>
      <c r="G31" s="312"/>
      <c r="H31" s="312"/>
      <c r="I31" s="312"/>
      <c r="J31" s="312"/>
      <c r="K31" s="312"/>
      <c r="L31" s="312"/>
      <c r="M31" s="312"/>
      <c r="N31" s="312"/>
      <c r="O31" s="312"/>
      <c r="P31" s="312"/>
      <c r="Q31" s="312"/>
      <c r="R31" s="312"/>
      <c r="S31" s="312"/>
      <c r="T31" s="312"/>
    </row>
    <row r="32" spans="1:20" s="85" customFormat="1" x14ac:dyDescent="0.2">
      <c r="A32" s="93" t="s">
        <v>143</v>
      </c>
      <c r="B32" s="310">
        <f t="shared" ref="B32" si="0">B5</f>
        <v>45399</v>
      </c>
      <c r="C32" s="310">
        <f t="shared" ref="C32:T32" si="1">C5</f>
        <v>45401</v>
      </c>
      <c r="D32" s="310">
        <f t="shared" si="1"/>
        <v>45403</v>
      </c>
      <c r="E32" s="310">
        <f t="shared" si="1"/>
        <v>45407</v>
      </c>
      <c r="F32" s="310">
        <f t="shared" si="1"/>
        <v>45408</v>
      </c>
      <c r="G32" s="291">
        <f t="shared" si="1"/>
        <v>45410</v>
      </c>
      <c r="H32" s="291">
        <f t="shared" si="1"/>
        <v>45412</v>
      </c>
      <c r="I32" s="310">
        <f t="shared" si="1"/>
        <v>45414</v>
      </c>
      <c r="J32" s="310">
        <f t="shared" si="1"/>
        <v>45415</v>
      </c>
      <c r="K32" s="291">
        <f t="shared" si="1"/>
        <v>45417</v>
      </c>
      <c r="L32" s="310">
        <f t="shared" si="1"/>
        <v>45420</v>
      </c>
      <c r="M32" s="291">
        <f t="shared" si="1"/>
        <v>45421</v>
      </c>
      <c r="N32" s="310">
        <f t="shared" si="1"/>
        <v>45424</v>
      </c>
      <c r="O32" s="291">
        <f t="shared" si="1"/>
        <v>45427</v>
      </c>
      <c r="P32" s="310">
        <f t="shared" si="1"/>
        <v>45429</v>
      </c>
      <c r="Q32" s="310">
        <f t="shared" si="1"/>
        <v>45431</v>
      </c>
      <c r="R32" s="310">
        <f t="shared" si="1"/>
        <v>45436</v>
      </c>
      <c r="S32" s="310">
        <f t="shared" si="1"/>
        <v>45438</v>
      </c>
      <c r="T32" s="310">
        <f t="shared" si="1"/>
        <v>45440</v>
      </c>
    </row>
    <row r="33" spans="1:20" s="85" customFormat="1" x14ac:dyDescent="0.2">
      <c r="A33" s="94"/>
      <c r="B33" s="310">
        <f t="shared" ref="B33" si="2">B6</f>
        <v>45400</v>
      </c>
      <c r="C33" s="310">
        <f t="shared" ref="C33:T33" si="3">C6</f>
        <v>45402</v>
      </c>
      <c r="D33" s="310">
        <f t="shared" si="3"/>
        <v>45406</v>
      </c>
      <c r="E33" s="310">
        <f t="shared" si="3"/>
        <v>45407</v>
      </c>
      <c r="F33" s="310">
        <f t="shared" si="3"/>
        <v>45409</v>
      </c>
      <c r="G33" s="291">
        <f t="shared" si="3"/>
        <v>45411</v>
      </c>
      <c r="H33" s="291">
        <f t="shared" si="3"/>
        <v>45413</v>
      </c>
      <c r="I33" s="310">
        <f t="shared" si="3"/>
        <v>45414</v>
      </c>
      <c r="J33" s="310">
        <f t="shared" si="3"/>
        <v>45416</v>
      </c>
      <c r="K33" s="291">
        <f t="shared" si="3"/>
        <v>45419</v>
      </c>
      <c r="L33" s="310">
        <f t="shared" si="3"/>
        <v>45420</v>
      </c>
      <c r="M33" s="291">
        <f t="shared" si="3"/>
        <v>45423</v>
      </c>
      <c r="N33" s="310">
        <f t="shared" si="3"/>
        <v>45426</v>
      </c>
      <c r="O33" s="291">
        <f t="shared" si="3"/>
        <v>45428</v>
      </c>
      <c r="P33" s="310">
        <f t="shared" si="3"/>
        <v>45430</v>
      </c>
      <c r="Q33" s="310">
        <f t="shared" si="3"/>
        <v>45435</v>
      </c>
      <c r="R33" s="310">
        <f t="shared" si="3"/>
        <v>45437</v>
      </c>
      <c r="S33" s="310">
        <f t="shared" si="3"/>
        <v>45439</v>
      </c>
      <c r="T33" s="310">
        <f t="shared" si="3"/>
        <v>45442</v>
      </c>
    </row>
    <row r="34" spans="1:20" s="85" customFormat="1" x14ac:dyDescent="0.2">
      <c r="A34" s="259" t="s">
        <v>153</v>
      </c>
      <c r="B34" s="311"/>
      <c r="C34" s="311"/>
      <c r="D34" s="311"/>
      <c r="E34" s="311"/>
      <c r="F34" s="311"/>
      <c r="G34" s="311"/>
      <c r="H34" s="311"/>
      <c r="I34" s="311"/>
      <c r="J34" s="311"/>
      <c r="K34" s="311"/>
      <c r="L34" s="311"/>
      <c r="M34" s="311"/>
      <c r="N34" s="311"/>
      <c r="O34" s="311"/>
      <c r="P34" s="311"/>
      <c r="Q34" s="311"/>
      <c r="R34" s="311"/>
      <c r="S34" s="311"/>
      <c r="T34" s="311"/>
    </row>
    <row r="35" spans="1:20" s="85" customFormat="1" x14ac:dyDescent="0.2">
      <c r="A35" s="260">
        <v>1</v>
      </c>
      <c r="B35" s="293">
        <f t="shared" ref="B35" si="4">B8*0.87</f>
        <v>14485.5</v>
      </c>
      <c r="C35" s="293">
        <f t="shared" ref="C35:T35" si="5">C8*0.87</f>
        <v>13311</v>
      </c>
      <c r="D35" s="293">
        <f t="shared" si="5"/>
        <v>11510.1</v>
      </c>
      <c r="E35" s="293">
        <f t="shared" si="5"/>
        <v>11510.1</v>
      </c>
      <c r="F35" s="293">
        <f t="shared" si="5"/>
        <v>14485.5</v>
      </c>
      <c r="G35" s="293">
        <f t="shared" si="5"/>
        <v>25056</v>
      </c>
      <c r="H35" s="293">
        <f t="shared" si="5"/>
        <v>21532.5</v>
      </c>
      <c r="I35" s="293">
        <f t="shared" si="5"/>
        <v>19183.5</v>
      </c>
      <c r="J35" s="293">
        <f t="shared" si="5"/>
        <v>19183.5</v>
      </c>
      <c r="K35" s="293">
        <f t="shared" si="5"/>
        <v>16834.5</v>
      </c>
      <c r="L35" s="293">
        <f t="shared" si="5"/>
        <v>21532.5</v>
      </c>
      <c r="M35" s="293">
        <f t="shared" si="5"/>
        <v>25056</v>
      </c>
      <c r="N35" s="293">
        <f t="shared" si="5"/>
        <v>10962</v>
      </c>
      <c r="O35" s="293">
        <f t="shared" si="5"/>
        <v>12136.5</v>
      </c>
      <c r="P35" s="293">
        <f t="shared" si="5"/>
        <v>10962</v>
      </c>
      <c r="Q35" s="293">
        <f t="shared" si="5"/>
        <v>11510.1</v>
      </c>
      <c r="R35" s="293">
        <f t="shared" si="5"/>
        <v>12136.5</v>
      </c>
      <c r="S35" s="293">
        <f t="shared" si="5"/>
        <v>9787.5</v>
      </c>
      <c r="T35" s="293">
        <f t="shared" si="5"/>
        <v>12136.5</v>
      </c>
    </row>
    <row r="36" spans="1:20" s="85" customFormat="1" x14ac:dyDescent="0.2">
      <c r="A36" s="260">
        <v>2</v>
      </c>
      <c r="B36" s="217">
        <f t="shared" ref="B36" si="6">B9*0.87</f>
        <v>16051.5</v>
      </c>
      <c r="C36" s="217">
        <f t="shared" ref="C36:T36" si="7">C9*0.87</f>
        <v>14877</v>
      </c>
      <c r="D36" s="217">
        <f t="shared" si="7"/>
        <v>13076.1</v>
      </c>
      <c r="E36" s="217">
        <f t="shared" si="7"/>
        <v>13076.1</v>
      </c>
      <c r="F36" s="217">
        <f t="shared" si="7"/>
        <v>16051.5</v>
      </c>
      <c r="G36" s="217">
        <f t="shared" si="7"/>
        <v>26622</v>
      </c>
      <c r="H36" s="217">
        <f t="shared" si="7"/>
        <v>23098.5</v>
      </c>
      <c r="I36" s="217">
        <f t="shared" si="7"/>
        <v>20749.5</v>
      </c>
      <c r="J36" s="217">
        <f t="shared" si="7"/>
        <v>20749.5</v>
      </c>
      <c r="K36" s="217">
        <f t="shared" si="7"/>
        <v>18400.5</v>
      </c>
      <c r="L36" s="217">
        <f t="shared" si="7"/>
        <v>23098.5</v>
      </c>
      <c r="M36" s="217">
        <f t="shared" si="7"/>
        <v>26622</v>
      </c>
      <c r="N36" s="217">
        <f t="shared" si="7"/>
        <v>12528</v>
      </c>
      <c r="O36" s="217">
        <f t="shared" si="7"/>
        <v>13702.5</v>
      </c>
      <c r="P36" s="217">
        <f t="shared" si="7"/>
        <v>12528</v>
      </c>
      <c r="Q36" s="217">
        <f t="shared" si="7"/>
        <v>13076.1</v>
      </c>
      <c r="R36" s="217">
        <f t="shared" si="7"/>
        <v>13702.5</v>
      </c>
      <c r="S36" s="217">
        <f t="shared" si="7"/>
        <v>11353.5</v>
      </c>
      <c r="T36" s="217">
        <f t="shared" si="7"/>
        <v>13702.5</v>
      </c>
    </row>
    <row r="37" spans="1:20" s="85" customFormat="1" x14ac:dyDescent="0.2">
      <c r="A37" s="259" t="s">
        <v>155</v>
      </c>
      <c r="B37" s="217"/>
      <c r="C37" s="217"/>
      <c r="D37" s="217"/>
      <c r="E37" s="217"/>
      <c r="F37" s="217"/>
      <c r="G37" s="217"/>
      <c r="H37" s="217"/>
      <c r="I37" s="217"/>
      <c r="J37" s="217"/>
      <c r="K37" s="217"/>
      <c r="L37" s="217"/>
      <c r="M37" s="217"/>
      <c r="N37" s="217"/>
      <c r="O37" s="217"/>
      <c r="P37" s="217"/>
      <c r="Q37" s="217"/>
      <c r="R37" s="217"/>
      <c r="S37" s="217"/>
      <c r="T37" s="217"/>
    </row>
    <row r="38" spans="1:20" s="85" customFormat="1" x14ac:dyDescent="0.2">
      <c r="A38" s="260">
        <v>1</v>
      </c>
      <c r="B38" s="217">
        <f t="shared" ref="B38" si="8">B11*0.87</f>
        <v>16443</v>
      </c>
      <c r="C38" s="217">
        <f t="shared" ref="C38:T38" si="9">C11*0.87</f>
        <v>15268.5</v>
      </c>
      <c r="D38" s="217">
        <f t="shared" si="9"/>
        <v>13467.6</v>
      </c>
      <c r="E38" s="217">
        <f t="shared" si="9"/>
        <v>13467.6</v>
      </c>
      <c r="F38" s="217">
        <f t="shared" si="9"/>
        <v>16443</v>
      </c>
      <c r="G38" s="217">
        <f t="shared" si="9"/>
        <v>27013.5</v>
      </c>
      <c r="H38" s="217">
        <f t="shared" si="9"/>
        <v>23490</v>
      </c>
      <c r="I38" s="217">
        <f t="shared" si="9"/>
        <v>21141</v>
      </c>
      <c r="J38" s="217">
        <f t="shared" si="9"/>
        <v>21141</v>
      </c>
      <c r="K38" s="217">
        <f t="shared" si="9"/>
        <v>18792</v>
      </c>
      <c r="L38" s="217">
        <f t="shared" si="9"/>
        <v>23490</v>
      </c>
      <c r="M38" s="217">
        <f t="shared" si="9"/>
        <v>27013.5</v>
      </c>
      <c r="N38" s="217">
        <f t="shared" si="9"/>
        <v>12919.5</v>
      </c>
      <c r="O38" s="217">
        <f t="shared" si="9"/>
        <v>14094</v>
      </c>
      <c r="P38" s="217">
        <f t="shared" si="9"/>
        <v>12919.5</v>
      </c>
      <c r="Q38" s="217">
        <f t="shared" si="9"/>
        <v>13467.6</v>
      </c>
      <c r="R38" s="217">
        <f t="shared" si="9"/>
        <v>14094</v>
      </c>
      <c r="S38" s="217">
        <f t="shared" si="9"/>
        <v>11745</v>
      </c>
      <c r="T38" s="217">
        <f t="shared" si="9"/>
        <v>14094</v>
      </c>
    </row>
    <row r="39" spans="1:20" s="85" customFormat="1" x14ac:dyDescent="0.2">
      <c r="A39" s="260">
        <v>2</v>
      </c>
      <c r="B39" s="217">
        <f t="shared" ref="B39" si="10">B12*0.87</f>
        <v>18009</v>
      </c>
      <c r="C39" s="217">
        <f t="shared" ref="C39:T39" si="11">C12*0.87</f>
        <v>16834.5</v>
      </c>
      <c r="D39" s="217">
        <f t="shared" si="11"/>
        <v>15033.6</v>
      </c>
      <c r="E39" s="217">
        <f t="shared" si="11"/>
        <v>15033.6</v>
      </c>
      <c r="F39" s="217">
        <f t="shared" si="11"/>
        <v>18009</v>
      </c>
      <c r="G39" s="217">
        <f t="shared" si="11"/>
        <v>28579.5</v>
      </c>
      <c r="H39" s="217">
        <f t="shared" si="11"/>
        <v>25056</v>
      </c>
      <c r="I39" s="217">
        <f t="shared" si="11"/>
        <v>22707</v>
      </c>
      <c r="J39" s="217">
        <f t="shared" si="11"/>
        <v>22707</v>
      </c>
      <c r="K39" s="217">
        <f t="shared" si="11"/>
        <v>20358</v>
      </c>
      <c r="L39" s="217">
        <f t="shared" si="11"/>
        <v>25056</v>
      </c>
      <c r="M39" s="217">
        <f t="shared" si="11"/>
        <v>28579.5</v>
      </c>
      <c r="N39" s="217">
        <f t="shared" si="11"/>
        <v>14485.5</v>
      </c>
      <c r="O39" s="217">
        <f t="shared" si="11"/>
        <v>15660</v>
      </c>
      <c r="P39" s="217">
        <f t="shared" si="11"/>
        <v>14485.5</v>
      </c>
      <c r="Q39" s="217">
        <f t="shared" si="11"/>
        <v>15033.6</v>
      </c>
      <c r="R39" s="217">
        <f t="shared" si="11"/>
        <v>15660</v>
      </c>
      <c r="S39" s="217">
        <f t="shared" si="11"/>
        <v>13311</v>
      </c>
      <c r="T39" s="217">
        <f t="shared" si="11"/>
        <v>15660</v>
      </c>
    </row>
    <row r="40" spans="1:20" s="85" customFormat="1" x14ac:dyDescent="0.2">
      <c r="A40" s="259" t="s">
        <v>154</v>
      </c>
      <c r="B40" s="217"/>
      <c r="C40" s="217"/>
      <c r="D40" s="217"/>
      <c r="E40" s="217"/>
      <c r="F40" s="217"/>
      <c r="G40" s="217"/>
      <c r="H40" s="217"/>
      <c r="I40" s="217"/>
      <c r="J40" s="217"/>
      <c r="K40" s="217"/>
      <c r="L40" s="217"/>
      <c r="M40" s="217"/>
      <c r="N40" s="217"/>
      <c r="O40" s="217"/>
      <c r="P40" s="217"/>
      <c r="Q40" s="217"/>
      <c r="R40" s="217"/>
      <c r="S40" s="217"/>
      <c r="T40" s="217"/>
    </row>
    <row r="41" spans="1:20" s="85" customFormat="1" x14ac:dyDescent="0.2">
      <c r="A41" s="260">
        <v>1</v>
      </c>
      <c r="B41" s="217">
        <f t="shared" ref="B41" si="12">B14*0.87</f>
        <v>17226</v>
      </c>
      <c r="C41" s="217">
        <f t="shared" ref="C41:T41" si="13">C14*0.87</f>
        <v>16051.5</v>
      </c>
      <c r="D41" s="217">
        <f t="shared" si="13"/>
        <v>14250.6</v>
      </c>
      <c r="E41" s="217">
        <f t="shared" si="13"/>
        <v>14250.6</v>
      </c>
      <c r="F41" s="217">
        <f t="shared" si="13"/>
        <v>17226</v>
      </c>
      <c r="G41" s="217">
        <f t="shared" si="13"/>
        <v>27796.5</v>
      </c>
      <c r="H41" s="217">
        <f t="shared" si="13"/>
        <v>24273</v>
      </c>
      <c r="I41" s="217">
        <f t="shared" si="13"/>
        <v>21924</v>
      </c>
      <c r="J41" s="217">
        <f t="shared" si="13"/>
        <v>21924</v>
      </c>
      <c r="K41" s="217">
        <f t="shared" si="13"/>
        <v>19575</v>
      </c>
      <c r="L41" s="217">
        <f t="shared" si="13"/>
        <v>24273</v>
      </c>
      <c r="M41" s="217">
        <f t="shared" si="13"/>
        <v>27796.5</v>
      </c>
      <c r="N41" s="217">
        <f t="shared" si="13"/>
        <v>13702.5</v>
      </c>
      <c r="O41" s="217">
        <f t="shared" si="13"/>
        <v>14877</v>
      </c>
      <c r="P41" s="217">
        <f t="shared" si="13"/>
        <v>13702.5</v>
      </c>
      <c r="Q41" s="217">
        <f t="shared" si="13"/>
        <v>14250.6</v>
      </c>
      <c r="R41" s="217">
        <f t="shared" si="13"/>
        <v>14877</v>
      </c>
      <c r="S41" s="217">
        <f t="shared" si="13"/>
        <v>12528</v>
      </c>
      <c r="T41" s="217">
        <f t="shared" si="13"/>
        <v>14877</v>
      </c>
    </row>
    <row r="42" spans="1:20" s="85" customFormat="1" x14ac:dyDescent="0.2">
      <c r="A42" s="260">
        <v>2</v>
      </c>
      <c r="B42" s="217">
        <f t="shared" ref="B42" si="14">B15*0.87</f>
        <v>18792</v>
      </c>
      <c r="C42" s="217">
        <f t="shared" ref="C42:T42" si="15">C15*0.87</f>
        <v>17617.5</v>
      </c>
      <c r="D42" s="217">
        <f t="shared" si="15"/>
        <v>15816.6</v>
      </c>
      <c r="E42" s="217">
        <f t="shared" si="15"/>
        <v>15816.6</v>
      </c>
      <c r="F42" s="217">
        <f t="shared" si="15"/>
        <v>18792</v>
      </c>
      <c r="G42" s="217">
        <f t="shared" si="15"/>
        <v>29362.5</v>
      </c>
      <c r="H42" s="217">
        <f t="shared" si="15"/>
        <v>25839</v>
      </c>
      <c r="I42" s="217">
        <f t="shared" si="15"/>
        <v>23490</v>
      </c>
      <c r="J42" s="217">
        <f t="shared" si="15"/>
        <v>23490</v>
      </c>
      <c r="K42" s="217">
        <f t="shared" si="15"/>
        <v>21141</v>
      </c>
      <c r="L42" s="217">
        <f t="shared" si="15"/>
        <v>25839</v>
      </c>
      <c r="M42" s="217">
        <f t="shared" si="15"/>
        <v>29362.5</v>
      </c>
      <c r="N42" s="217">
        <f t="shared" si="15"/>
        <v>15268.5</v>
      </c>
      <c r="O42" s="217">
        <f t="shared" si="15"/>
        <v>16443</v>
      </c>
      <c r="P42" s="217">
        <f t="shared" si="15"/>
        <v>15268.5</v>
      </c>
      <c r="Q42" s="217">
        <f t="shared" si="15"/>
        <v>15816.6</v>
      </c>
      <c r="R42" s="217">
        <f t="shared" si="15"/>
        <v>16443</v>
      </c>
      <c r="S42" s="217">
        <f t="shared" si="15"/>
        <v>14094</v>
      </c>
      <c r="T42" s="217">
        <f t="shared" si="15"/>
        <v>16443</v>
      </c>
    </row>
    <row r="43" spans="1:20" s="85" customFormat="1" x14ac:dyDescent="0.2">
      <c r="A43" s="259" t="s">
        <v>156</v>
      </c>
      <c r="B43" s="217"/>
      <c r="C43" s="217"/>
      <c r="D43" s="217"/>
      <c r="E43" s="217"/>
      <c r="F43" s="217"/>
      <c r="G43" s="217"/>
      <c r="H43" s="217"/>
      <c r="I43" s="217"/>
      <c r="J43" s="217"/>
      <c r="K43" s="217"/>
      <c r="L43" s="217"/>
      <c r="M43" s="217"/>
      <c r="N43" s="217"/>
      <c r="O43" s="217"/>
      <c r="P43" s="217"/>
      <c r="Q43" s="217"/>
      <c r="R43" s="217"/>
      <c r="S43" s="217"/>
      <c r="T43" s="217"/>
    </row>
    <row r="44" spans="1:20" s="85" customFormat="1" x14ac:dyDescent="0.2">
      <c r="A44" s="260">
        <v>1</v>
      </c>
      <c r="B44" s="217">
        <f t="shared" ref="B44" si="16">B17*0.87</f>
        <v>19575</v>
      </c>
      <c r="C44" s="217">
        <f t="shared" ref="C44:T44" si="17">C17*0.87</f>
        <v>18400.5</v>
      </c>
      <c r="D44" s="217">
        <f t="shared" si="17"/>
        <v>16599.599999999999</v>
      </c>
      <c r="E44" s="217">
        <f t="shared" si="17"/>
        <v>16599.599999999999</v>
      </c>
      <c r="F44" s="217">
        <f t="shared" si="17"/>
        <v>19575</v>
      </c>
      <c r="G44" s="217">
        <f t="shared" si="17"/>
        <v>30145.5</v>
      </c>
      <c r="H44" s="217">
        <f t="shared" si="17"/>
        <v>26622</v>
      </c>
      <c r="I44" s="217">
        <f t="shared" si="17"/>
        <v>24273</v>
      </c>
      <c r="J44" s="217">
        <f t="shared" si="17"/>
        <v>24273</v>
      </c>
      <c r="K44" s="217">
        <f t="shared" si="17"/>
        <v>21924</v>
      </c>
      <c r="L44" s="217">
        <f t="shared" si="17"/>
        <v>26622</v>
      </c>
      <c r="M44" s="217">
        <f t="shared" si="17"/>
        <v>30145.5</v>
      </c>
      <c r="N44" s="217">
        <f t="shared" si="17"/>
        <v>16051.5</v>
      </c>
      <c r="O44" s="217">
        <f t="shared" si="17"/>
        <v>17226</v>
      </c>
      <c r="P44" s="217">
        <f t="shared" si="17"/>
        <v>16051.5</v>
      </c>
      <c r="Q44" s="217">
        <f t="shared" si="17"/>
        <v>16599.599999999999</v>
      </c>
      <c r="R44" s="217">
        <f t="shared" si="17"/>
        <v>17226</v>
      </c>
      <c r="S44" s="217">
        <f t="shared" si="17"/>
        <v>14877</v>
      </c>
      <c r="T44" s="217">
        <f t="shared" si="17"/>
        <v>17226</v>
      </c>
    </row>
    <row r="45" spans="1:20" s="85" customFormat="1" x14ac:dyDescent="0.2">
      <c r="A45" s="260">
        <v>2</v>
      </c>
      <c r="B45" s="217">
        <f t="shared" ref="B45" si="18">B18*0.87</f>
        <v>21141</v>
      </c>
      <c r="C45" s="217">
        <f t="shared" ref="C45:T45" si="19">C18*0.87</f>
        <v>19966.5</v>
      </c>
      <c r="D45" s="217">
        <f t="shared" si="19"/>
        <v>18165.599999999999</v>
      </c>
      <c r="E45" s="217">
        <f t="shared" si="19"/>
        <v>18165.599999999999</v>
      </c>
      <c r="F45" s="217">
        <f t="shared" si="19"/>
        <v>21141</v>
      </c>
      <c r="G45" s="217">
        <f t="shared" si="19"/>
        <v>31711.5</v>
      </c>
      <c r="H45" s="217">
        <f t="shared" si="19"/>
        <v>28188</v>
      </c>
      <c r="I45" s="217">
        <f t="shared" si="19"/>
        <v>25839</v>
      </c>
      <c r="J45" s="217">
        <f t="shared" si="19"/>
        <v>25839</v>
      </c>
      <c r="K45" s="217">
        <f t="shared" si="19"/>
        <v>23490</v>
      </c>
      <c r="L45" s="217">
        <f t="shared" si="19"/>
        <v>28188</v>
      </c>
      <c r="M45" s="217">
        <f t="shared" si="19"/>
        <v>31711.5</v>
      </c>
      <c r="N45" s="217">
        <f t="shared" si="19"/>
        <v>17617.5</v>
      </c>
      <c r="O45" s="217">
        <f t="shared" si="19"/>
        <v>18792</v>
      </c>
      <c r="P45" s="217">
        <f t="shared" si="19"/>
        <v>17617.5</v>
      </c>
      <c r="Q45" s="217">
        <f t="shared" si="19"/>
        <v>18165.599999999999</v>
      </c>
      <c r="R45" s="217">
        <f t="shared" si="19"/>
        <v>18792</v>
      </c>
      <c r="S45" s="217">
        <f t="shared" si="19"/>
        <v>16443</v>
      </c>
      <c r="T45" s="217">
        <f t="shared" si="19"/>
        <v>18792</v>
      </c>
    </row>
    <row r="46" spans="1:20" s="85" customFormat="1" x14ac:dyDescent="0.2">
      <c r="A46" s="259" t="s">
        <v>136</v>
      </c>
      <c r="B46" s="217"/>
      <c r="C46" s="217"/>
      <c r="D46" s="217"/>
      <c r="E46" s="217"/>
      <c r="F46" s="217"/>
      <c r="G46" s="217"/>
      <c r="H46" s="217"/>
      <c r="I46" s="217"/>
      <c r="J46" s="217"/>
      <c r="K46" s="217"/>
      <c r="L46" s="217"/>
      <c r="M46" s="217"/>
      <c r="N46" s="217"/>
      <c r="O46" s="217"/>
      <c r="P46" s="217"/>
      <c r="Q46" s="217"/>
      <c r="R46" s="217"/>
      <c r="S46" s="217"/>
      <c r="T46" s="217"/>
    </row>
    <row r="47" spans="1:20" s="85" customFormat="1" x14ac:dyDescent="0.2">
      <c r="A47" s="260">
        <v>1</v>
      </c>
      <c r="B47" s="217">
        <f t="shared" ref="B47" si="20">B20*0.87</f>
        <v>21924</v>
      </c>
      <c r="C47" s="217">
        <f t="shared" ref="C47:T47" si="21">C20*0.87</f>
        <v>20749.5</v>
      </c>
      <c r="D47" s="217">
        <f t="shared" si="21"/>
        <v>18948.599999999999</v>
      </c>
      <c r="E47" s="217">
        <f t="shared" si="21"/>
        <v>18948.599999999999</v>
      </c>
      <c r="F47" s="217">
        <f t="shared" si="21"/>
        <v>21924</v>
      </c>
      <c r="G47" s="217">
        <f t="shared" si="21"/>
        <v>32494.5</v>
      </c>
      <c r="H47" s="217">
        <f t="shared" si="21"/>
        <v>28971</v>
      </c>
      <c r="I47" s="217">
        <f t="shared" si="21"/>
        <v>26622</v>
      </c>
      <c r="J47" s="217">
        <f t="shared" si="21"/>
        <v>26622</v>
      </c>
      <c r="K47" s="217">
        <f t="shared" si="21"/>
        <v>24273</v>
      </c>
      <c r="L47" s="217">
        <f t="shared" si="21"/>
        <v>28971</v>
      </c>
      <c r="M47" s="217">
        <f t="shared" si="21"/>
        <v>32494.5</v>
      </c>
      <c r="N47" s="217">
        <f t="shared" si="21"/>
        <v>18400.5</v>
      </c>
      <c r="O47" s="217">
        <f t="shared" si="21"/>
        <v>19575</v>
      </c>
      <c r="P47" s="217">
        <f t="shared" si="21"/>
        <v>18400.5</v>
      </c>
      <c r="Q47" s="217">
        <f t="shared" si="21"/>
        <v>18948.599999999999</v>
      </c>
      <c r="R47" s="217">
        <f t="shared" si="21"/>
        <v>19575</v>
      </c>
      <c r="S47" s="217">
        <f t="shared" si="21"/>
        <v>17226</v>
      </c>
      <c r="T47" s="217">
        <f t="shared" si="21"/>
        <v>19575</v>
      </c>
    </row>
    <row r="48" spans="1:20" s="85" customFormat="1" x14ac:dyDescent="0.2">
      <c r="A48" s="260">
        <v>2</v>
      </c>
      <c r="B48" s="217">
        <f t="shared" ref="B48" si="22">B21*0.87</f>
        <v>23490</v>
      </c>
      <c r="C48" s="217">
        <f t="shared" ref="C48:T48" si="23">C21*0.87</f>
        <v>22315.5</v>
      </c>
      <c r="D48" s="217">
        <f t="shared" si="23"/>
        <v>20514.599999999999</v>
      </c>
      <c r="E48" s="217">
        <f t="shared" si="23"/>
        <v>20514.599999999999</v>
      </c>
      <c r="F48" s="217">
        <f t="shared" si="23"/>
        <v>23490</v>
      </c>
      <c r="G48" s="217">
        <f t="shared" si="23"/>
        <v>34060.5</v>
      </c>
      <c r="H48" s="217">
        <f t="shared" si="23"/>
        <v>30537</v>
      </c>
      <c r="I48" s="217">
        <f t="shared" si="23"/>
        <v>28188</v>
      </c>
      <c r="J48" s="217">
        <f t="shared" si="23"/>
        <v>28188</v>
      </c>
      <c r="K48" s="217">
        <f t="shared" si="23"/>
        <v>25839</v>
      </c>
      <c r="L48" s="217">
        <f t="shared" si="23"/>
        <v>30537</v>
      </c>
      <c r="M48" s="217">
        <f t="shared" si="23"/>
        <v>34060.5</v>
      </c>
      <c r="N48" s="217">
        <f t="shared" si="23"/>
        <v>19966.5</v>
      </c>
      <c r="O48" s="217">
        <f t="shared" si="23"/>
        <v>21141</v>
      </c>
      <c r="P48" s="217">
        <f t="shared" si="23"/>
        <v>19966.5</v>
      </c>
      <c r="Q48" s="217">
        <f t="shared" si="23"/>
        <v>20514.599999999999</v>
      </c>
      <c r="R48" s="217">
        <f t="shared" si="23"/>
        <v>21141</v>
      </c>
      <c r="S48" s="217">
        <f t="shared" si="23"/>
        <v>18792</v>
      </c>
      <c r="T48" s="217">
        <f t="shared" si="23"/>
        <v>21141</v>
      </c>
    </row>
    <row r="49" spans="1:20" s="85" customFormat="1" x14ac:dyDescent="0.2">
      <c r="A49" s="259" t="s">
        <v>137</v>
      </c>
      <c r="B49" s="217"/>
      <c r="C49" s="217"/>
      <c r="D49" s="217"/>
      <c r="E49" s="217"/>
      <c r="F49" s="217"/>
      <c r="G49" s="217"/>
      <c r="H49" s="217"/>
      <c r="I49" s="217"/>
      <c r="J49" s="217"/>
      <c r="K49" s="217"/>
      <c r="L49" s="217"/>
      <c r="M49" s="217"/>
      <c r="N49" s="217"/>
      <c r="O49" s="217"/>
      <c r="P49" s="217"/>
      <c r="Q49" s="217"/>
      <c r="R49" s="217"/>
      <c r="S49" s="217"/>
      <c r="T49" s="217"/>
    </row>
    <row r="50" spans="1:20" s="85" customFormat="1" x14ac:dyDescent="0.2">
      <c r="A50" s="260" t="s">
        <v>129</v>
      </c>
      <c r="B50" s="217">
        <f t="shared" ref="B50" si="24">B23*0.87</f>
        <v>29362.5</v>
      </c>
      <c r="C50" s="217">
        <f t="shared" ref="C50:T50" si="25">C23*0.87</f>
        <v>28188</v>
      </c>
      <c r="D50" s="217">
        <f t="shared" si="25"/>
        <v>26387.1</v>
      </c>
      <c r="E50" s="217">
        <f t="shared" si="25"/>
        <v>26387.1</v>
      </c>
      <c r="F50" s="217">
        <f t="shared" si="25"/>
        <v>29362.5</v>
      </c>
      <c r="G50" s="217">
        <f t="shared" si="25"/>
        <v>39933</v>
      </c>
      <c r="H50" s="217">
        <f t="shared" si="25"/>
        <v>36409.5</v>
      </c>
      <c r="I50" s="217">
        <f t="shared" si="25"/>
        <v>34060.5</v>
      </c>
      <c r="J50" s="217">
        <f t="shared" si="25"/>
        <v>34060.5</v>
      </c>
      <c r="K50" s="217">
        <f t="shared" si="25"/>
        <v>31711.5</v>
      </c>
      <c r="L50" s="217">
        <f t="shared" si="25"/>
        <v>36409.5</v>
      </c>
      <c r="M50" s="217">
        <f t="shared" si="25"/>
        <v>39933</v>
      </c>
      <c r="N50" s="217">
        <f t="shared" si="25"/>
        <v>25839</v>
      </c>
      <c r="O50" s="217">
        <f t="shared" si="25"/>
        <v>27013.5</v>
      </c>
      <c r="P50" s="217">
        <f t="shared" si="25"/>
        <v>25839</v>
      </c>
      <c r="Q50" s="217">
        <f t="shared" si="25"/>
        <v>26387.1</v>
      </c>
      <c r="R50" s="217">
        <f t="shared" si="25"/>
        <v>27013.5</v>
      </c>
      <c r="S50" s="217">
        <f t="shared" si="25"/>
        <v>24664.5</v>
      </c>
      <c r="T50" s="217">
        <f t="shared" si="25"/>
        <v>27013.5</v>
      </c>
    </row>
    <row r="51" spans="1:20" s="85" customFormat="1" x14ac:dyDescent="0.2">
      <c r="A51" s="259" t="s">
        <v>138</v>
      </c>
      <c r="B51" s="217"/>
      <c r="C51" s="217"/>
      <c r="D51" s="217"/>
      <c r="E51" s="217"/>
      <c r="F51" s="217"/>
      <c r="G51" s="217"/>
      <c r="H51" s="217"/>
      <c r="I51" s="217"/>
      <c r="J51" s="217"/>
      <c r="K51" s="217"/>
      <c r="L51" s="217"/>
      <c r="M51" s="217"/>
      <c r="N51" s="217"/>
      <c r="O51" s="217"/>
      <c r="P51" s="217"/>
      <c r="Q51" s="217"/>
      <c r="R51" s="217"/>
      <c r="S51" s="217"/>
      <c r="T51" s="217"/>
    </row>
    <row r="52" spans="1:20" s="85" customFormat="1" x14ac:dyDescent="0.2">
      <c r="A52" s="260" t="s">
        <v>129</v>
      </c>
      <c r="B52" s="217">
        <f t="shared" ref="B52" si="26">B25*0.87</f>
        <v>35626.5</v>
      </c>
      <c r="C52" s="217">
        <f t="shared" ref="C52:T52" si="27">C25*0.87</f>
        <v>34452</v>
      </c>
      <c r="D52" s="217">
        <f t="shared" si="27"/>
        <v>32651.1</v>
      </c>
      <c r="E52" s="217">
        <f t="shared" si="27"/>
        <v>32651.1</v>
      </c>
      <c r="F52" s="217">
        <f t="shared" si="27"/>
        <v>35626.5</v>
      </c>
      <c r="G52" s="217">
        <f t="shared" si="27"/>
        <v>46197</v>
      </c>
      <c r="H52" s="217">
        <f t="shared" si="27"/>
        <v>42673.5</v>
      </c>
      <c r="I52" s="217">
        <f t="shared" si="27"/>
        <v>40324.5</v>
      </c>
      <c r="J52" s="217">
        <f t="shared" si="27"/>
        <v>40324.5</v>
      </c>
      <c r="K52" s="217">
        <f t="shared" si="27"/>
        <v>37975.5</v>
      </c>
      <c r="L52" s="217">
        <f t="shared" si="27"/>
        <v>42673.5</v>
      </c>
      <c r="M52" s="217">
        <f t="shared" si="27"/>
        <v>46197</v>
      </c>
      <c r="N52" s="217">
        <f t="shared" si="27"/>
        <v>32103</v>
      </c>
      <c r="O52" s="217">
        <f t="shared" si="27"/>
        <v>33277.5</v>
      </c>
      <c r="P52" s="217">
        <f t="shared" si="27"/>
        <v>32103</v>
      </c>
      <c r="Q52" s="217">
        <f t="shared" si="27"/>
        <v>32651.1</v>
      </c>
      <c r="R52" s="217">
        <f t="shared" si="27"/>
        <v>33277.5</v>
      </c>
      <c r="S52" s="217">
        <f t="shared" si="27"/>
        <v>30928.5</v>
      </c>
      <c r="T52" s="217">
        <f t="shared" si="27"/>
        <v>33277.5</v>
      </c>
    </row>
    <row r="53" spans="1:20" s="85" customFormat="1" x14ac:dyDescent="0.2">
      <c r="A53" s="261" t="s">
        <v>139</v>
      </c>
      <c r="B53" s="217"/>
      <c r="C53" s="217"/>
      <c r="D53" s="217"/>
      <c r="E53" s="217"/>
      <c r="F53" s="217"/>
      <c r="G53" s="217"/>
      <c r="H53" s="217"/>
      <c r="I53" s="217"/>
      <c r="J53" s="217"/>
      <c r="K53" s="217"/>
      <c r="L53" s="217"/>
      <c r="M53" s="217"/>
      <c r="N53" s="217"/>
      <c r="O53" s="217"/>
      <c r="P53" s="217"/>
      <c r="Q53" s="217"/>
      <c r="R53" s="217"/>
      <c r="S53" s="217"/>
      <c r="T53" s="217"/>
    </row>
    <row r="54" spans="1:20" s="85" customFormat="1" x14ac:dyDescent="0.2">
      <c r="A54" s="260" t="s">
        <v>129</v>
      </c>
      <c r="B54" s="217">
        <f t="shared" ref="B54" si="28">B27*0.87</f>
        <v>55201.5</v>
      </c>
      <c r="C54" s="217">
        <f t="shared" ref="C54:T54" si="29">C27*0.87</f>
        <v>54027</v>
      </c>
      <c r="D54" s="217">
        <f t="shared" si="29"/>
        <v>52226.1</v>
      </c>
      <c r="E54" s="217">
        <f t="shared" si="29"/>
        <v>52226.1</v>
      </c>
      <c r="F54" s="217">
        <f t="shared" si="29"/>
        <v>55201.5</v>
      </c>
      <c r="G54" s="217">
        <f t="shared" si="29"/>
        <v>65772</v>
      </c>
      <c r="H54" s="217">
        <f t="shared" si="29"/>
        <v>62248.5</v>
      </c>
      <c r="I54" s="217">
        <f t="shared" si="29"/>
        <v>59899.5</v>
      </c>
      <c r="J54" s="217">
        <f t="shared" si="29"/>
        <v>59899.5</v>
      </c>
      <c r="K54" s="217">
        <f t="shared" si="29"/>
        <v>57550.5</v>
      </c>
      <c r="L54" s="217">
        <f t="shared" si="29"/>
        <v>62248.5</v>
      </c>
      <c r="M54" s="217">
        <f t="shared" si="29"/>
        <v>65772</v>
      </c>
      <c r="N54" s="217">
        <f t="shared" si="29"/>
        <v>51678</v>
      </c>
      <c r="O54" s="217">
        <f t="shared" si="29"/>
        <v>52852.5</v>
      </c>
      <c r="P54" s="217">
        <f t="shared" si="29"/>
        <v>51678</v>
      </c>
      <c r="Q54" s="217">
        <f t="shared" si="29"/>
        <v>52226.1</v>
      </c>
      <c r="R54" s="217">
        <f t="shared" si="29"/>
        <v>52852.5</v>
      </c>
      <c r="S54" s="217">
        <f t="shared" si="29"/>
        <v>50503.5</v>
      </c>
      <c r="T54" s="217">
        <f t="shared" si="29"/>
        <v>52852.5</v>
      </c>
    </row>
    <row r="55" spans="1:20" s="85" customFormat="1" x14ac:dyDescent="0.2">
      <c r="A55" s="259" t="s">
        <v>140</v>
      </c>
      <c r="B55" s="217"/>
      <c r="C55" s="217"/>
      <c r="D55" s="217"/>
      <c r="E55" s="217"/>
      <c r="F55" s="217"/>
      <c r="G55" s="217"/>
      <c r="H55" s="217"/>
      <c r="I55" s="217"/>
      <c r="J55" s="217"/>
      <c r="K55" s="217"/>
      <c r="L55" s="217"/>
      <c r="M55" s="217"/>
      <c r="N55" s="217"/>
      <c r="O55" s="217"/>
      <c r="P55" s="217"/>
      <c r="Q55" s="217"/>
      <c r="R55" s="217"/>
      <c r="S55" s="217"/>
      <c r="T55" s="217"/>
    </row>
    <row r="56" spans="1:20" s="85" customFormat="1" x14ac:dyDescent="0.2">
      <c r="A56" s="260" t="s">
        <v>129</v>
      </c>
      <c r="B56" s="217">
        <f t="shared" ref="B56" si="30">B29*0.87</f>
        <v>70861.5</v>
      </c>
      <c r="C56" s="217">
        <f t="shared" ref="C56:T56" si="31">C29*0.87</f>
        <v>69687</v>
      </c>
      <c r="D56" s="217">
        <f t="shared" si="31"/>
        <v>67886.100000000006</v>
      </c>
      <c r="E56" s="217">
        <f t="shared" si="31"/>
        <v>67886.100000000006</v>
      </c>
      <c r="F56" s="217">
        <f t="shared" si="31"/>
        <v>70861.5</v>
      </c>
      <c r="G56" s="217">
        <f t="shared" si="31"/>
        <v>81432</v>
      </c>
      <c r="H56" s="217">
        <f t="shared" si="31"/>
        <v>77908.5</v>
      </c>
      <c r="I56" s="217">
        <f t="shared" si="31"/>
        <v>75559.5</v>
      </c>
      <c r="J56" s="217">
        <f t="shared" si="31"/>
        <v>75559.5</v>
      </c>
      <c r="K56" s="217">
        <f t="shared" si="31"/>
        <v>73210.5</v>
      </c>
      <c r="L56" s="217">
        <f t="shared" si="31"/>
        <v>77908.5</v>
      </c>
      <c r="M56" s="217">
        <f t="shared" si="31"/>
        <v>81432</v>
      </c>
      <c r="N56" s="217">
        <f t="shared" si="31"/>
        <v>67338</v>
      </c>
      <c r="O56" s="217">
        <f t="shared" si="31"/>
        <v>68512.5</v>
      </c>
      <c r="P56" s="217">
        <f t="shared" si="31"/>
        <v>67338</v>
      </c>
      <c r="Q56" s="217">
        <f t="shared" si="31"/>
        <v>67886.100000000006</v>
      </c>
      <c r="R56" s="217">
        <f t="shared" si="31"/>
        <v>68512.5</v>
      </c>
      <c r="S56" s="217">
        <f t="shared" si="31"/>
        <v>66163.5</v>
      </c>
      <c r="T56" s="217">
        <f t="shared" si="31"/>
        <v>68512.5</v>
      </c>
    </row>
    <row r="57" spans="1:20" s="85" customFormat="1" ht="135" x14ac:dyDescent="0.2">
      <c r="A57" s="320" t="s">
        <v>399</v>
      </c>
    </row>
    <row r="58" spans="1:20" s="85" customFormat="1" ht="12.75" thickBot="1" x14ac:dyDescent="0.25">
      <c r="A58" s="265" t="s">
        <v>147</v>
      </c>
    </row>
    <row r="59" spans="1:20" s="85" customFormat="1" ht="12.75" thickBot="1" x14ac:dyDescent="0.25">
      <c r="A59" s="322" t="s">
        <v>391</v>
      </c>
    </row>
    <row r="60" spans="1:20" ht="11.1" customHeight="1" x14ac:dyDescent="0.2">
      <c r="A60" s="229" t="s">
        <v>392</v>
      </c>
    </row>
    <row r="61" spans="1:20" ht="21" customHeight="1" x14ac:dyDescent="0.2">
      <c r="A61" s="205" t="s">
        <v>144</v>
      </c>
    </row>
    <row r="62" spans="1:20" s="263" customFormat="1" ht="36" customHeight="1" x14ac:dyDescent="0.2">
      <c r="A62" s="422" t="s">
        <v>312</v>
      </c>
    </row>
    <row r="63" spans="1:20" ht="36" customHeight="1" x14ac:dyDescent="0.2">
      <c r="A63" s="423"/>
    </row>
    <row r="64" spans="1:20" ht="36" customHeight="1" x14ac:dyDescent="0.2">
      <c r="A64" s="423"/>
    </row>
    <row r="65" spans="1:16369" x14ac:dyDescent="0.2">
      <c r="A65" s="423"/>
    </row>
    <row r="66" spans="1:16369" x14ac:dyDescent="0.2">
      <c r="A66" s="262" t="s">
        <v>341</v>
      </c>
      <c r="B66" s="262"/>
      <c r="C66" s="262"/>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c r="AM66" s="262"/>
      <c r="AN66" s="262"/>
      <c r="AO66" s="262"/>
      <c r="AP66" s="262"/>
      <c r="AQ66" s="262"/>
      <c r="AR66" s="262"/>
      <c r="AS66" s="262"/>
      <c r="AT66" s="262"/>
      <c r="AU66" s="262"/>
      <c r="AV66" s="262"/>
      <c r="AW66" s="262"/>
      <c r="AX66" s="262"/>
      <c r="AY66" s="262"/>
      <c r="AZ66" s="262"/>
      <c r="BA66" s="262"/>
      <c r="BB66" s="262"/>
      <c r="BC66" s="262"/>
      <c r="BD66" s="262"/>
      <c r="BE66" s="262"/>
      <c r="BF66" s="262"/>
      <c r="BG66" s="262"/>
      <c r="BH66" s="262"/>
      <c r="BI66" s="262"/>
      <c r="BJ66" s="262"/>
      <c r="BK66" s="262"/>
      <c r="BL66" s="262"/>
      <c r="BM66" s="262"/>
      <c r="BN66" s="262"/>
      <c r="BO66" s="262"/>
      <c r="BP66" s="262"/>
      <c r="BQ66" s="262"/>
      <c r="BR66" s="262"/>
      <c r="BS66" s="262"/>
      <c r="BT66" s="262"/>
      <c r="BU66" s="262"/>
      <c r="BV66" s="262"/>
      <c r="BW66" s="262"/>
      <c r="BX66" s="262"/>
      <c r="BY66" s="262"/>
      <c r="BZ66" s="262"/>
      <c r="CA66" s="262"/>
      <c r="CB66" s="262"/>
      <c r="CC66" s="262"/>
      <c r="CD66" s="262"/>
      <c r="CE66" s="262"/>
      <c r="CF66" s="262"/>
      <c r="CG66" s="262"/>
      <c r="CH66" s="262"/>
      <c r="CI66" s="262"/>
      <c r="CJ66" s="262"/>
      <c r="CK66" s="262"/>
      <c r="CL66" s="262"/>
      <c r="CM66" s="262"/>
      <c r="CN66" s="262"/>
      <c r="CO66" s="262"/>
      <c r="CP66" s="262"/>
      <c r="CQ66" s="262"/>
      <c r="CR66" s="262"/>
      <c r="CS66" s="262"/>
      <c r="CT66" s="262"/>
      <c r="CU66" s="262"/>
      <c r="CV66" s="262"/>
      <c r="CW66" s="262"/>
      <c r="CX66" s="262"/>
      <c r="CY66" s="262"/>
      <c r="CZ66" s="262"/>
      <c r="DA66" s="262"/>
      <c r="DB66" s="262"/>
      <c r="DC66" s="262"/>
      <c r="DD66" s="262"/>
      <c r="DE66" s="262"/>
      <c r="DF66" s="262"/>
      <c r="DG66" s="262"/>
      <c r="DH66" s="262"/>
      <c r="DI66" s="262"/>
      <c r="DJ66" s="262"/>
      <c r="DK66" s="262"/>
      <c r="DL66" s="262"/>
      <c r="DM66" s="262"/>
      <c r="DN66" s="262"/>
      <c r="DO66" s="262"/>
      <c r="DP66" s="262"/>
      <c r="DQ66" s="262"/>
      <c r="DR66" s="262"/>
      <c r="DS66" s="262"/>
      <c r="DT66" s="262"/>
      <c r="DU66" s="262"/>
      <c r="DV66" s="262"/>
      <c r="DW66" s="262"/>
      <c r="DX66" s="262"/>
      <c r="DY66" s="262"/>
      <c r="DZ66" s="262"/>
      <c r="EA66" s="262"/>
      <c r="EB66" s="262"/>
      <c r="EC66" s="262"/>
      <c r="ED66" s="262"/>
      <c r="EE66" s="262"/>
      <c r="EF66" s="262"/>
      <c r="EG66" s="262"/>
      <c r="EH66" s="262"/>
      <c r="EI66" s="262"/>
      <c r="EJ66" s="262"/>
      <c r="EK66" s="262"/>
      <c r="EL66" s="262"/>
      <c r="EM66" s="262"/>
      <c r="EN66" s="262"/>
      <c r="EO66" s="262"/>
      <c r="EP66" s="262"/>
      <c r="EQ66" s="262"/>
      <c r="ER66" s="262"/>
      <c r="ES66" s="262"/>
      <c r="ET66" s="262"/>
      <c r="EU66" s="262"/>
      <c r="EV66" s="262"/>
      <c r="EW66" s="262"/>
      <c r="EX66" s="262"/>
      <c r="EY66" s="262"/>
      <c r="EZ66" s="262"/>
      <c r="FA66" s="262"/>
      <c r="FB66" s="262"/>
      <c r="FC66" s="262"/>
      <c r="FD66" s="262"/>
      <c r="FE66" s="262"/>
      <c r="FF66" s="262"/>
      <c r="FG66" s="262"/>
      <c r="FH66" s="262"/>
      <c r="FI66" s="262"/>
      <c r="FJ66" s="262"/>
      <c r="FK66" s="262"/>
      <c r="FL66" s="262"/>
      <c r="FM66" s="262"/>
      <c r="FN66" s="262"/>
      <c r="FO66" s="262"/>
      <c r="FP66" s="262"/>
      <c r="FQ66" s="262"/>
      <c r="FR66" s="262"/>
      <c r="FS66" s="262"/>
      <c r="FT66" s="262"/>
      <c r="FU66" s="262"/>
      <c r="FV66" s="262"/>
      <c r="FW66" s="262"/>
      <c r="FX66" s="262"/>
      <c r="FY66" s="262"/>
      <c r="FZ66" s="262"/>
      <c r="GA66" s="262"/>
      <c r="GB66" s="262"/>
      <c r="GC66" s="262"/>
      <c r="GD66" s="262"/>
      <c r="GE66" s="262"/>
      <c r="GF66" s="262"/>
      <c r="GG66" s="262"/>
      <c r="GH66" s="262"/>
      <c r="GI66" s="262"/>
      <c r="GJ66" s="262"/>
      <c r="GK66" s="262"/>
      <c r="GL66" s="262"/>
      <c r="GM66" s="262"/>
      <c r="GN66" s="262"/>
      <c r="GO66" s="262"/>
      <c r="GP66" s="262"/>
      <c r="GQ66" s="262"/>
      <c r="GR66" s="262"/>
      <c r="GS66" s="262"/>
      <c r="GT66" s="262"/>
      <c r="GU66" s="262"/>
      <c r="GV66" s="262"/>
      <c r="GW66" s="262"/>
      <c r="GX66" s="262"/>
      <c r="GY66" s="262"/>
      <c r="GZ66" s="262"/>
      <c r="HA66" s="262"/>
      <c r="HB66" s="262"/>
      <c r="HC66" s="262"/>
      <c r="HD66" s="262"/>
      <c r="HE66" s="262"/>
      <c r="HF66" s="262"/>
      <c r="HG66" s="262"/>
      <c r="HH66" s="262"/>
      <c r="HI66" s="262"/>
      <c r="HJ66" s="262"/>
      <c r="HK66" s="262"/>
      <c r="HL66" s="262"/>
      <c r="HM66" s="262"/>
      <c r="HN66" s="262"/>
      <c r="HO66" s="262"/>
      <c r="HP66" s="262"/>
      <c r="HQ66" s="262"/>
      <c r="HR66" s="262"/>
      <c r="HS66" s="262"/>
      <c r="HT66" s="262"/>
      <c r="HU66" s="262"/>
      <c r="HV66" s="262"/>
      <c r="HW66" s="262"/>
      <c r="HX66" s="262"/>
      <c r="HY66" s="262"/>
      <c r="HZ66" s="262"/>
      <c r="IA66" s="262"/>
      <c r="IB66" s="262"/>
      <c r="IC66" s="262"/>
      <c r="ID66" s="262"/>
      <c r="IE66" s="262"/>
      <c r="IF66" s="262"/>
      <c r="IG66" s="262"/>
      <c r="IH66" s="262"/>
      <c r="II66" s="262"/>
      <c r="IJ66" s="262"/>
      <c r="IK66" s="262"/>
      <c r="IL66" s="262"/>
      <c r="IM66" s="262"/>
      <c r="IN66" s="262"/>
      <c r="IO66" s="262"/>
      <c r="IP66" s="262"/>
      <c r="IQ66" s="262"/>
      <c r="IR66" s="262"/>
      <c r="IS66" s="262"/>
      <c r="IT66" s="262"/>
      <c r="IU66" s="262"/>
      <c r="IV66" s="262"/>
      <c r="IW66" s="262"/>
      <c r="IX66" s="262"/>
      <c r="IY66" s="262"/>
      <c r="IZ66" s="262"/>
      <c r="JA66" s="262"/>
      <c r="JB66" s="262"/>
      <c r="JC66" s="262"/>
      <c r="JD66" s="262"/>
      <c r="JE66" s="262"/>
      <c r="JF66" s="262"/>
      <c r="JG66" s="262"/>
      <c r="JH66" s="262"/>
      <c r="JI66" s="262"/>
      <c r="JJ66" s="262"/>
      <c r="JK66" s="262"/>
      <c r="JL66" s="262"/>
      <c r="JM66" s="262"/>
      <c r="JN66" s="262"/>
      <c r="JO66" s="262"/>
      <c r="JP66" s="262"/>
      <c r="JQ66" s="262"/>
      <c r="JR66" s="262"/>
      <c r="JS66" s="262"/>
      <c r="JT66" s="262"/>
      <c r="JU66" s="262"/>
      <c r="JV66" s="262"/>
      <c r="JW66" s="262"/>
      <c r="JX66" s="262"/>
      <c r="JY66" s="262"/>
      <c r="JZ66" s="262"/>
      <c r="KA66" s="262"/>
      <c r="KB66" s="262"/>
      <c r="KC66" s="262"/>
      <c r="KD66" s="262"/>
      <c r="KE66" s="262"/>
      <c r="KF66" s="262"/>
      <c r="KG66" s="262"/>
      <c r="KH66" s="262"/>
      <c r="KI66" s="262"/>
      <c r="KJ66" s="262"/>
      <c r="KK66" s="262"/>
      <c r="KL66" s="262"/>
      <c r="KM66" s="262"/>
      <c r="KN66" s="262"/>
      <c r="KO66" s="262"/>
      <c r="KP66" s="262"/>
      <c r="KQ66" s="262"/>
      <c r="KR66" s="262"/>
      <c r="KS66" s="262"/>
      <c r="KT66" s="262"/>
      <c r="KU66" s="262"/>
      <c r="KV66" s="262"/>
      <c r="KW66" s="262"/>
      <c r="KX66" s="262"/>
      <c r="KY66" s="262"/>
      <c r="KZ66" s="262"/>
      <c r="LA66" s="262"/>
      <c r="LB66" s="262"/>
      <c r="LC66" s="262"/>
      <c r="LD66" s="262"/>
      <c r="LE66" s="262"/>
      <c r="LF66" s="262"/>
      <c r="LG66" s="262"/>
      <c r="LH66" s="262"/>
      <c r="LI66" s="262"/>
      <c r="LJ66" s="262"/>
      <c r="LK66" s="262"/>
      <c r="LL66" s="262"/>
      <c r="LM66" s="262"/>
      <c r="LN66" s="262"/>
      <c r="LO66" s="262"/>
      <c r="LP66" s="262"/>
      <c r="LQ66" s="262"/>
      <c r="LR66" s="262"/>
      <c r="LS66" s="262"/>
      <c r="LT66" s="262"/>
      <c r="LU66" s="262"/>
      <c r="LV66" s="262"/>
      <c r="LW66" s="262"/>
      <c r="LX66" s="262"/>
      <c r="LY66" s="262"/>
      <c r="LZ66" s="262"/>
      <c r="MA66" s="262"/>
      <c r="MB66" s="262"/>
      <c r="MC66" s="262"/>
      <c r="MD66" s="262"/>
      <c r="ME66" s="262"/>
      <c r="MF66" s="262"/>
      <c r="MG66" s="262"/>
      <c r="MH66" s="262"/>
      <c r="MI66" s="262"/>
      <c r="MJ66" s="262"/>
      <c r="MK66" s="262"/>
      <c r="ML66" s="262"/>
      <c r="MM66" s="262"/>
      <c r="MN66" s="262"/>
      <c r="MO66" s="262"/>
      <c r="MP66" s="262"/>
      <c r="MQ66" s="262"/>
      <c r="MR66" s="262"/>
      <c r="MS66" s="262"/>
      <c r="MT66" s="262"/>
      <c r="MU66" s="262"/>
      <c r="MV66" s="262"/>
      <c r="MW66" s="262"/>
      <c r="MX66" s="262"/>
      <c r="MY66" s="262"/>
      <c r="MZ66" s="262"/>
      <c r="NA66" s="262"/>
      <c r="NB66" s="262"/>
      <c r="NC66" s="262"/>
      <c r="ND66" s="262"/>
      <c r="NE66" s="262"/>
      <c r="NF66" s="262"/>
      <c r="NG66" s="262"/>
      <c r="NH66" s="262"/>
      <c r="NI66" s="262"/>
      <c r="NJ66" s="262"/>
      <c r="NK66" s="262"/>
      <c r="NL66" s="262"/>
      <c r="NM66" s="262"/>
      <c r="NN66" s="262"/>
      <c r="NO66" s="262"/>
      <c r="NP66" s="262"/>
      <c r="NQ66" s="262"/>
      <c r="NR66" s="262"/>
      <c r="NS66" s="262"/>
      <c r="NT66" s="262"/>
      <c r="NU66" s="262"/>
      <c r="NV66" s="262"/>
      <c r="NW66" s="262"/>
      <c r="NX66" s="262"/>
      <c r="NY66" s="262"/>
      <c r="NZ66" s="262"/>
      <c r="OA66" s="262"/>
      <c r="OB66" s="262"/>
      <c r="OC66" s="262"/>
      <c r="OD66" s="262"/>
      <c r="OE66" s="262"/>
      <c r="OF66" s="262"/>
      <c r="OG66" s="262"/>
      <c r="OH66" s="262"/>
      <c r="OI66" s="262"/>
      <c r="OJ66" s="262"/>
      <c r="OK66" s="262"/>
      <c r="OL66" s="262"/>
      <c r="OM66" s="262"/>
      <c r="ON66" s="262"/>
      <c r="OO66" s="262"/>
      <c r="OP66" s="262"/>
      <c r="OQ66" s="262"/>
      <c r="OR66" s="262"/>
      <c r="OS66" s="262"/>
      <c r="OT66" s="262"/>
      <c r="OU66" s="262"/>
      <c r="OV66" s="262"/>
      <c r="OW66" s="262"/>
      <c r="OX66" s="262"/>
      <c r="OY66" s="262"/>
      <c r="OZ66" s="262"/>
      <c r="PA66" s="262"/>
      <c r="PB66" s="262"/>
      <c r="PC66" s="262"/>
      <c r="PD66" s="262"/>
      <c r="PE66" s="262"/>
      <c r="PF66" s="262"/>
      <c r="PG66" s="262"/>
      <c r="PH66" s="262"/>
      <c r="PI66" s="262"/>
      <c r="PJ66" s="262"/>
      <c r="PK66" s="262"/>
      <c r="PL66" s="262"/>
      <c r="PM66" s="262"/>
      <c r="PN66" s="262"/>
      <c r="PO66" s="262"/>
      <c r="PP66" s="262"/>
      <c r="PQ66" s="262"/>
      <c r="PR66" s="262"/>
      <c r="PS66" s="262"/>
      <c r="PT66" s="262"/>
      <c r="PU66" s="262"/>
      <c r="PV66" s="262"/>
      <c r="PW66" s="262"/>
      <c r="PX66" s="262"/>
      <c r="PY66" s="262"/>
      <c r="PZ66" s="262"/>
      <c r="QA66" s="262"/>
      <c r="QB66" s="262"/>
      <c r="QC66" s="262"/>
      <c r="QD66" s="262"/>
      <c r="QE66" s="262"/>
      <c r="QF66" s="262"/>
      <c r="QG66" s="262"/>
      <c r="QH66" s="262"/>
      <c r="QI66" s="262"/>
      <c r="QJ66" s="262"/>
      <c r="QK66" s="262"/>
      <c r="QL66" s="262"/>
      <c r="QM66" s="262"/>
      <c r="QN66" s="262"/>
      <c r="QO66" s="262"/>
      <c r="QP66" s="262"/>
      <c r="QQ66" s="262"/>
      <c r="QR66" s="262"/>
      <c r="QS66" s="262"/>
      <c r="QT66" s="262"/>
      <c r="QU66" s="262"/>
      <c r="QV66" s="262"/>
      <c r="QW66" s="262"/>
      <c r="QX66" s="262"/>
      <c r="QY66" s="262"/>
      <c r="QZ66" s="262"/>
      <c r="RA66" s="262"/>
      <c r="RB66" s="262"/>
      <c r="RC66" s="262"/>
      <c r="RD66" s="262"/>
      <c r="RE66" s="262"/>
      <c r="RF66" s="262"/>
      <c r="RG66" s="262"/>
      <c r="RH66" s="262"/>
      <c r="RI66" s="262"/>
      <c r="RJ66" s="262"/>
      <c r="RK66" s="262"/>
      <c r="RL66" s="262"/>
      <c r="RM66" s="262"/>
      <c r="RN66" s="262"/>
      <c r="RO66" s="262"/>
      <c r="RP66" s="262"/>
      <c r="RQ66" s="262"/>
      <c r="RR66" s="262"/>
      <c r="RS66" s="262"/>
      <c r="RT66" s="262"/>
      <c r="RU66" s="262"/>
      <c r="RV66" s="262"/>
      <c r="RW66" s="262"/>
      <c r="RX66" s="262"/>
      <c r="RY66" s="262"/>
      <c r="RZ66" s="262"/>
      <c r="SA66" s="262"/>
      <c r="SB66" s="262"/>
      <c r="SC66" s="262"/>
      <c r="SD66" s="262"/>
      <c r="SE66" s="262"/>
      <c r="SF66" s="262"/>
      <c r="SG66" s="262"/>
      <c r="SH66" s="262"/>
      <c r="SI66" s="262"/>
      <c r="SJ66" s="262"/>
      <c r="SK66" s="262"/>
      <c r="SL66" s="262"/>
      <c r="SM66" s="262"/>
      <c r="SN66" s="262"/>
      <c r="SO66" s="262"/>
      <c r="SP66" s="262"/>
      <c r="SQ66" s="262"/>
      <c r="SR66" s="262"/>
      <c r="SS66" s="262"/>
      <c r="ST66" s="262"/>
      <c r="SU66" s="262"/>
      <c r="SV66" s="262"/>
      <c r="SW66" s="262"/>
      <c r="SX66" s="262"/>
      <c r="SY66" s="262"/>
      <c r="SZ66" s="262"/>
      <c r="TA66" s="262"/>
      <c r="TB66" s="262"/>
      <c r="TC66" s="262"/>
      <c r="TD66" s="262"/>
      <c r="TE66" s="262"/>
      <c r="TF66" s="262"/>
      <c r="TG66" s="262"/>
      <c r="TH66" s="262"/>
      <c r="TI66" s="262"/>
      <c r="TJ66" s="262"/>
      <c r="TK66" s="262"/>
      <c r="TL66" s="262"/>
      <c r="TM66" s="262"/>
      <c r="TN66" s="262"/>
      <c r="TO66" s="262"/>
      <c r="TP66" s="262"/>
      <c r="TQ66" s="262"/>
      <c r="TR66" s="262"/>
      <c r="TS66" s="262"/>
      <c r="TT66" s="262"/>
      <c r="TU66" s="262"/>
      <c r="TV66" s="262"/>
      <c r="TW66" s="262"/>
      <c r="TX66" s="262"/>
      <c r="TY66" s="262"/>
      <c r="TZ66" s="262"/>
      <c r="UA66" s="262"/>
      <c r="UB66" s="262"/>
      <c r="UC66" s="262"/>
      <c r="UD66" s="262"/>
      <c r="UE66" s="262"/>
      <c r="UF66" s="262"/>
      <c r="UG66" s="262"/>
      <c r="UH66" s="262"/>
      <c r="UI66" s="262"/>
      <c r="UJ66" s="262"/>
      <c r="UK66" s="262"/>
      <c r="UL66" s="262"/>
      <c r="UM66" s="262"/>
      <c r="UN66" s="262"/>
      <c r="UO66" s="262"/>
      <c r="UP66" s="262"/>
      <c r="UQ66" s="262"/>
      <c r="UR66" s="262"/>
      <c r="US66" s="262"/>
      <c r="UT66" s="262"/>
      <c r="UU66" s="262"/>
      <c r="UV66" s="262"/>
      <c r="UW66" s="262"/>
      <c r="UX66" s="262"/>
      <c r="UY66" s="262"/>
      <c r="UZ66" s="262"/>
      <c r="VA66" s="262"/>
      <c r="VB66" s="262"/>
      <c r="VC66" s="262"/>
      <c r="VD66" s="262"/>
      <c r="VE66" s="262"/>
      <c r="VF66" s="262"/>
      <c r="VG66" s="262"/>
      <c r="VH66" s="262"/>
      <c r="VI66" s="262"/>
      <c r="VJ66" s="262"/>
      <c r="VK66" s="262"/>
      <c r="VL66" s="262"/>
      <c r="VM66" s="262"/>
      <c r="VN66" s="262"/>
      <c r="VO66" s="262"/>
      <c r="VP66" s="262"/>
      <c r="VQ66" s="262"/>
      <c r="VR66" s="262"/>
      <c r="VS66" s="262"/>
      <c r="VT66" s="262"/>
      <c r="VU66" s="262"/>
      <c r="VV66" s="262"/>
      <c r="VW66" s="262"/>
      <c r="VX66" s="262"/>
      <c r="VY66" s="262"/>
      <c r="VZ66" s="262"/>
      <c r="WA66" s="262"/>
      <c r="WB66" s="262"/>
      <c r="WC66" s="262"/>
      <c r="WD66" s="262"/>
      <c r="WE66" s="262"/>
      <c r="WF66" s="262"/>
      <c r="WG66" s="262"/>
      <c r="WH66" s="262"/>
      <c r="WI66" s="262"/>
      <c r="WJ66" s="262"/>
      <c r="WK66" s="262"/>
      <c r="WL66" s="262"/>
      <c r="WM66" s="262"/>
      <c r="WN66" s="262"/>
      <c r="WO66" s="262"/>
      <c r="WP66" s="262"/>
      <c r="WQ66" s="262"/>
      <c r="WR66" s="262"/>
      <c r="WS66" s="262"/>
      <c r="WT66" s="262"/>
      <c r="WU66" s="262"/>
      <c r="WV66" s="262"/>
      <c r="WW66" s="262"/>
      <c r="WX66" s="262"/>
      <c r="WY66" s="262"/>
      <c r="WZ66" s="262"/>
      <c r="XA66" s="262"/>
      <c r="XB66" s="262"/>
      <c r="XC66" s="262"/>
      <c r="XD66" s="262"/>
      <c r="XE66" s="262"/>
      <c r="XF66" s="262"/>
      <c r="XG66" s="262"/>
      <c r="XH66" s="262"/>
      <c r="XI66" s="262"/>
      <c r="XJ66" s="262"/>
      <c r="XK66" s="262"/>
      <c r="XL66" s="262"/>
      <c r="XM66" s="262"/>
      <c r="XN66" s="262"/>
      <c r="XO66" s="262"/>
      <c r="XP66" s="262"/>
      <c r="XQ66" s="262"/>
      <c r="XR66" s="262"/>
      <c r="XS66" s="262"/>
      <c r="XT66" s="262"/>
      <c r="XU66" s="262"/>
      <c r="XV66" s="262"/>
      <c r="XW66" s="262"/>
      <c r="XX66" s="262"/>
      <c r="XY66" s="262"/>
      <c r="XZ66" s="262"/>
      <c r="YA66" s="262"/>
      <c r="YB66" s="262"/>
      <c r="YC66" s="262"/>
      <c r="YD66" s="262"/>
      <c r="YE66" s="262"/>
      <c r="YF66" s="262"/>
      <c r="YG66" s="262"/>
      <c r="YH66" s="262"/>
      <c r="YI66" s="262"/>
      <c r="YJ66" s="262"/>
      <c r="YK66" s="262"/>
      <c r="YL66" s="262"/>
      <c r="YM66" s="262"/>
      <c r="YN66" s="262"/>
      <c r="YO66" s="262"/>
      <c r="YP66" s="262"/>
      <c r="YQ66" s="262"/>
      <c r="YR66" s="262"/>
      <c r="YS66" s="262"/>
      <c r="YT66" s="262"/>
      <c r="YU66" s="262"/>
      <c r="YV66" s="262"/>
      <c r="YW66" s="262"/>
      <c r="YX66" s="262"/>
      <c r="YY66" s="262"/>
      <c r="YZ66" s="262"/>
      <c r="ZA66" s="262"/>
      <c r="ZB66" s="262"/>
      <c r="ZC66" s="262"/>
      <c r="ZD66" s="262"/>
      <c r="ZE66" s="262"/>
      <c r="ZF66" s="262"/>
      <c r="ZG66" s="262"/>
      <c r="ZH66" s="262"/>
      <c r="ZI66" s="262"/>
      <c r="ZJ66" s="262"/>
      <c r="ZK66" s="262"/>
      <c r="ZL66" s="262"/>
      <c r="ZM66" s="262"/>
      <c r="ZN66" s="262"/>
      <c r="ZO66" s="262"/>
      <c r="ZP66" s="262"/>
      <c r="ZQ66" s="262"/>
      <c r="ZR66" s="262"/>
      <c r="ZS66" s="262"/>
      <c r="ZT66" s="262"/>
      <c r="ZU66" s="262"/>
      <c r="ZV66" s="262"/>
      <c r="ZW66" s="262"/>
      <c r="ZX66" s="262"/>
      <c r="ZY66" s="262"/>
      <c r="ZZ66" s="262"/>
      <c r="AAA66" s="262"/>
      <c r="AAB66" s="262"/>
      <c r="AAC66" s="262"/>
      <c r="AAD66" s="262"/>
      <c r="AAE66" s="262"/>
      <c r="AAF66" s="262"/>
      <c r="AAG66" s="262"/>
      <c r="AAH66" s="262"/>
      <c r="AAI66" s="262"/>
      <c r="AAJ66" s="262"/>
      <c r="AAK66" s="262"/>
      <c r="AAL66" s="262"/>
      <c r="AAM66" s="262"/>
      <c r="AAN66" s="262"/>
      <c r="AAO66" s="262"/>
      <c r="AAP66" s="262"/>
      <c r="AAQ66" s="262"/>
      <c r="AAR66" s="262"/>
      <c r="AAS66" s="262"/>
      <c r="AAT66" s="262"/>
      <c r="AAU66" s="262"/>
      <c r="AAV66" s="262"/>
      <c r="AAW66" s="262"/>
      <c r="AAX66" s="262"/>
      <c r="AAY66" s="262"/>
      <c r="AAZ66" s="262"/>
      <c r="ABA66" s="262"/>
      <c r="ABB66" s="262"/>
      <c r="ABC66" s="262"/>
      <c r="ABD66" s="262"/>
      <c r="ABE66" s="262"/>
      <c r="ABF66" s="262"/>
      <c r="ABG66" s="262"/>
      <c r="ABH66" s="262"/>
      <c r="ABI66" s="262"/>
      <c r="ABJ66" s="262"/>
      <c r="ABK66" s="262"/>
      <c r="ABL66" s="262"/>
      <c r="ABM66" s="262"/>
      <c r="ABN66" s="262"/>
      <c r="ABO66" s="262"/>
      <c r="ABP66" s="262"/>
      <c r="ABQ66" s="262"/>
      <c r="ABR66" s="262"/>
      <c r="ABS66" s="262"/>
      <c r="ABT66" s="262"/>
      <c r="ABU66" s="262"/>
      <c r="ABV66" s="262"/>
      <c r="ABW66" s="262"/>
      <c r="ABX66" s="262"/>
      <c r="ABY66" s="262"/>
      <c r="ABZ66" s="262"/>
      <c r="ACA66" s="262"/>
      <c r="ACB66" s="262"/>
      <c r="ACC66" s="262"/>
      <c r="ACD66" s="262"/>
      <c r="ACE66" s="262"/>
      <c r="ACF66" s="262"/>
      <c r="ACG66" s="262"/>
      <c r="ACH66" s="262"/>
      <c r="ACI66" s="262"/>
      <c r="ACJ66" s="262"/>
      <c r="ACK66" s="262"/>
      <c r="ACL66" s="262"/>
      <c r="ACM66" s="262"/>
      <c r="ACN66" s="262"/>
      <c r="ACO66" s="262"/>
      <c r="ACP66" s="262"/>
      <c r="ACQ66" s="262"/>
      <c r="ACR66" s="262"/>
      <c r="ACS66" s="262"/>
      <c r="ACT66" s="262"/>
      <c r="ACU66" s="262"/>
      <c r="ACV66" s="262"/>
      <c r="ACW66" s="262"/>
      <c r="ACX66" s="262"/>
      <c r="ACY66" s="262"/>
      <c r="ACZ66" s="262"/>
      <c r="ADA66" s="262"/>
      <c r="ADB66" s="262"/>
      <c r="ADC66" s="262"/>
      <c r="ADD66" s="262"/>
      <c r="ADE66" s="262"/>
      <c r="ADF66" s="262"/>
      <c r="ADG66" s="262"/>
      <c r="ADH66" s="262"/>
      <c r="ADI66" s="262"/>
      <c r="ADJ66" s="262"/>
      <c r="ADK66" s="262"/>
      <c r="ADL66" s="262"/>
      <c r="ADM66" s="262"/>
      <c r="ADN66" s="262"/>
      <c r="ADO66" s="262"/>
      <c r="ADP66" s="262"/>
      <c r="ADQ66" s="262"/>
      <c r="ADR66" s="262"/>
      <c r="ADS66" s="262"/>
      <c r="ADT66" s="262"/>
      <c r="ADU66" s="262"/>
      <c r="ADV66" s="262"/>
      <c r="ADW66" s="262"/>
      <c r="ADX66" s="262"/>
      <c r="ADY66" s="262"/>
      <c r="ADZ66" s="262"/>
      <c r="AEA66" s="262"/>
      <c r="AEB66" s="262"/>
      <c r="AEC66" s="262"/>
      <c r="AED66" s="262"/>
      <c r="AEE66" s="262"/>
      <c r="AEF66" s="262"/>
      <c r="AEG66" s="262"/>
      <c r="AEH66" s="262"/>
      <c r="AEI66" s="262"/>
      <c r="AEJ66" s="262"/>
      <c r="AEK66" s="262"/>
      <c r="AEL66" s="262"/>
      <c r="AEM66" s="262"/>
      <c r="AEN66" s="262"/>
      <c r="AEO66" s="262"/>
      <c r="AEP66" s="262"/>
      <c r="AEQ66" s="262"/>
      <c r="AER66" s="262"/>
      <c r="AES66" s="262"/>
      <c r="AET66" s="262"/>
      <c r="AEU66" s="262"/>
      <c r="AEV66" s="262"/>
      <c r="AEW66" s="262"/>
      <c r="AEX66" s="262"/>
      <c r="AEY66" s="262"/>
      <c r="AEZ66" s="262"/>
      <c r="AFA66" s="262"/>
      <c r="AFB66" s="262"/>
      <c r="AFC66" s="262"/>
      <c r="AFD66" s="262"/>
      <c r="AFE66" s="262"/>
      <c r="AFF66" s="262"/>
      <c r="AFG66" s="262"/>
      <c r="AFH66" s="262"/>
      <c r="AFI66" s="262"/>
      <c r="AFJ66" s="262"/>
      <c r="AFK66" s="262"/>
      <c r="AFL66" s="262"/>
      <c r="AFM66" s="262"/>
      <c r="AFN66" s="262"/>
      <c r="AFO66" s="262"/>
      <c r="AFP66" s="262"/>
      <c r="AFQ66" s="262"/>
      <c r="AFR66" s="262"/>
      <c r="AFS66" s="262"/>
      <c r="AFT66" s="262"/>
      <c r="AFU66" s="262"/>
      <c r="AFV66" s="262"/>
      <c r="AFW66" s="262"/>
      <c r="AFX66" s="262"/>
      <c r="AFY66" s="262"/>
      <c r="AFZ66" s="262"/>
      <c r="AGA66" s="262"/>
      <c r="AGB66" s="262"/>
      <c r="AGC66" s="262"/>
      <c r="AGD66" s="262"/>
      <c r="AGE66" s="262"/>
      <c r="AGF66" s="262"/>
      <c r="AGG66" s="262"/>
      <c r="AGH66" s="262"/>
      <c r="AGI66" s="262"/>
      <c r="AGJ66" s="262"/>
      <c r="AGK66" s="262"/>
      <c r="AGL66" s="262"/>
      <c r="AGM66" s="262"/>
      <c r="AGN66" s="262"/>
      <c r="AGO66" s="262"/>
      <c r="AGP66" s="262"/>
      <c r="AGQ66" s="262"/>
      <c r="AGR66" s="262"/>
      <c r="AGS66" s="262"/>
      <c r="AGT66" s="262"/>
      <c r="AGU66" s="262"/>
      <c r="AGV66" s="262"/>
      <c r="AGW66" s="262"/>
      <c r="AGX66" s="262"/>
      <c r="AGY66" s="262"/>
      <c r="AGZ66" s="262"/>
      <c r="AHA66" s="262"/>
      <c r="AHB66" s="262"/>
      <c r="AHC66" s="262"/>
      <c r="AHD66" s="262"/>
      <c r="AHE66" s="262"/>
      <c r="AHF66" s="262"/>
      <c r="AHG66" s="262"/>
      <c r="AHH66" s="262"/>
      <c r="AHI66" s="262"/>
      <c r="AHJ66" s="262"/>
      <c r="AHK66" s="262"/>
      <c r="AHL66" s="262"/>
      <c r="AHM66" s="262"/>
      <c r="AHN66" s="262"/>
      <c r="AHO66" s="262"/>
      <c r="AHP66" s="262"/>
      <c r="AHQ66" s="262"/>
      <c r="AHR66" s="262"/>
      <c r="AHS66" s="262"/>
      <c r="AHT66" s="262"/>
      <c r="AHU66" s="262"/>
      <c r="AHV66" s="262"/>
      <c r="AHW66" s="262"/>
      <c r="AHX66" s="262"/>
      <c r="AHY66" s="262"/>
      <c r="AHZ66" s="262"/>
      <c r="AIA66" s="262"/>
      <c r="AIB66" s="262"/>
      <c r="AIC66" s="262"/>
      <c r="AID66" s="262"/>
      <c r="AIE66" s="262"/>
      <c r="AIF66" s="262"/>
      <c r="AIG66" s="262"/>
      <c r="AIH66" s="262"/>
      <c r="AII66" s="262"/>
      <c r="AIJ66" s="262"/>
      <c r="AIK66" s="262"/>
      <c r="AIL66" s="262"/>
      <c r="AIM66" s="262"/>
      <c r="AIN66" s="262"/>
      <c r="AIO66" s="262"/>
      <c r="AIP66" s="262"/>
      <c r="AIQ66" s="262"/>
      <c r="AIR66" s="262"/>
      <c r="AIS66" s="262"/>
      <c r="AIT66" s="262"/>
      <c r="AIU66" s="262"/>
      <c r="AIV66" s="262"/>
      <c r="AIW66" s="262"/>
      <c r="AIX66" s="262"/>
      <c r="AIY66" s="262"/>
      <c r="AIZ66" s="262"/>
      <c r="AJA66" s="262"/>
      <c r="AJB66" s="262"/>
      <c r="AJC66" s="262"/>
      <c r="AJD66" s="262"/>
      <c r="AJE66" s="262"/>
      <c r="AJF66" s="262"/>
      <c r="AJG66" s="262"/>
      <c r="AJH66" s="262"/>
      <c r="AJI66" s="262"/>
      <c r="AJJ66" s="262"/>
      <c r="AJK66" s="262"/>
      <c r="AJL66" s="262"/>
      <c r="AJM66" s="262"/>
      <c r="AJN66" s="262"/>
      <c r="AJO66" s="262"/>
      <c r="AJP66" s="262"/>
      <c r="AJQ66" s="262"/>
      <c r="AJR66" s="262"/>
      <c r="AJS66" s="262"/>
      <c r="AJT66" s="262"/>
      <c r="AJU66" s="262"/>
      <c r="AJV66" s="262"/>
      <c r="AJW66" s="262"/>
      <c r="AJX66" s="262"/>
      <c r="AJY66" s="262"/>
      <c r="AJZ66" s="262"/>
      <c r="AKA66" s="262"/>
      <c r="AKB66" s="262"/>
      <c r="AKC66" s="262"/>
      <c r="AKD66" s="262"/>
      <c r="AKE66" s="262"/>
      <c r="AKF66" s="262"/>
      <c r="AKG66" s="262"/>
      <c r="AKH66" s="262"/>
      <c r="AKI66" s="262"/>
      <c r="AKJ66" s="262"/>
      <c r="AKK66" s="262"/>
      <c r="AKL66" s="262"/>
      <c r="AKM66" s="262"/>
      <c r="AKN66" s="262"/>
      <c r="AKO66" s="262"/>
      <c r="AKP66" s="262"/>
      <c r="AKQ66" s="262"/>
      <c r="AKR66" s="262"/>
      <c r="AKS66" s="262"/>
      <c r="AKT66" s="262"/>
      <c r="AKU66" s="262"/>
      <c r="AKV66" s="262"/>
      <c r="AKW66" s="262"/>
      <c r="AKX66" s="262"/>
      <c r="AKY66" s="262"/>
      <c r="AKZ66" s="262"/>
      <c r="ALA66" s="262"/>
      <c r="ALB66" s="262"/>
      <c r="ALC66" s="262"/>
      <c r="ALD66" s="262"/>
      <c r="ALE66" s="262"/>
      <c r="ALF66" s="262"/>
      <c r="ALG66" s="262"/>
      <c r="ALH66" s="262"/>
      <c r="ALI66" s="262"/>
      <c r="ALJ66" s="262"/>
      <c r="ALK66" s="262"/>
      <c r="ALL66" s="262"/>
      <c r="ALM66" s="262"/>
      <c r="ALN66" s="262"/>
      <c r="ALO66" s="262"/>
      <c r="ALP66" s="262"/>
      <c r="ALQ66" s="262"/>
      <c r="ALR66" s="262"/>
      <c r="ALS66" s="262"/>
      <c r="ALT66" s="262"/>
      <c r="ALU66" s="262"/>
      <c r="ALV66" s="262"/>
      <c r="ALW66" s="262"/>
      <c r="ALX66" s="262"/>
      <c r="ALY66" s="262"/>
      <c r="ALZ66" s="262"/>
      <c r="AMA66" s="262"/>
      <c r="AMB66" s="262"/>
      <c r="AMC66" s="262"/>
      <c r="AMD66" s="262"/>
      <c r="AME66" s="262"/>
      <c r="AMF66" s="262"/>
      <c r="AMG66" s="262"/>
      <c r="AMH66" s="262"/>
      <c r="AMI66" s="262"/>
      <c r="AMJ66" s="262"/>
      <c r="AMK66" s="262"/>
      <c r="AML66" s="262"/>
      <c r="AMM66" s="262"/>
      <c r="AMN66" s="262"/>
      <c r="AMO66" s="262"/>
      <c r="AMP66" s="262"/>
      <c r="AMQ66" s="262"/>
      <c r="AMR66" s="262"/>
      <c r="AMS66" s="262"/>
      <c r="AMT66" s="262"/>
      <c r="AMU66" s="262"/>
      <c r="AMV66" s="262"/>
      <c r="AMW66" s="262"/>
      <c r="AMX66" s="262"/>
      <c r="AMY66" s="262"/>
      <c r="AMZ66" s="262"/>
      <c r="ANA66" s="262"/>
      <c r="ANB66" s="262"/>
      <c r="ANC66" s="262"/>
      <c r="AND66" s="262"/>
      <c r="ANE66" s="262"/>
      <c r="ANF66" s="262"/>
      <c r="ANG66" s="262"/>
      <c r="ANH66" s="262"/>
      <c r="ANI66" s="262"/>
      <c r="ANJ66" s="262"/>
      <c r="ANK66" s="262"/>
      <c r="ANL66" s="262"/>
      <c r="ANM66" s="262"/>
      <c r="ANN66" s="262"/>
      <c r="ANO66" s="262"/>
      <c r="ANP66" s="262"/>
      <c r="ANQ66" s="262"/>
      <c r="ANR66" s="262"/>
      <c r="ANS66" s="262"/>
      <c r="ANT66" s="262"/>
      <c r="ANU66" s="262"/>
      <c r="ANV66" s="262"/>
      <c r="ANW66" s="262"/>
      <c r="ANX66" s="262"/>
      <c r="ANY66" s="262"/>
      <c r="ANZ66" s="262"/>
      <c r="AOA66" s="262"/>
      <c r="AOB66" s="262"/>
      <c r="AOC66" s="262"/>
      <c r="AOD66" s="262"/>
      <c r="AOE66" s="262"/>
      <c r="AOF66" s="262"/>
      <c r="AOG66" s="262"/>
      <c r="AOH66" s="262"/>
      <c r="AOI66" s="262"/>
      <c r="AOJ66" s="262"/>
      <c r="AOK66" s="262"/>
      <c r="AOL66" s="262"/>
      <c r="AOM66" s="262"/>
      <c r="AON66" s="262"/>
      <c r="AOO66" s="262"/>
      <c r="AOP66" s="262"/>
      <c r="AOQ66" s="262"/>
      <c r="AOR66" s="262"/>
      <c r="AOS66" s="262"/>
      <c r="AOT66" s="262"/>
      <c r="AOU66" s="262"/>
      <c r="AOV66" s="262"/>
      <c r="AOW66" s="262"/>
      <c r="AOX66" s="262"/>
      <c r="AOY66" s="262"/>
      <c r="AOZ66" s="262"/>
      <c r="APA66" s="262"/>
      <c r="APB66" s="262"/>
      <c r="APC66" s="262"/>
      <c r="APD66" s="262"/>
      <c r="APE66" s="262"/>
      <c r="APF66" s="262"/>
      <c r="APG66" s="262"/>
      <c r="APH66" s="262"/>
      <c r="API66" s="262"/>
      <c r="APJ66" s="262"/>
      <c r="APK66" s="262"/>
      <c r="APL66" s="262"/>
      <c r="APM66" s="262"/>
      <c r="APN66" s="262"/>
      <c r="APO66" s="262"/>
      <c r="APP66" s="262"/>
      <c r="APQ66" s="262"/>
      <c r="APR66" s="262"/>
      <c r="APS66" s="262"/>
      <c r="APT66" s="262"/>
      <c r="APU66" s="262"/>
      <c r="APV66" s="262"/>
      <c r="APW66" s="262"/>
      <c r="APX66" s="262"/>
      <c r="APY66" s="262"/>
      <c r="APZ66" s="262"/>
      <c r="AQA66" s="262"/>
      <c r="AQB66" s="262"/>
      <c r="AQC66" s="262"/>
      <c r="AQD66" s="262"/>
      <c r="AQE66" s="262"/>
      <c r="AQF66" s="262"/>
      <c r="AQG66" s="262"/>
      <c r="AQH66" s="262"/>
      <c r="AQI66" s="262"/>
      <c r="AQJ66" s="262"/>
      <c r="AQK66" s="262"/>
      <c r="AQL66" s="262"/>
      <c r="AQM66" s="262"/>
      <c r="AQN66" s="262"/>
      <c r="AQO66" s="262"/>
      <c r="AQP66" s="262"/>
      <c r="AQQ66" s="262"/>
      <c r="AQR66" s="262"/>
      <c r="AQS66" s="262"/>
      <c r="AQT66" s="262"/>
      <c r="AQU66" s="262"/>
      <c r="AQV66" s="262"/>
      <c r="AQW66" s="262"/>
      <c r="AQX66" s="262"/>
      <c r="AQY66" s="262"/>
      <c r="AQZ66" s="262"/>
      <c r="ARA66" s="262"/>
      <c r="ARB66" s="262"/>
      <c r="ARC66" s="262"/>
      <c r="ARD66" s="262"/>
      <c r="ARE66" s="262"/>
      <c r="ARF66" s="262"/>
      <c r="ARG66" s="262"/>
      <c r="ARH66" s="262"/>
      <c r="ARI66" s="262"/>
      <c r="ARJ66" s="262"/>
      <c r="ARK66" s="262"/>
      <c r="ARL66" s="262"/>
      <c r="ARM66" s="262"/>
      <c r="ARN66" s="262"/>
      <c r="ARO66" s="262"/>
      <c r="ARP66" s="262"/>
      <c r="ARQ66" s="262"/>
      <c r="ARR66" s="262"/>
      <c r="ARS66" s="262"/>
      <c r="ART66" s="262"/>
      <c r="ARU66" s="262"/>
      <c r="ARV66" s="262"/>
      <c r="ARW66" s="262"/>
      <c r="ARX66" s="262"/>
      <c r="ARY66" s="262"/>
      <c r="ARZ66" s="262"/>
      <c r="ASA66" s="262"/>
      <c r="ASB66" s="262"/>
      <c r="ASC66" s="262"/>
      <c r="ASD66" s="262"/>
      <c r="ASE66" s="262"/>
      <c r="ASF66" s="262"/>
      <c r="ASG66" s="262"/>
      <c r="ASH66" s="262"/>
      <c r="ASI66" s="262"/>
      <c r="ASJ66" s="262"/>
      <c r="ASK66" s="262"/>
      <c r="ASL66" s="262"/>
      <c r="ASM66" s="262"/>
      <c r="ASN66" s="262"/>
      <c r="ASO66" s="262"/>
      <c r="ASP66" s="262"/>
      <c r="ASQ66" s="262"/>
      <c r="ASR66" s="262"/>
      <c r="ASS66" s="262"/>
      <c r="AST66" s="262"/>
      <c r="ASU66" s="262"/>
      <c r="ASV66" s="262"/>
      <c r="ASW66" s="262"/>
      <c r="ASX66" s="262"/>
      <c r="ASY66" s="262"/>
      <c r="ASZ66" s="262"/>
      <c r="ATA66" s="262"/>
      <c r="ATB66" s="262"/>
      <c r="ATC66" s="262"/>
      <c r="ATD66" s="262"/>
      <c r="ATE66" s="262"/>
      <c r="ATF66" s="262"/>
      <c r="ATG66" s="262"/>
      <c r="ATH66" s="262"/>
      <c r="ATI66" s="262"/>
      <c r="ATJ66" s="262"/>
      <c r="ATK66" s="262"/>
      <c r="ATL66" s="262"/>
      <c r="ATM66" s="262"/>
      <c r="ATN66" s="262"/>
      <c r="ATO66" s="262"/>
      <c r="ATP66" s="262"/>
      <c r="ATQ66" s="262"/>
      <c r="ATR66" s="262"/>
      <c r="ATS66" s="262"/>
      <c r="ATT66" s="262"/>
      <c r="ATU66" s="262"/>
      <c r="ATV66" s="262"/>
      <c r="ATW66" s="262"/>
      <c r="ATX66" s="262"/>
      <c r="ATY66" s="262"/>
      <c r="ATZ66" s="262"/>
      <c r="AUA66" s="262"/>
      <c r="AUB66" s="262"/>
      <c r="AUC66" s="262"/>
      <c r="AUD66" s="262"/>
      <c r="AUE66" s="262"/>
      <c r="AUF66" s="262"/>
      <c r="AUG66" s="262"/>
      <c r="AUH66" s="262"/>
      <c r="AUI66" s="262"/>
      <c r="AUJ66" s="262"/>
      <c r="AUK66" s="262"/>
      <c r="AUL66" s="262"/>
      <c r="AUM66" s="262"/>
      <c r="AUN66" s="262"/>
      <c r="AUO66" s="262"/>
      <c r="AUP66" s="262"/>
      <c r="AUQ66" s="262"/>
      <c r="AUR66" s="262"/>
      <c r="AUS66" s="262"/>
      <c r="AUT66" s="262"/>
      <c r="AUU66" s="262"/>
      <c r="AUV66" s="262"/>
      <c r="AUW66" s="262"/>
      <c r="AUX66" s="262"/>
      <c r="AUY66" s="262"/>
      <c r="AUZ66" s="262"/>
      <c r="AVA66" s="262"/>
      <c r="AVB66" s="262"/>
      <c r="AVC66" s="262"/>
      <c r="AVD66" s="262"/>
      <c r="AVE66" s="262"/>
      <c r="AVF66" s="262"/>
      <c r="AVG66" s="262"/>
      <c r="AVH66" s="262"/>
      <c r="AVI66" s="262"/>
      <c r="AVJ66" s="262"/>
      <c r="AVK66" s="262"/>
      <c r="AVL66" s="262"/>
      <c r="AVM66" s="262"/>
      <c r="AVN66" s="262"/>
      <c r="AVO66" s="262"/>
      <c r="AVP66" s="262"/>
      <c r="AVQ66" s="262"/>
      <c r="AVR66" s="262"/>
      <c r="AVS66" s="262"/>
      <c r="AVT66" s="262"/>
      <c r="AVU66" s="262"/>
      <c r="AVV66" s="262"/>
      <c r="AVW66" s="262"/>
      <c r="AVX66" s="262"/>
      <c r="AVY66" s="262"/>
      <c r="AVZ66" s="262"/>
      <c r="AWA66" s="262"/>
      <c r="AWB66" s="262"/>
      <c r="AWC66" s="262"/>
      <c r="AWD66" s="262"/>
      <c r="AWE66" s="262"/>
      <c r="AWF66" s="262"/>
      <c r="AWG66" s="262"/>
      <c r="AWH66" s="262"/>
      <c r="AWI66" s="262"/>
      <c r="AWJ66" s="262"/>
      <c r="AWK66" s="262"/>
      <c r="AWL66" s="262"/>
      <c r="AWM66" s="262"/>
      <c r="AWN66" s="262"/>
      <c r="AWO66" s="262"/>
      <c r="AWP66" s="262"/>
      <c r="AWQ66" s="262"/>
      <c r="AWR66" s="262"/>
      <c r="AWS66" s="262"/>
      <c r="AWT66" s="262"/>
      <c r="AWU66" s="262"/>
      <c r="AWV66" s="262"/>
      <c r="AWW66" s="262"/>
      <c r="AWX66" s="262"/>
      <c r="AWY66" s="262"/>
      <c r="AWZ66" s="262"/>
      <c r="AXA66" s="262"/>
      <c r="AXB66" s="262"/>
      <c r="AXC66" s="262"/>
      <c r="AXD66" s="262"/>
      <c r="AXE66" s="262"/>
      <c r="AXF66" s="262"/>
      <c r="AXG66" s="262"/>
      <c r="AXH66" s="262"/>
      <c r="AXI66" s="262"/>
      <c r="AXJ66" s="262"/>
      <c r="AXK66" s="262"/>
      <c r="AXL66" s="262"/>
      <c r="AXM66" s="262"/>
      <c r="AXN66" s="262"/>
      <c r="AXO66" s="262"/>
      <c r="AXP66" s="262"/>
      <c r="AXQ66" s="262"/>
      <c r="AXR66" s="262"/>
      <c r="AXS66" s="262"/>
      <c r="AXT66" s="262"/>
      <c r="AXU66" s="262"/>
      <c r="AXV66" s="262"/>
      <c r="AXW66" s="262"/>
      <c r="AXX66" s="262"/>
      <c r="AXY66" s="262"/>
      <c r="AXZ66" s="262"/>
      <c r="AYA66" s="262"/>
      <c r="AYB66" s="262"/>
      <c r="AYC66" s="262"/>
      <c r="AYD66" s="262"/>
      <c r="AYE66" s="262"/>
      <c r="AYF66" s="262"/>
      <c r="AYG66" s="262"/>
      <c r="AYH66" s="262"/>
      <c r="AYI66" s="262"/>
      <c r="AYJ66" s="262"/>
      <c r="AYK66" s="262"/>
      <c r="AYL66" s="262"/>
      <c r="AYM66" s="262"/>
      <c r="AYN66" s="262"/>
      <c r="AYO66" s="262"/>
      <c r="AYP66" s="262"/>
      <c r="AYQ66" s="262"/>
      <c r="AYR66" s="262"/>
      <c r="AYS66" s="262"/>
      <c r="AYT66" s="262"/>
      <c r="AYU66" s="262"/>
      <c r="AYV66" s="262"/>
      <c r="AYW66" s="262"/>
      <c r="AYX66" s="262"/>
      <c r="AYY66" s="262"/>
      <c r="AYZ66" s="262"/>
      <c r="AZA66" s="262"/>
      <c r="AZB66" s="262"/>
      <c r="AZC66" s="262"/>
      <c r="AZD66" s="262"/>
      <c r="AZE66" s="262"/>
      <c r="AZF66" s="262"/>
      <c r="AZG66" s="262"/>
      <c r="AZH66" s="262"/>
      <c r="AZI66" s="262"/>
      <c r="AZJ66" s="262"/>
      <c r="AZK66" s="262"/>
      <c r="AZL66" s="262"/>
      <c r="AZM66" s="262"/>
      <c r="AZN66" s="262"/>
      <c r="AZO66" s="262"/>
      <c r="AZP66" s="262"/>
      <c r="AZQ66" s="262"/>
      <c r="AZR66" s="262"/>
      <c r="AZS66" s="262"/>
      <c r="AZT66" s="262"/>
      <c r="AZU66" s="262"/>
      <c r="AZV66" s="262"/>
      <c r="AZW66" s="262"/>
      <c r="AZX66" s="262"/>
      <c r="AZY66" s="262"/>
      <c r="AZZ66" s="262"/>
      <c r="BAA66" s="262"/>
      <c r="BAB66" s="262"/>
      <c r="BAC66" s="262"/>
      <c r="BAD66" s="262"/>
      <c r="BAE66" s="262"/>
      <c r="BAF66" s="262"/>
      <c r="BAG66" s="262"/>
      <c r="BAH66" s="262"/>
      <c r="BAI66" s="262"/>
      <c r="BAJ66" s="262"/>
      <c r="BAK66" s="262"/>
      <c r="BAL66" s="262"/>
      <c r="BAM66" s="262"/>
      <c r="BAN66" s="262"/>
      <c r="BAO66" s="262"/>
      <c r="BAP66" s="262"/>
      <c r="BAQ66" s="262"/>
      <c r="BAR66" s="262"/>
      <c r="BAS66" s="262"/>
      <c r="BAT66" s="262"/>
      <c r="BAU66" s="262"/>
      <c r="BAV66" s="262"/>
      <c r="BAW66" s="262"/>
      <c r="BAX66" s="262"/>
      <c r="BAY66" s="262"/>
      <c r="BAZ66" s="262"/>
      <c r="BBA66" s="262"/>
      <c r="BBB66" s="262"/>
      <c r="BBC66" s="262"/>
      <c r="BBD66" s="262"/>
      <c r="BBE66" s="262"/>
      <c r="BBF66" s="262"/>
      <c r="BBG66" s="262"/>
      <c r="BBH66" s="262"/>
      <c r="BBI66" s="262"/>
      <c r="BBJ66" s="262"/>
      <c r="BBK66" s="262"/>
      <c r="BBL66" s="262"/>
      <c r="BBM66" s="262"/>
      <c r="BBN66" s="262"/>
      <c r="BBO66" s="262"/>
      <c r="BBP66" s="262"/>
      <c r="BBQ66" s="262"/>
      <c r="BBR66" s="262"/>
      <c r="BBS66" s="262"/>
      <c r="BBT66" s="262"/>
      <c r="BBU66" s="262"/>
      <c r="BBV66" s="262"/>
      <c r="BBW66" s="262"/>
      <c r="BBX66" s="262"/>
      <c r="BBY66" s="262"/>
      <c r="BBZ66" s="262"/>
      <c r="BCA66" s="262"/>
      <c r="BCB66" s="262"/>
      <c r="BCC66" s="262"/>
      <c r="BCD66" s="262"/>
      <c r="BCE66" s="262"/>
      <c r="BCF66" s="262"/>
      <c r="BCG66" s="262"/>
      <c r="BCH66" s="262"/>
      <c r="BCI66" s="262"/>
      <c r="BCJ66" s="262"/>
      <c r="BCK66" s="262"/>
      <c r="BCL66" s="262"/>
      <c r="BCM66" s="262"/>
      <c r="BCN66" s="262"/>
      <c r="BCO66" s="262"/>
      <c r="BCP66" s="262"/>
      <c r="BCQ66" s="262"/>
      <c r="BCR66" s="262"/>
      <c r="BCS66" s="262"/>
      <c r="BCT66" s="262"/>
      <c r="BCU66" s="262"/>
      <c r="BCV66" s="262"/>
      <c r="BCW66" s="262"/>
      <c r="BCX66" s="262"/>
      <c r="BCY66" s="262"/>
      <c r="BCZ66" s="262"/>
      <c r="BDA66" s="262"/>
      <c r="BDB66" s="262"/>
      <c r="BDC66" s="262"/>
      <c r="BDD66" s="262"/>
      <c r="BDE66" s="262"/>
      <c r="BDF66" s="262"/>
      <c r="BDG66" s="262"/>
      <c r="BDH66" s="262"/>
      <c r="BDI66" s="262"/>
      <c r="BDJ66" s="262"/>
      <c r="BDK66" s="262"/>
      <c r="BDL66" s="262"/>
      <c r="BDM66" s="262"/>
      <c r="BDN66" s="262"/>
      <c r="BDO66" s="262"/>
      <c r="BDP66" s="262"/>
      <c r="BDQ66" s="262"/>
      <c r="BDR66" s="262"/>
      <c r="BDS66" s="262"/>
      <c r="BDT66" s="262"/>
      <c r="BDU66" s="262"/>
      <c r="BDV66" s="262"/>
      <c r="BDW66" s="262"/>
      <c r="BDX66" s="262"/>
      <c r="BDY66" s="262"/>
      <c r="BDZ66" s="262"/>
      <c r="BEA66" s="262"/>
      <c r="BEB66" s="262"/>
      <c r="BEC66" s="262"/>
      <c r="BED66" s="262"/>
      <c r="BEE66" s="262"/>
      <c r="BEF66" s="262"/>
      <c r="BEG66" s="262"/>
      <c r="BEH66" s="262"/>
      <c r="BEI66" s="262"/>
      <c r="BEJ66" s="262"/>
      <c r="BEK66" s="262"/>
      <c r="BEL66" s="262"/>
      <c r="BEM66" s="262"/>
      <c r="BEN66" s="262"/>
      <c r="BEO66" s="262"/>
      <c r="BEP66" s="262"/>
      <c r="BEQ66" s="262"/>
      <c r="BER66" s="262"/>
      <c r="BES66" s="262"/>
      <c r="BET66" s="262"/>
      <c r="BEU66" s="262"/>
      <c r="BEV66" s="262"/>
      <c r="BEW66" s="262"/>
      <c r="BEX66" s="262"/>
      <c r="BEY66" s="262"/>
      <c r="BEZ66" s="262"/>
      <c r="BFA66" s="262"/>
      <c r="BFB66" s="262"/>
      <c r="BFC66" s="262"/>
      <c r="BFD66" s="262"/>
      <c r="BFE66" s="262"/>
      <c r="BFF66" s="262"/>
      <c r="BFG66" s="262"/>
      <c r="BFH66" s="262"/>
      <c r="BFI66" s="262"/>
      <c r="BFJ66" s="262"/>
      <c r="BFK66" s="262"/>
      <c r="BFL66" s="262"/>
      <c r="BFM66" s="262"/>
      <c r="BFN66" s="262"/>
      <c r="BFO66" s="262"/>
      <c r="BFP66" s="262"/>
      <c r="BFQ66" s="262"/>
      <c r="BFR66" s="262"/>
      <c r="BFS66" s="262"/>
      <c r="BFT66" s="262"/>
      <c r="BFU66" s="262"/>
      <c r="BFV66" s="262"/>
      <c r="BFW66" s="262"/>
      <c r="BFX66" s="262"/>
      <c r="BFY66" s="262"/>
      <c r="BFZ66" s="262"/>
      <c r="BGA66" s="262"/>
      <c r="BGB66" s="262"/>
      <c r="BGC66" s="262"/>
      <c r="BGD66" s="262"/>
      <c r="BGE66" s="262"/>
      <c r="BGF66" s="262"/>
      <c r="BGG66" s="262"/>
      <c r="BGH66" s="262"/>
      <c r="BGI66" s="262"/>
      <c r="BGJ66" s="262"/>
      <c r="BGK66" s="262"/>
      <c r="BGL66" s="262"/>
      <c r="BGM66" s="262"/>
      <c r="BGN66" s="262"/>
      <c r="BGO66" s="262"/>
      <c r="BGP66" s="262"/>
      <c r="BGQ66" s="262"/>
      <c r="BGR66" s="262"/>
      <c r="BGS66" s="262"/>
      <c r="BGT66" s="262"/>
      <c r="BGU66" s="262"/>
      <c r="BGV66" s="262"/>
      <c r="BGW66" s="262"/>
      <c r="BGX66" s="262"/>
      <c r="BGY66" s="262"/>
      <c r="BGZ66" s="262"/>
      <c r="BHA66" s="262"/>
      <c r="BHB66" s="262"/>
      <c r="BHC66" s="262"/>
      <c r="BHD66" s="262"/>
      <c r="BHE66" s="262"/>
      <c r="BHF66" s="262"/>
      <c r="BHG66" s="262"/>
      <c r="BHH66" s="262"/>
      <c r="BHI66" s="262"/>
      <c r="BHJ66" s="262"/>
      <c r="BHK66" s="262"/>
      <c r="BHL66" s="262"/>
      <c r="BHM66" s="262"/>
      <c r="BHN66" s="262"/>
      <c r="BHO66" s="262"/>
      <c r="BHP66" s="262"/>
      <c r="BHQ66" s="262"/>
      <c r="BHR66" s="262"/>
      <c r="BHS66" s="262"/>
      <c r="BHT66" s="262"/>
      <c r="BHU66" s="262"/>
      <c r="BHV66" s="262"/>
      <c r="BHW66" s="262"/>
      <c r="BHX66" s="262"/>
      <c r="BHY66" s="262"/>
      <c r="BHZ66" s="262"/>
      <c r="BIA66" s="262"/>
      <c r="BIB66" s="262"/>
      <c r="BIC66" s="262"/>
      <c r="BID66" s="262"/>
      <c r="BIE66" s="262"/>
      <c r="BIF66" s="262"/>
      <c r="BIG66" s="262"/>
      <c r="BIH66" s="262"/>
      <c r="BII66" s="262"/>
      <c r="BIJ66" s="262"/>
      <c r="BIK66" s="262"/>
      <c r="BIL66" s="262"/>
      <c r="BIM66" s="262"/>
      <c r="BIN66" s="262"/>
      <c r="BIO66" s="262"/>
      <c r="BIP66" s="262"/>
      <c r="BIQ66" s="262"/>
      <c r="BIR66" s="262"/>
      <c r="BIS66" s="262"/>
      <c r="BIT66" s="262"/>
      <c r="BIU66" s="262"/>
      <c r="BIV66" s="262"/>
      <c r="BIW66" s="262"/>
      <c r="BIX66" s="262"/>
      <c r="BIY66" s="262"/>
      <c r="BIZ66" s="262"/>
      <c r="BJA66" s="262"/>
      <c r="BJB66" s="262"/>
      <c r="BJC66" s="262"/>
      <c r="BJD66" s="262"/>
      <c r="BJE66" s="262"/>
      <c r="BJF66" s="262"/>
      <c r="BJG66" s="262"/>
      <c r="BJH66" s="262"/>
      <c r="BJI66" s="262"/>
      <c r="BJJ66" s="262"/>
      <c r="BJK66" s="262"/>
      <c r="BJL66" s="262"/>
      <c r="BJM66" s="262"/>
      <c r="BJN66" s="262"/>
      <c r="BJO66" s="262"/>
      <c r="BJP66" s="262"/>
      <c r="BJQ66" s="262"/>
      <c r="BJR66" s="262"/>
      <c r="BJS66" s="262"/>
      <c r="BJT66" s="262"/>
      <c r="BJU66" s="262"/>
      <c r="BJV66" s="262"/>
      <c r="BJW66" s="262"/>
      <c r="BJX66" s="262"/>
      <c r="BJY66" s="262"/>
      <c r="BJZ66" s="262"/>
      <c r="BKA66" s="262"/>
      <c r="BKB66" s="262"/>
      <c r="BKC66" s="262"/>
      <c r="BKD66" s="262"/>
      <c r="BKE66" s="262"/>
      <c r="BKF66" s="262"/>
      <c r="BKG66" s="262"/>
      <c r="BKH66" s="262"/>
      <c r="BKI66" s="262"/>
      <c r="BKJ66" s="262"/>
      <c r="BKK66" s="262"/>
      <c r="BKL66" s="262"/>
      <c r="BKM66" s="262"/>
      <c r="BKN66" s="262"/>
      <c r="BKO66" s="262"/>
      <c r="BKP66" s="262"/>
      <c r="BKQ66" s="262"/>
      <c r="BKR66" s="262"/>
      <c r="BKS66" s="262"/>
      <c r="BKT66" s="262"/>
      <c r="BKU66" s="262"/>
      <c r="BKV66" s="262"/>
      <c r="BKW66" s="262"/>
      <c r="BKX66" s="262"/>
      <c r="BKY66" s="262"/>
      <c r="BKZ66" s="262"/>
      <c r="BLA66" s="262"/>
      <c r="BLB66" s="262"/>
      <c r="BLC66" s="262"/>
      <c r="BLD66" s="262"/>
      <c r="BLE66" s="262"/>
      <c r="BLF66" s="262"/>
      <c r="BLG66" s="262"/>
      <c r="BLH66" s="262"/>
      <c r="BLI66" s="262"/>
      <c r="BLJ66" s="262"/>
      <c r="BLK66" s="262"/>
      <c r="BLL66" s="262"/>
      <c r="BLM66" s="262"/>
      <c r="BLN66" s="262"/>
      <c r="BLO66" s="262"/>
      <c r="BLP66" s="262"/>
      <c r="BLQ66" s="262"/>
      <c r="BLR66" s="262"/>
      <c r="BLS66" s="262"/>
      <c r="BLT66" s="262"/>
      <c r="BLU66" s="262"/>
      <c r="BLV66" s="262"/>
      <c r="BLW66" s="262"/>
      <c r="BLX66" s="262"/>
      <c r="BLY66" s="262"/>
      <c r="BLZ66" s="262"/>
      <c r="BMA66" s="262"/>
      <c r="BMB66" s="262"/>
      <c r="BMC66" s="262"/>
      <c r="BMD66" s="262"/>
      <c r="BME66" s="262"/>
      <c r="BMF66" s="262"/>
      <c r="BMG66" s="262"/>
      <c r="BMH66" s="262"/>
      <c r="BMI66" s="262"/>
      <c r="BMJ66" s="262"/>
      <c r="BMK66" s="262"/>
      <c r="BML66" s="262"/>
      <c r="BMM66" s="262"/>
      <c r="BMN66" s="262"/>
      <c r="BMO66" s="262"/>
      <c r="BMP66" s="262"/>
      <c r="BMQ66" s="262"/>
      <c r="BMR66" s="262"/>
      <c r="BMS66" s="262"/>
      <c r="BMT66" s="262"/>
      <c r="BMU66" s="262"/>
      <c r="BMV66" s="262"/>
      <c r="BMW66" s="262"/>
      <c r="BMX66" s="262"/>
      <c r="BMY66" s="262"/>
      <c r="BMZ66" s="262"/>
      <c r="BNA66" s="262"/>
      <c r="BNB66" s="262"/>
      <c r="BNC66" s="262"/>
      <c r="BND66" s="262"/>
      <c r="BNE66" s="262"/>
      <c r="BNF66" s="262"/>
      <c r="BNG66" s="262"/>
      <c r="BNH66" s="262"/>
      <c r="BNI66" s="262"/>
      <c r="BNJ66" s="262"/>
      <c r="BNK66" s="262"/>
      <c r="BNL66" s="262"/>
      <c r="BNM66" s="262"/>
      <c r="BNN66" s="262"/>
      <c r="BNO66" s="262"/>
      <c r="BNP66" s="262"/>
      <c r="BNQ66" s="262"/>
      <c r="BNR66" s="262"/>
      <c r="BNS66" s="262"/>
      <c r="BNT66" s="262"/>
      <c r="BNU66" s="262"/>
      <c r="BNV66" s="262"/>
      <c r="BNW66" s="262"/>
      <c r="BNX66" s="262"/>
      <c r="BNY66" s="262"/>
      <c r="BNZ66" s="262"/>
      <c r="BOA66" s="262"/>
      <c r="BOB66" s="262"/>
      <c r="BOC66" s="262"/>
      <c r="BOD66" s="262"/>
      <c r="BOE66" s="262"/>
      <c r="BOF66" s="262"/>
      <c r="BOG66" s="262"/>
      <c r="BOH66" s="262"/>
      <c r="BOI66" s="262"/>
      <c r="BOJ66" s="262"/>
      <c r="BOK66" s="262"/>
      <c r="BOL66" s="262"/>
      <c r="BOM66" s="262"/>
      <c r="BON66" s="262"/>
      <c r="BOO66" s="262"/>
      <c r="BOP66" s="262"/>
      <c r="BOQ66" s="262"/>
      <c r="BOR66" s="262"/>
      <c r="BOS66" s="262"/>
      <c r="BOT66" s="262"/>
      <c r="BOU66" s="262"/>
      <c r="BOV66" s="262"/>
      <c r="BOW66" s="262"/>
      <c r="BOX66" s="262"/>
      <c r="BOY66" s="262"/>
      <c r="BOZ66" s="262"/>
      <c r="BPA66" s="262"/>
      <c r="BPB66" s="262"/>
      <c r="BPC66" s="262"/>
      <c r="BPD66" s="262"/>
      <c r="BPE66" s="262"/>
      <c r="BPF66" s="262"/>
      <c r="BPG66" s="262"/>
      <c r="BPH66" s="262"/>
      <c r="BPI66" s="262"/>
      <c r="BPJ66" s="262"/>
      <c r="BPK66" s="262"/>
      <c r="BPL66" s="262"/>
      <c r="BPM66" s="262"/>
      <c r="BPN66" s="262"/>
      <c r="BPO66" s="262"/>
      <c r="BPP66" s="262"/>
      <c r="BPQ66" s="262"/>
      <c r="BPR66" s="262"/>
      <c r="BPS66" s="262"/>
      <c r="BPT66" s="262"/>
      <c r="BPU66" s="262"/>
      <c r="BPV66" s="262"/>
      <c r="BPW66" s="262"/>
      <c r="BPX66" s="262"/>
      <c r="BPY66" s="262"/>
      <c r="BPZ66" s="262"/>
      <c r="BQA66" s="262"/>
      <c r="BQB66" s="262"/>
      <c r="BQC66" s="262"/>
      <c r="BQD66" s="262"/>
      <c r="BQE66" s="262"/>
      <c r="BQF66" s="262"/>
      <c r="BQG66" s="262"/>
      <c r="BQH66" s="262"/>
      <c r="BQI66" s="262"/>
      <c r="BQJ66" s="262"/>
      <c r="BQK66" s="262"/>
      <c r="BQL66" s="262"/>
      <c r="BQM66" s="262"/>
      <c r="BQN66" s="262"/>
      <c r="BQO66" s="262"/>
      <c r="BQP66" s="262"/>
      <c r="BQQ66" s="262"/>
      <c r="BQR66" s="262"/>
      <c r="BQS66" s="262"/>
      <c r="BQT66" s="262"/>
      <c r="BQU66" s="262"/>
      <c r="BQV66" s="262"/>
      <c r="BQW66" s="262"/>
      <c r="BQX66" s="262"/>
      <c r="BQY66" s="262"/>
      <c r="BQZ66" s="262"/>
      <c r="BRA66" s="262"/>
      <c r="BRB66" s="262"/>
      <c r="BRC66" s="262"/>
      <c r="BRD66" s="262"/>
      <c r="BRE66" s="262"/>
      <c r="BRF66" s="262"/>
      <c r="BRG66" s="262"/>
      <c r="BRH66" s="262"/>
      <c r="BRI66" s="262"/>
      <c r="BRJ66" s="262"/>
      <c r="BRK66" s="262"/>
      <c r="BRL66" s="262"/>
      <c r="BRM66" s="262"/>
      <c r="BRN66" s="262"/>
      <c r="BRO66" s="262"/>
      <c r="BRP66" s="262"/>
      <c r="BRQ66" s="262"/>
      <c r="BRR66" s="262"/>
      <c r="BRS66" s="262"/>
      <c r="BRT66" s="262"/>
      <c r="BRU66" s="262"/>
      <c r="BRV66" s="262"/>
      <c r="BRW66" s="262"/>
      <c r="BRX66" s="262"/>
      <c r="BRY66" s="262"/>
      <c r="BRZ66" s="262"/>
      <c r="BSA66" s="262"/>
      <c r="BSB66" s="262"/>
      <c r="BSC66" s="262"/>
      <c r="BSD66" s="262"/>
      <c r="BSE66" s="262"/>
      <c r="BSF66" s="262"/>
      <c r="BSG66" s="262"/>
      <c r="BSH66" s="262"/>
      <c r="BSI66" s="262"/>
      <c r="BSJ66" s="262"/>
      <c r="BSK66" s="262"/>
      <c r="BSL66" s="262"/>
      <c r="BSM66" s="262"/>
      <c r="BSN66" s="262"/>
      <c r="BSO66" s="262"/>
      <c r="BSP66" s="262"/>
      <c r="BSQ66" s="262"/>
      <c r="BSR66" s="262"/>
      <c r="BSS66" s="262"/>
      <c r="BST66" s="262"/>
      <c r="BSU66" s="262"/>
      <c r="BSV66" s="262"/>
      <c r="BSW66" s="262"/>
      <c r="BSX66" s="262"/>
      <c r="BSY66" s="262"/>
      <c r="BSZ66" s="262"/>
      <c r="BTA66" s="262"/>
      <c r="BTB66" s="262"/>
      <c r="BTC66" s="262"/>
      <c r="BTD66" s="262"/>
      <c r="BTE66" s="262"/>
      <c r="BTF66" s="262"/>
      <c r="BTG66" s="262"/>
      <c r="BTH66" s="262"/>
      <c r="BTI66" s="262"/>
      <c r="BTJ66" s="262"/>
      <c r="BTK66" s="262"/>
      <c r="BTL66" s="262"/>
      <c r="BTM66" s="262"/>
      <c r="BTN66" s="262"/>
      <c r="BTO66" s="262"/>
      <c r="BTP66" s="262"/>
      <c r="BTQ66" s="262"/>
      <c r="BTR66" s="262"/>
      <c r="BTS66" s="262"/>
      <c r="BTT66" s="262"/>
      <c r="BTU66" s="262"/>
      <c r="BTV66" s="262"/>
      <c r="BTW66" s="262"/>
      <c r="BTX66" s="262"/>
      <c r="BTY66" s="262"/>
      <c r="BTZ66" s="262"/>
      <c r="BUA66" s="262"/>
      <c r="BUB66" s="262"/>
      <c r="BUC66" s="262"/>
      <c r="BUD66" s="262"/>
      <c r="BUE66" s="262"/>
      <c r="BUF66" s="262"/>
      <c r="BUG66" s="262"/>
      <c r="BUH66" s="262"/>
      <c r="BUI66" s="262"/>
      <c r="BUJ66" s="262"/>
      <c r="BUK66" s="262"/>
      <c r="BUL66" s="262"/>
      <c r="BUM66" s="262"/>
      <c r="BUN66" s="262"/>
      <c r="BUO66" s="262"/>
      <c r="BUP66" s="262"/>
      <c r="BUQ66" s="262"/>
      <c r="BUR66" s="262"/>
      <c r="BUS66" s="262"/>
      <c r="BUT66" s="262"/>
      <c r="BUU66" s="262"/>
      <c r="BUV66" s="262"/>
      <c r="BUW66" s="262"/>
      <c r="BUX66" s="262"/>
      <c r="BUY66" s="262"/>
      <c r="BUZ66" s="262"/>
      <c r="BVA66" s="262"/>
      <c r="BVB66" s="262"/>
      <c r="BVC66" s="262"/>
      <c r="BVD66" s="262"/>
      <c r="BVE66" s="262"/>
      <c r="BVF66" s="262"/>
      <c r="BVG66" s="262"/>
      <c r="BVH66" s="262"/>
      <c r="BVI66" s="262"/>
      <c r="BVJ66" s="262"/>
      <c r="BVK66" s="262"/>
      <c r="BVL66" s="262"/>
      <c r="BVM66" s="262"/>
      <c r="BVN66" s="262"/>
      <c r="BVO66" s="262"/>
      <c r="BVP66" s="262"/>
      <c r="BVQ66" s="262"/>
      <c r="BVR66" s="262"/>
      <c r="BVS66" s="262"/>
      <c r="BVT66" s="262"/>
      <c r="BVU66" s="262"/>
      <c r="BVV66" s="262"/>
      <c r="BVW66" s="262"/>
      <c r="BVX66" s="262"/>
      <c r="BVY66" s="262"/>
      <c r="BVZ66" s="262"/>
      <c r="BWA66" s="262"/>
      <c r="BWB66" s="262"/>
      <c r="BWC66" s="262"/>
      <c r="BWD66" s="262"/>
      <c r="BWE66" s="262"/>
      <c r="BWF66" s="262"/>
      <c r="BWG66" s="262"/>
      <c r="BWH66" s="262"/>
      <c r="BWI66" s="262"/>
      <c r="BWJ66" s="262"/>
      <c r="BWK66" s="262"/>
      <c r="BWL66" s="262"/>
      <c r="BWM66" s="262"/>
      <c r="BWN66" s="262"/>
      <c r="BWO66" s="262"/>
      <c r="BWP66" s="262"/>
      <c r="BWQ66" s="262"/>
      <c r="BWR66" s="262"/>
      <c r="BWS66" s="262"/>
      <c r="BWT66" s="262"/>
      <c r="BWU66" s="262"/>
      <c r="BWV66" s="262"/>
      <c r="BWW66" s="262"/>
      <c r="BWX66" s="262"/>
      <c r="BWY66" s="262"/>
      <c r="BWZ66" s="262"/>
      <c r="BXA66" s="262"/>
      <c r="BXB66" s="262"/>
      <c r="BXC66" s="262"/>
      <c r="BXD66" s="262"/>
      <c r="BXE66" s="262"/>
      <c r="BXF66" s="262"/>
      <c r="BXG66" s="262"/>
      <c r="BXH66" s="262"/>
      <c r="BXI66" s="262"/>
      <c r="BXJ66" s="262"/>
      <c r="BXK66" s="262"/>
      <c r="BXL66" s="262"/>
      <c r="BXM66" s="262"/>
      <c r="BXN66" s="262"/>
      <c r="BXO66" s="262"/>
      <c r="BXP66" s="262"/>
      <c r="BXQ66" s="262"/>
      <c r="BXR66" s="262"/>
      <c r="BXS66" s="262"/>
      <c r="BXT66" s="262"/>
      <c r="BXU66" s="262"/>
      <c r="BXV66" s="262"/>
      <c r="BXW66" s="262"/>
      <c r="BXX66" s="262"/>
      <c r="BXY66" s="262"/>
      <c r="BXZ66" s="262"/>
      <c r="BYA66" s="262"/>
      <c r="BYB66" s="262"/>
      <c r="BYC66" s="262"/>
      <c r="BYD66" s="262"/>
      <c r="BYE66" s="262"/>
      <c r="BYF66" s="262"/>
      <c r="BYG66" s="262"/>
      <c r="BYH66" s="262"/>
      <c r="BYI66" s="262"/>
      <c r="BYJ66" s="262"/>
      <c r="BYK66" s="262"/>
      <c r="BYL66" s="262"/>
      <c r="BYM66" s="262"/>
      <c r="BYN66" s="262"/>
      <c r="BYO66" s="262"/>
      <c r="BYP66" s="262"/>
      <c r="BYQ66" s="262"/>
      <c r="BYR66" s="262"/>
      <c r="BYS66" s="262"/>
      <c r="BYT66" s="262"/>
      <c r="BYU66" s="262"/>
      <c r="BYV66" s="262"/>
      <c r="BYW66" s="262"/>
      <c r="BYX66" s="262"/>
      <c r="BYY66" s="262"/>
      <c r="BYZ66" s="262"/>
      <c r="BZA66" s="262"/>
      <c r="BZB66" s="262"/>
      <c r="BZC66" s="262"/>
      <c r="BZD66" s="262"/>
      <c r="BZE66" s="262"/>
      <c r="BZF66" s="262"/>
      <c r="BZG66" s="262"/>
      <c r="BZH66" s="262"/>
      <c r="BZI66" s="262"/>
      <c r="BZJ66" s="262"/>
      <c r="BZK66" s="262"/>
      <c r="BZL66" s="262"/>
      <c r="BZM66" s="262"/>
      <c r="BZN66" s="262"/>
      <c r="BZO66" s="262"/>
      <c r="BZP66" s="262"/>
      <c r="BZQ66" s="262"/>
      <c r="BZR66" s="262"/>
      <c r="BZS66" s="262"/>
      <c r="BZT66" s="262"/>
      <c r="BZU66" s="262"/>
      <c r="BZV66" s="262"/>
      <c r="BZW66" s="262"/>
      <c r="BZX66" s="262"/>
      <c r="BZY66" s="262"/>
      <c r="BZZ66" s="262"/>
      <c r="CAA66" s="262"/>
      <c r="CAB66" s="262"/>
      <c r="CAC66" s="262"/>
      <c r="CAD66" s="262"/>
      <c r="CAE66" s="262"/>
      <c r="CAF66" s="262"/>
      <c r="CAG66" s="262"/>
      <c r="CAH66" s="262"/>
      <c r="CAI66" s="262"/>
      <c r="CAJ66" s="262"/>
      <c r="CAK66" s="262"/>
      <c r="CAL66" s="262"/>
      <c r="CAM66" s="262"/>
      <c r="CAN66" s="262"/>
      <c r="CAO66" s="262"/>
      <c r="CAP66" s="262"/>
      <c r="CAQ66" s="262"/>
      <c r="CAR66" s="262"/>
      <c r="CAS66" s="262"/>
      <c r="CAT66" s="262"/>
      <c r="CAU66" s="262"/>
      <c r="CAV66" s="262"/>
      <c r="CAW66" s="262"/>
      <c r="CAX66" s="262"/>
      <c r="CAY66" s="262"/>
      <c r="CAZ66" s="262"/>
      <c r="CBA66" s="262"/>
      <c r="CBB66" s="262"/>
      <c r="CBC66" s="262"/>
      <c r="CBD66" s="262"/>
      <c r="CBE66" s="262"/>
      <c r="CBF66" s="262"/>
      <c r="CBG66" s="262"/>
      <c r="CBH66" s="262"/>
      <c r="CBI66" s="262"/>
      <c r="CBJ66" s="262"/>
      <c r="CBK66" s="262"/>
      <c r="CBL66" s="262"/>
      <c r="CBM66" s="262"/>
      <c r="CBN66" s="262"/>
      <c r="CBO66" s="262"/>
      <c r="CBP66" s="262"/>
      <c r="CBQ66" s="262"/>
      <c r="CBR66" s="262"/>
      <c r="CBS66" s="262"/>
      <c r="CBT66" s="262"/>
      <c r="CBU66" s="262"/>
      <c r="CBV66" s="262"/>
      <c r="CBW66" s="262"/>
      <c r="CBX66" s="262"/>
      <c r="CBY66" s="262"/>
      <c r="CBZ66" s="262"/>
      <c r="CCA66" s="262"/>
      <c r="CCB66" s="262"/>
      <c r="CCC66" s="262"/>
      <c r="CCD66" s="262"/>
      <c r="CCE66" s="262"/>
      <c r="CCF66" s="262"/>
      <c r="CCG66" s="262"/>
      <c r="CCH66" s="262"/>
      <c r="CCI66" s="262"/>
      <c r="CCJ66" s="262"/>
      <c r="CCK66" s="262"/>
      <c r="CCL66" s="262"/>
      <c r="CCM66" s="262"/>
      <c r="CCN66" s="262"/>
      <c r="CCO66" s="262"/>
      <c r="CCP66" s="262"/>
      <c r="CCQ66" s="262"/>
      <c r="CCR66" s="262"/>
      <c r="CCS66" s="262"/>
      <c r="CCT66" s="262"/>
      <c r="CCU66" s="262"/>
      <c r="CCV66" s="262"/>
      <c r="CCW66" s="262"/>
      <c r="CCX66" s="262"/>
      <c r="CCY66" s="262"/>
      <c r="CCZ66" s="262"/>
      <c r="CDA66" s="262"/>
      <c r="CDB66" s="262"/>
      <c r="CDC66" s="262"/>
      <c r="CDD66" s="262"/>
      <c r="CDE66" s="262"/>
      <c r="CDF66" s="262"/>
      <c r="CDG66" s="262"/>
      <c r="CDH66" s="262"/>
      <c r="CDI66" s="262"/>
      <c r="CDJ66" s="262"/>
      <c r="CDK66" s="262"/>
      <c r="CDL66" s="262"/>
      <c r="CDM66" s="262"/>
      <c r="CDN66" s="262"/>
      <c r="CDO66" s="262"/>
      <c r="CDP66" s="262"/>
      <c r="CDQ66" s="262"/>
      <c r="CDR66" s="262"/>
      <c r="CDS66" s="262"/>
      <c r="CDT66" s="262"/>
      <c r="CDU66" s="262"/>
      <c r="CDV66" s="262"/>
      <c r="CDW66" s="262"/>
      <c r="CDX66" s="262"/>
      <c r="CDY66" s="262"/>
      <c r="CDZ66" s="262"/>
      <c r="CEA66" s="262"/>
      <c r="CEB66" s="262"/>
      <c r="CEC66" s="262"/>
      <c r="CED66" s="262"/>
      <c r="CEE66" s="262"/>
      <c r="CEF66" s="262"/>
      <c r="CEG66" s="262"/>
      <c r="CEH66" s="262"/>
      <c r="CEI66" s="262"/>
      <c r="CEJ66" s="262"/>
      <c r="CEK66" s="262"/>
      <c r="CEL66" s="262"/>
      <c r="CEM66" s="262"/>
      <c r="CEN66" s="262"/>
      <c r="CEO66" s="262"/>
      <c r="CEP66" s="262"/>
      <c r="CEQ66" s="262"/>
      <c r="CER66" s="262"/>
      <c r="CES66" s="262"/>
      <c r="CET66" s="262"/>
      <c r="CEU66" s="262"/>
      <c r="CEV66" s="262"/>
      <c r="CEW66" s="262"/>
      <c r="CEX66" s="262"/>
      <c r="CEY66" s="262"/>
      <c r="CEZ66" s="262"/>
      <c r="CFA66" s="262"/>
      <c r="CFB66" s="262"/>
      <c r="CFC66" s="262"/>
      <c r="CFD66" s="262"/>
      <c r="CFE66" s="262"/>
      <c r="CFF66" s="262"/>
      <c r="CFG66" s="262"/>
      <c r="CFH66" s="262"/>
      <c r="CFI66" s="262"/>
      <c r="CFJ66" s="262"/>
      <c r="CFK66" s="262"/>
      <c r="CFL66" s="262"/>
      <c r="CFM66" s="262"/>
      <c r="CFN66" s="262"/>
      <c r="CFO66" s="262"/>
      <c r="CFP66" s="262"/>
      <c r="CFQ66" s="262"/>
      <c r="CFR66" s="262"/>
      <c r="CFS66" s="262"/>
      <c r="CFT66" s="262"/>
      <c r="CFU66" s="262"/>
      <c r="CFV66" s="262"/>
      <c r="CFW66" s="262"/>
      <c r="CFX66" s="262"/>
      <c r="CFY66" s="262"/>
      <c r="CFZ66" s="262"/>
      <c r="CGA66" s="262"/>
      <c r="CGB66" s="262"/>
      <c r="CGC66" s="262"/>
      <c r="CGD66" s="262"/>
      <c r="CGE66" s="262"/>
      <c r="CGF66" s="262"/>
      <c r="CGG66" s="262"/>
      <c r="CGH66" s="262"/>
      <c r="CGI66" s="262"/>
      <c r="CGJ66" s="262"/>
      <c r="CGK66" s="262"/>
      <c r="CGL66" s="262"/>
      <c r="CGM66" s="262"/>
      <c r="CGN66" s="262"/>
      <c r="CGO66" s="262"/>
      <c r="CGP66" s="262"/>
      <c r="CGQ66" s="262"/>
      <c r="CGR66" s="262"/>
      <c r="CGS66" s="262"/>
      <c r="CGT66" s="262"/>
      <c r="CGU66" s="262"/>
      <c r="CGV66" s="262"/>
      <c r="CGW66" s="262"/>
      <c r="CGX66" s="262"/>
      <c r="CGY66" s="262"/>
      <c r="CGZ66" s="262"/>
      <c r="CHA66" s="262"/>
      <c r="CHB66" s="262"/>
      <c r="CHC66" s="262"/>
      <c r="CHD66" s="262"/>
      <c r="CHE66" s="262"/>
      <c r="CHF66" s="262"/>
      <c r="CHG66" s="262"/>
      <c r="CHH66" s="262"/>
      <c r="CHI66" s="262"/>
      <c r="CHJ66" s="262"/>
      <c r="CHK66" s="262"/>
      <c r="CHL66" s="262"/>
      <c r="CHM66" s="262"/>
      <c r="CHN66" s="262"/>
      <c r="CHO66" s="262"/>
      <c r="CHP66" s="262"/>
      <c r="CHQ66" s="262"/>
      <c r="CHR66" s="262"/>
      <c r="CHS66" s="262"/>
      <c r="CHT66" s="262"/>
      <c r="CHU66" s="262"/>
      <c r="CHV66" s="262"/>
      <c r="CHW66" s="262"/>
      <c r="CHX66" s="262"/>
      <c r="CHY66" s="262"/>
      <c r="CHZ66" s="262"/>
      <c r="CIA66" s="262"/>
      <c r="CIB66" s="262"/>
      <c r="CIC66" s="262"/>
      <c r="CID66" s="262"/>
      <c r="CIE66" s="262"/>
      <c r="CIF66" s="262"/>
      <c r="CIG66" s="262"/>
      <c r="CIH66" s="262"/>
      <c r="CII66" s="262"/>
      <c r="CIJ66" s="262"/>
      <c r="CIK66" s="262"/>
      <c r="CIL66" s="262"/>
      <c r="CIM66" s="262"/>
      <c r="CIN66" s="262"/>
      <c r="CIO66" s="262"/>
      <c r="CIP66" s="262"/>
      <c r="CIQ66" s="262"/>
      <c r="CIR66" s="262"/>
      <c r="CIS66" s="262"/>
      <c r="CIT66" s="262"/>
      <c r="CIU66" s="262"/>
      <c r="CIV66" s="262"/>
      <c r="CIW66" s="262"/>
      <c r="CIX66" s="262"/>
      <c r="CIY66" s="262"/>
      <c r="CIZ66" s="262"/>
      <c r="CJA66" s="262"/>
      <c r="CJB66" s="262"/>
      <c r="CJC66" s="262"/>
      <c r="CJD66" s="262"/>
      <c r="CJE66" s="262"/>
      <c r="CJF66" s="262"/>
      <c r="CJG66" s="262"/>
      <c r="CJH66" s="262"/>
      <c r="CJI66" s="262"/>
      <c r="CJJ66" s="262"/>
      <c r="CJK66" s="262"/>
      <c r="CJL66" s="262"/>
      <c r="CJM66" s="262"/>
      <c r="CJN66" s="262"/>
      <c r="CJO66" s="262"/>
      <c r="CJP66" s="262"/>
      <c r="CJQ66" s="262"/>
      <c r="CJR66" s="262"/>
      <c r="CJS66" s="262"/>
      <c r="CJT66" s="262"/>
      <c r="CJU66" s="262"/>
      <c r="CJV66" s="262"/>
      <c r="CJW66" s="262"/>
      <c r="CJX66" s="262"/>
      <c r="CJY66" s="262"/>
      <c r="CJZ66" s="262"/>
      <c r="CKA66" s="262"/>
      <c r="CKB66" s="262"/>
      <c r="CKC66" s="262"/>
      <c r="CKD66" s="262"/>
      <c r="CKE66" s="262"/>
      <c r="CKF66" s="262"/>
      <c r="CKG66" s="262"/>
      <c r="CKH66" s="262"/>
      <c r="CKI66" s="262"/>
      <c r="CKJ66" s="262"/>
      <c r="CKK66" s="262"/>
      <c r="CKL66" s="262"/>
      <c r="CKM66" s="262"/>
      <c r="CKN66" s="262"/>
      <c r="CKO66" s="262"/>
      <c r="CKP66" s="262"/>
      <c r="CKQ66" s="262"/>
      <c r="CKR66" s="262"/>
      <c r="CKS66" s="262"/>
      <c r="CKT66" s="262"/>
      <c r="CKU66" s="262"/>
      <c r="CKV66" s="262"/>
      <c r="CKW66" s="262"/>
      <c r="CKX66" s="262"/>
      <c r="CKY66" s="262"/>
      <c r="CKZ66" s="262"/>
      <c r="CLA66" s="262"/>
      <c r="CLB66" s="262"/>
      <c r="CLC66" s="262"/>
      <c r="CLD66" s="262"/>
      <c r="CLE66" s="262"/>
      <c r="CLF66" s="262"/>
      <c r="CLG66" s="262"/>
      <c r="CLH66" s="262"/>
      <c r="CLI66" s="262"/>
      <c r="CLJ66" s="262"/>
      <c r="CLK66" s="262"/>
      <c r="CLL66" s="262"/>
      <c r="CLM66" s="262"/>
      <c r="CLN66" s="262"/>
      <c r="CLO66" s="262"/>
      <c r="CLP66" s="262"/>
      <c r="CLQ66" s="262"/>
      <c r="CLR66" s="262"/>
      <c r="CLS66" s="262"/>
      <c r="CLT66" s="262"/>
      <c r="CLU66" s="262"/>
      <c r="CLV66" s="262"/>
      <c r="CLW66" s="262"/>
      <c r="CLX66" s="262"/>
      <c r="CLY66" s="262"/>
      <c r="CLZ66" s="262"/>
      <c r="CMA66" s="262"/>
      <c r="CMB66" s="262"/>
      <c r="CMC66" s="262"/>
      <c r="CMD66" s="262"/>
      <c r="CME66" s="262"/>
      <c r="CMF66" s="262"/>
      <c r="CMG66" s="262"/>
      <c r="CMH66" s="262"/>
      <c r="CMI66" s="262"/>
      <c r="CMJ66" s="262"/>
      <c r="CMK66" s="262"/>
      <c r="CML66" s="262"/>
      <c r="CMM66" s="262"/>
      <c r="CMN66" s="262"/>
      <c r="CMO66" s="262"/>
      <c r="CMP66" s="262"/>
      <c r="CMQ66" s="262"/>
      <c r="CMR66" s="262"/>
      <c r="CMS66" s="262"/>
      <c r="CMT66" s="262"/>
      <c r="CMU66" s="262"/>
      <c r="CMV66" s="262"/>
      <c r="CMW66" s="262"/>
      <c r="CMX66" s="262"/>
      <c r="CMY66" s="262"/>
      <c r="CMZ66" s="262"/>
      <c r="CNA66" s="262"/>
      <c r="CNB66" s="262"/>
      <c r="CNC66" s="262"/>
      <c r="CND66" s="262"/>
      <c r="CNE66" s="262"/>
      <c r="CNF66" s="262"/>
      <c r="CNG66" s="262"/>
      <c r="CNH66" s="262"/>
      <c r="CNI66" s="262"/>
      <c r="CNJ66" s="262"/>
      <c r="CNK66" s="262"/>
      <c r="CNL66" s="262"/>
      <c r="CNM66" s="262"/>
      <c r="CNN66" s="262"/>
      <c r="CNO66" s="262"/>
      <c r="CNP66" s="262"/>
      <c r="CNQ66" s="262"/>
      <c r="CNR66" s="262"/>
      <c r="CNS66" s="262"/>
      <c r="CNT66" s="262"/>
      <c r="CNU66" s="262"/>
      <c r="CNV66" s="262"/>
      <c r="CNW66" s="262"/>
      <c r="CNX66" s="262"/>
      <c r="CNY66" s="262"/>
      <c r="CNZ66" s="262"/>
      <c r="COA66" s="262"/>
      <c r="COB66" s="262"/>
      <c r="COC66" s="262"/>
      <c r="COD66" s="262"/>
      <c r="COE66" s="262"/>
      <c r="COF66" s="262"/>
      <c r="COG66" s="262"/>
      <c r="COH66" s="262"/>
      <c r="COI66" s="262"/>
      <c r="COJ66" s="262"/>
      <c r="COK66" s="262"/>
      <c r="COL66" s="262"/>
      <c r="COM66" s="262"/>
      <c r="CON66" s="262"/>
      <c r="COO66" s="262"/>
      <c r="COP66" s="262"/>
      <c r="COQ66" s="262"/>
      <c r="COR66" s="262"/>
      <c r="COS66" s="262"/>
      <c r="COT66" s="262"/>
      <c r="COU66" s="262"/>
      <c r="COV66" s="262"/>
      <c r="COW66" s="262"/>
      <c r="COX66" s="262"/>
      <c r="COY66" s="262"/>
      <c r="COZ66" s="262"/>
      <c r="CPA66" s="262"/>
      <c r="CPB66" s="262"/>
      <c r="CPC66" s="262"/>
      <c r="CPD66" s="262"/>
      <c r="CPE66" s="262"/>
      <c r="CPF66" s="262"/>
      <c r="CPG66" s="262"/>
      <c r="CPH66" s="262"/>
      <c r="CPI66" s="262"/>
      <c r="CPJ66" s="262"/>
      <c r="CPK66" s="262"/>
      <c r="CPL66" s="262"/>
      <c r="CPM66" s="262"/>
      <c r="CPN66" s="262"/>
      <c r="CPO66" s="262"/>
      <c r="CPP66" s="262"/>
      <c r="CPQ66" s="262"/>
      <c r="CPR66" s="262"/>
      <c r="CPS66" s="262"/>
      <c r="CPT66" s="262"/>
      <c r="CPU66" s="262"/>
      <c r="CPV66" s="262"/>
      <c r="CPW66" s="262"/>
      <c r="CPX66" s="262"/>
      <c r="CPY66" s="262"/>
      <c r="CPZ66" s="262"/>
      <c r="CQA66" s="262"/>
      <c r="CQB66" s="262"/>
      <c r="CQC66" s="262"/>
      <c r="CQD66" s="262"/>
      <c r="CQE66" s="262"/>
      <c r="CQF66" s="262"/>
      <c r="CQG66" s="262"/>
      <c r="CQH66" s="262"/>
      <c r="CQI66" s="262"/>
      <c r="CQJ66" s="262"/>
      <c r="CQK66" s="262"/>
      <c r="CQL66" s="262"/>
      <c r="CQM66" s="262"/>
      <c r="CQN66" s="262"/>
      <c r="CQO66" s="262"/>
      <c r="CQP66" s="262"/>
      <c r="CQQ66" s="262"/>
      <c r="CQR66" s="262"/>
      <c r="CQS66" s="262"/>
      <c r="CQT66" s="262"/>
      <c r="CQU66" s="262"/>
      <c r="CQV66" s="262"/>
      <c r="CQW66" s="262"/>
      <c r="CQX66" s="262"/>
      <c r="CQY66" s="262"/>
      <c r="CQZ66" s="262"/>
      <c r="CRA66" s="262"/>
      <c r="CRB66" s="262"/>
      <c r="CRC66" s="262"/>
      <c r="CRD66" s="262"/>
      <c r="CRE66" s="262"/>
      <c r="CRF66" s="262"/>
      <c r="CRG66" s="262"/>
      <c r="CRH66" s="262"/>
      <c r="CRI66" s="262"/>
      <c r="CRJ66" s="262"/>
      <c r="CRK66" s="262"/>
      <c r="CRL66" s="262"/>
      <c r="CRM66" s="262"/>
      <c r="CRN66" s="262"/>
      <c r="CRO66" s="262"/>
      <c r="CRP66" s="262"/>
      <c r="CRQ66" s="262"/>
      <c r="CRR66" s="262"/>
      <c r="CRS66" s="262"/>
      <c r="CRT66" s="262"/>
      <c r="CRU66" s="262"/>
      <c r="CRV66" s="262"/>
      <c r="CRW66" s="262"/>
      <c r="CRX66" s="262"/>
      <c r="CRY66" s="262"/>
      <c r="CRZ66" s="262"/>
      <c r="CSA66" s="262"/>
      <c r="CSB66" s="262"/>
      <c r="CSC66" s="262"/>
      <c r="CSD66" s="262"/>
      <c r="CSE66" s="262"/>
      <c r="CSF66" s="262"/>
      <c r="CSG66" s="262"/>
      <c r="CSH66" s="262"/>
      <c r="CSI66" s="262"/>
      <c r="CSJ66" s="262"/>
      <c r="CSK66" s="262"/>
      <c r="CSL66" s="262"/>
      <c r="CSM66" s="262"/>
      <c r="CSN66" s="262"/>
      <c r="CSO66" s="262"/>
      <c r="CSP66" s="262"/>
      <c r="CSQ66" s="262"/>
      <c r="CSR66" s="262"/>
      <c r="CSS66" s="262"/>
      <c r="CST66" s="262"/>
      <c r="CSU66" s="262"/>
      <c r="CSV66" s="262"/>
      <c r="CSW66" s="262"/>
      <c r="CSX66" s="262"/>
      <c r="CSY66" s="262"/>
      <c r="CSZ66" s="262"/>
      <c r="CTA66" s="262"/>
      <c r="CTB66" s="262"/>
      <c r="CTC66" s="262"/>
      <c r="CTD66" s="262"/>
      <c r="CTE66" s="262"/>
      <c r="CTF66" s="262"/>
      <c r="CTG66" s="262"/>
      <c r="CTH66" s="262"/>
      <c r="CTI66" s="262"/>
      <c r="CTJ66" s="262"/>
      <c r="CTK66" s="262"/>
      <c r="CTL66" s="262"/>
      <c r="CTM66" s="262"/>
      <c r="CTN66" s="262"/>
      <c r="CTO66" s="262"/>
      <c r="CTP66" s="262"/>
      <c r="CTQ66" s="262"/>
      <c r="CTR66" s="262"/>
      <c r="CTS66" s="262"/>
      <c r="CTT66" s="262"/>
      <c r="CTU66" s="262"/>
      <c r="CTV66" s="262"/>
      <c r="CTW66" s="262"/>
      <c r="CTX66" s="262"/>
      <c r="CTY66" s="262"/>
      <c r="CTZ66" s="262"/>
      <c r="CUA66" s="262"/>
      <c r="CUB66" s="262"/>
      <c r="CUC66" s="262"/>
      <c r="CUD66" s="262"/>
      <c r="CUE66" s="262"/>
      <c r="CUF66" s="262"/>
      <c r="CUG66" s="262"/>
      <c r="CUH66" s="262"/>
      <c r="CUI66" s="262"/>
      <c r="CUJ66" s="262"/>
      <c r="CUK66" s="262"/>
      <c r="CUL66" s="262"/>
      <c r="CUM66" s="262"/>
      <c r="CUN66" s="262"/>
      <c r="CUO66" s="262"/>
      <c r="CUP66" s="262"/>
      <c r="CUQ66" s="262"/>
      <c r="CUR66" s="262"/>
      <c r="CUS66" s="262"/>
      <c r="CUT66" s="262"/>
      <c r="CUU66" s="262"/>
      <c r="CUV66" s="262"/>
      <c r="CUW66" s="262"/>
      <c r="CUX66" s="262"/>
      <c r="CUY66" s="262"/>
      <c r="CUZ66" s="262"/>
      <c r="CVA66" s="262"/>
      <c r="CVB66" s="262"/>
      <c r="CVC66" s="262"/>
      <c r="CVD66" s="262"/>
      <c r="CVE66" s="262"/>
      <c r="CVF66" s="262"/>
      <c r="CVG66" s="262"/>
      <c r="CVH66" s="262"/>
      <c r="CVI66" s="262"/>
      <c r="CVJ66" s="262"/>
      <c r="CVK66" s="262"/>
      <c r="CVL66" s="262"/>
      <c r="CVM66" s="262"/>
      <c r="CVN66" s="262"/>
      <c r="CVO66" s="262"/>
      <c r="CVP66" s="262"/>
      <c r="CVQ66" s="262"/>
      <c r="CVR66" s="262"/>
      <c r="CVS66" s="262"/>
      <c r="CVT66" s="262"/>
      <c r="CVU66" s="262"/>
      <c r="CVV66" s="262"/>
      <c r="CVW66" s="262"/>
      <c r="CVX66" s="262"/>
      <c r="CVY66" s="262"/>
      <c r="CVZ66" s="262"/>
      <c r="CWA66" s="262"/>
      <c r="CWB66" s="262"/>
      <c r="CWC66" s="262"/>
      <c r="CWD66" s="262"/>
      <c r="CWE66" s="262"/>
      <c r="CWF66" s="262"/>
      <c r="CWG66" s="262"/>
      <c r="CWH66" s="262"/>
      <c r="CWI66" s="262"/>
      <c r="CWJ66" s="262"/>
      <c r="CWK66" s="262"/>
      <c r="CWL66" s="262"/>
      <c r="CWM66" s="262"/>
      <c r="CWN66" s="262"/>
      <c r="CWO66" s="262"/>
      <c r="CWP66" s="262"/>
      <c r="CWQ66" s="262"/>
      <c r="CWR66" s="262"/>
      <c r="CWS66" s="262"/>
      <c r="CWT66" s="262"/>
      <c r="CWU66" s="262"/>
      <c r="CWV66" s="262"/>
      <c r="CWW66" s="262"/>
      <c r="CWX66" s="262"/>
      <c r="CWY66" s="262"/>
      <c r="CWZ66" s="262"/>
      <c r="CXA66" s="262"/>
      <c r="CXB66" s="262"/>
      <c r="CXC66" s="262"/>
      <c r="CXD66" s="262"/>
      <c r="CXE66" s="262"/>
      <c r="CXF66" s="262"/>
      <c r="CXG66" s="262"/>
      <c r="CXH66" s="262"/>
      <c r="CXI66" s="262"/>
      <c r="CXJ66" s="262"/>
      <c r="CXK66" s="262"/>
      <c r="CXL66" s="262"/>
      <c r="CXM66" s="262"/>
      <c r="CXN66" s="262"/>
      <c r="CXO66" s="262"/>
      <c r="CXP66" s="262"/>
      <c r="CXQ66" s="262"/>
      <c r="CXR66" s="262"/>
      <c r="CXS66" s="262"/>
      <c r="CXT66" s="262"/>
      <c r="CXU66" s="262"/>
      <c r="CXV66" s="262"/>
      <c r="CXW66" s="262"/>
      <c r="CXX66" s="262"/>
      <c r="CXY66" s="262"/>
      <c r="CXZ66" s="262"/>
      <c r="CYA66" s="262"/>
      <c r="CYB66" s="262"/>
      <c r="CYC66" s="262"/>
      <c r="CYD66" s="262"/>
      <c r="CYE66" s="262"/>
      <c r="CYF66" s="262"/>
      <c r="CYG66" s="262"/>
      <c r="CYH66" s="262"/>
      <c r="CYI66" s="262"/>
      <c r="CYJ66" s="262"/>
      <c r="CYK66" s="262"/>
      <c r="CYL66" s="262"/>
      <c r="CYM66" s="262"/>
      <c r="CYN66" s="262"/>
      <c r="CYO66" s="262"/>
      <c r="CYP66" s="262"/>
      <c r="CYQ66" s="262"/>
      <c r="CYR66" s="262"/>
      <c r="CYS66" s="262"/>
      <c r="CYT66" s="262"/>
      <c r="CYU66" s="262"/>
      <c r="CYV66" s="262"/>
      <c r="CYW66" s="262"/>
      <c r="CYX66" s="262"/>
      <c r="CYY66" s="262"/>
      <c r="CYZ66" s="262"/>
      <c r="CZA66" s="262"/>
      <c r="CZB66" s="262"/>
      <c r="CZC66" s="262"/>
      <c r="CZD66" s="262"/>
      <c r="CZE66" s="262"/>
      <c r="CZF66" s="262"/>
      <c r="CZG66" s="262"/>
      <c r="CZH66" s="262"/>
      <c r="CZI66" s="262"/>
      <c r="CZJ66" s="262"/>
      <c r="CZK66" s="262"/>
      <c r="CZL66" s="262"/>
      <c r="CZM66" s="262"/>
      <c r="CZN66" s="262"/>
      <c r="CZO66" s="262"/>
      <c r="CZP66" s="262"/>
      <c r="CZQ66" s="262"/>
      <c r="CZR66" s="262"/>
      <c r="CZS66" s="262"/>
      <c r="CZT66" s="262"/>
      <c r="CZU66" s="262"/>
      <c r="CZV66" s="262"/>
      <c r="CZW66" s="262"/>
      <c r="CZX66" s="262"/>
      <c r="CZY66" s="262"/>
      <c r="CZZ66" s="262"/>
      <c r="DAA66" s="262"/>
      <c r="DAB66" s="262"/>
      <c r="DAC66" s="262"/>
      <c r="DAD66" s="262"/>
      <c r="DAE66" s="262"/>
      <c r="DAF66" s="262"/>
      <c r="DAG66" s="262"/>
      <c r="DAH66" s="262"/>
      <c r="DAI66" s="262"/>
      <c r="DAJ66" s="262"/>
      <c r="DAK66" s="262"/>
      <c r="DAL66" s="262"/>
      <c r="DAM66" s="262"/>
      <c r="DAN66" s="262"/>
      <c r="DAO66" s="262"/>
      <c r="DAP66" s="262"/>
      <c r="DAQ66" s="262"/>
      <c r="DAR66" s="262"/>
      <c r="DAS66" s="262"/>
      <c r="DAT66" s="262"/>
      <c r="DAU66" s="262"/>
      <c r="DAV66" s="262"/>
      <c r="DAW66" s="262"/>
      <c r="DAX66" s="262"/>
      <c r="DAY66" s="262"/>
      <c r="DAZ66" s="262"/>
      <c r="DBA66" s="262"/>
      <c r="DBB66" s="262"/>
      <c r="DBC66" s="262"/>
      <c r="DBD66" s="262"/>
      <c r="DBE66" s="262"/>
      <c r="DBF66" s="262"/>
      <c r="DBG66" s="262"/>
      <c r="DBH66" s="262"/>
      <c r="DBI66" s="262"/>
      <c r="DBJ66" s="262"/>
      <c r="DBK66" s="262"/>
      <c r="DBL66" s="262"/>
      <c r="DBM66" s="262"/>
      <c r="DBN66" s="262"/>
      <c r="DBO66" s="262"/>
      <c r="DBP66" s="262"/>
      <c r="DBQ66" s="262"/>
      <c r="DBR66" s="262"/>
      <c r="DBS66" s="262"/>
      <c r="DBT66" s="262"/>
      <c r="DBU66" s="262"/>
      <c r="DBV66" s="262"/>
      <c r="DBW66" s="262"/>
      <c r="DBX66" s="262"/>
      <c r="DBY66" s="262"/>
      <c r="DBZ66" s="262"/>
      <c r="DCA66" s="262"/>
      <c r="DCB66" s="262"/>
      <c r="DCC66" s="262"/>
      <c r="DCD66" s="262"/>
      <c r="DCE66" s="262"/>
      <c r="DCF66" s="262"/>
      <c r="DCG66" s="262"/>
      <c r="DCH66" s="262"/>
      <c r="DCI66" s="262"/>
      <c r="DCJ66" s="262"/>
      <c r="DCK66" s="262"/>
      <c r="DCL66" s="262"/>
      <c r="DCM66" s="262"/>
      <c r="DCN66" s="262"/>
      <c r="DCO66" s="262"/>
      <c r="DCP66" s="262"/>
      <c r="DCQ66" s="262"/>
      <c r="DCR66" s="262"/>
      <c r="DCS66" s="262"/>
      <c r="DCT66" s="262"/>
      <c r="DCU66" s="262"/>
      <c r="DCV66" s="262"/>
      <c r="DCW66" s="262"/>
      <c r="DCX66" s="262"/>
      <c r="DCY66" s="262"/>
      <c r="DCZ66" s="262"/>
      <c r="DDA66" s="262"/>
      <c r="DDB66" s="262"/>
      <c r="DDC66" s="262"/>
      <c r="DDD66" s="262"/>
      <c r="DDE66" s="262"/>
      <c r="DDF66" s="262"/>
      <c r="DDG66" s="262"/>
      <c r="DDH66" s="262"/>
      <c r="DDI66" s="262"/>
      <c r="DDJ66" s="262"/>
      <c r="DDK66" s="262"/>
      <c r="DDL66" s="262"/>
      <c r="DDM66" s="262"/>
      <c r="DDN66" s="262"/>
      <c r="DDO66" s="262"/>
      <c r="DDP66" s="262"/>
      <c r="DDQ66" s="262"/>
      <c r="DDR66" s="262"/>
      <c r="DDS66" s="262"/>
      <c r="DDT66" s="262"/>
      <c r="DDU66" s="262"/>
      <c r="DDV66" s="262"/>
      <c r="DDW66" s="262"/>
      <c r="DDX66" s="262"/>
      <c r="DDY66" s="262"/>
      <c r="DDZ66" s="262"/>
      <c r="DEA66" s="262"/>
      <c r="DEB66" s="262"/>
      <c r="DEC66" s="262"/>
      <c r="DED66" s="262"/>
      <c r="DEE66" s="262"/>
      <c r="DEF66" s="262"/>
      <c r="DEG66" s="262"/>
      <c r="DEH66" s="262"/>
      <c r="DEI66" s="262"/>
      <c r="DEJ66" s="262"/>
      <c r="DEK66" s="262"/>
      <c r="DEL66" s="262"/>
      <c r="DEM66" s="262"/>
      <c r="DEN66" s="262"/>
      <c r="DEO66" s="262"/>
      <c r="DEP66" s="262"/>
      <c r="DEQ66" s="262"/>
      <c r="DER66" s="262"/>
      <c r="DES66" s="262"/>
      <c r="DET66" s="262"/>
      <c r="DEU66" s="262"/>
      <c r="DEV66" s="262"/>
      <c r="DEW66" s="262"/>
      <c r="DEX66" s="262"/>
      <c r="DEY66" s="262"/>
      <c r="DEZ66" s="262"/>
      <c r="DFA66" s="262"/>
      <c r="DFB66" s="262"/>
      <c r="DFC66" s="262"/>
      <c r="DFD66" s="262"/>
      <c r="DFE66" s="262"/>
      <c r="DFF66" s="262"/>
      <c r="DFG66" s="262"/>
      <c r="DFH66" s="262"/>
      <c r="DFI66" s="262"/>
      <c r="DFJ66" s="262"/>
      <c r="DFK66" s="262"/>
      <c r="DFL66" s="262"/>
      <c r="DFM66" s="262"/>
      <c r="DFN66" s="262"/>
      <c r="DFO66" s="262"/>
      <c r="DFP66" s="262"/>
      <c r="DFQ66" s="262"/>
      <c r="DFR66" s="262"/>
      <c r="DFS66" s="262"/>
      <c r="DFT66" s="262"/>
      <c r="DFU66" s="262"/>
      <c r="DFV66" s="262"/>
      <c r="DFW66" s="262"/>
      <c r="DFX66" s="262"/>
      <c r="DFY66" s="262"/>
      <c r="DFZ66" s="262"/>
      <c r="DGA66" s="262"/>
      <c r="DGB66" s="262"/>
      <c r="DGC66" s="262"/>
      <c r="DGD66" s="262"/>
      <c r="DGE66" s="262"/>
      <c r="DGF66" s="262"/>
      <c r="DGG66" s="262"/>
      <c r="DGH66" s="262"/>
      <c r="DGI66" s="262"/>
      <c r="DGJ66" s="262"/>
      <c r="DGK66" s="262"/>
      <c r="DGL66" s="262"/>
      <c r="DGM66" s="262"/>
      <c r="DGN66" s="262"/>
      <c r="DGO66" s="262"/>
      <c r="DGP66" s="262"/>
      <c r="DGQ66" s="262"/>
      <c r="DGR66" s="262"/>
      <c r="DGS66" s="262"/>
      <c r="DGT66" s="262"/>
      <c r="DGU66" s="262"/>
      <c r="DGV66" s="262"/>
      <c r="DGW66" s="262"/>
      <c r="DGX66" s="262"/>
      <c r="DGY66" s="262"/>
      <c r="DGZ66" s="262"/>
      <c r="DHA66" s="262"/>
      <c r="DHB66" s="262"/>
      <c r="DHC66" s="262"/>
      <c r="DHD66" s="262"/>
      <c r="DHE66" s="262"/>
      <c r="DHF66" s="262"/>
      <c r="DHG66" s="262"/>
      <c r="DHH66" s="262"/>
      <c r="DHI66" s="262"/>
      <c r="DHJ66" s="262"/>
      <c r="DHK66" s="262"/>
      <c r="DHL66" s="262"/>
      <c r="DHM66" s="262"/>
      <c r="DHN66" s="262"/>
      <c r="DHO66" s="262"/>
      <c r="DHP66" s="262"/>
      <c r="DHQ66" s="262"/>
      <c r="DHR66" s="262"/>
      <c r="DHS66" s="262"/>
      <c r="DHT66" s="262"/>
      <c r="DHU66" s="262"/>
      <c r="DHV66" s="262"/>
      <c r="DHW66" s="262"/>
      <c r="DHX66" s="262"/>
      <c r="DHY66" s="262"/>
      <c r="DHZ66" s="262"/>
      <c r="DIA66" s="262"/>
      <c r="DIB66" s="262"/>
      <c r="DIC66" s="262"/>
      <c r="DID66" s="262"/>
      <c r="DIE66" s="262"/>
      <c r="DIF66" s="262"/>
      <c r="DIG66" s="262"/>
      <c r="DIH66" s="262"/>
      <c r="DII66" s="262"/>
      <c r="DIJ66" s="262"/>
      <c r="DIK66" s="262"/>
      <c r="DIL66" s="262"/>
      <c r="DIM66" s="262"/>
      <c r="DIN66" s="262"/>
      <c r="DIO66" s="262"/>
      <c r="DIP66" s="262"/>
      <c r="DIQ66" s="262"/>
      <c r="DIR66" s="262"/>
      <c r="DIS66" s="262"/>
      <c r="DIT66" s="262"/>
      <c r="DIU66" s="262"/>
      <c r="DIV66" s="262"/>
      <c r="DIW66" s="262"/>
      <c r="DIX66" s="262"/>
      <c r="DIY66" s="262"/>
      <c r="DIZ66" s="262"/>
      <c r="DJA66" s="262"/>
      <c r="DJB66" s="262"/>
      <c r="DJC66" s="262"/>
      <c r="DJD66" s="262"/>
      <c r="DJE66" s="262"/>
      <c r="DJF66" s="262"/>
      <c r="DJG66" s="262"/>
      <c r="DJH66" s="262"/>
      <c r="DJI66" s="262"/>
      <c r="DJJ66" s="262"/>
      <c r="DJK66" s="262"/>
      <c r="DJL66" s="262"/>
      <c r="DJM66" s="262"/>
      <c r="DJN66" s="262"/>
      <c r="DJO66" s="262"/>
      <c r="DJP66" s="262"/>
      <c r="DJQ66" s="262"/>
      <c r="DJR66" s="262"/>
      <c r="DJS66" s="262"/>
      <c r="DJT66" s="262"/>
      <c r="DJU66" s="262"/>
      <c r="DJV66" s="262"/>
      <c r="DJW66" s="262"/>
      <c r="DJX66" s="262"/>
      <c r="DJY66" s="262"/>
      <c r="DJZ66" s="262"/>
      <c r="DKA66" s="262"/>
      <c r="DKB66" s="262"/>
      <c r="DKC66" s="262"/>
      <c r="DKD66" s="262"/>
      <c r="DKE66" s="262"/>
      <c r="DKF66" s="262"/>
      <c r="DKG66" s="262"/>
      <c r="DKH66" s="262"/>
      <c r="DKI66" s="262"/>
      <c r="DKJ66" s="262"/>
      <c r="DKK66" s="262"/>
      <c r="DKL66" s="262"/>
      <c r="DKM66" s="262"/>
      <c r="DKN66" s="262"/>
      <c r="DKO66" s="262"/>
      <c r="DKP66" s="262"/>
      <c r="DKQ66" s="262"/>
      <c r="DKR66" s="262"/>
      <c r="DKS66" s="262"/>
      <c r="DKT66" s="262"/>
      <c r="DKU66" s="262"/>
      <c r="DKV66" s="262"/>
      <c r="DKW66" s="262"/>
      <c r="DKX66" s="262"/>
      <c r="DKY66" s="262"/>
      <c r="DKZ66" s="262"/>
      <c r="DLA66" s="262"/>
      <c r="DLB66" s="262"/>
      <c r="DLC66" s="262"/>
      <c r="DLD66" s="262"/>
      <c r="DLE66" s="262"/>
      <c r="DLF66" s="262"/>
      <c r="DLG66" s="262"/>
      <c r="DLH66" s="262"/>
      <c r="DLI66" s="262"/>
      <c r="DLJ66" s="262"/>
      <c r="DLK66" s="262"/>
      <c r="DLL66" s="262"/>
      <c r="DLM66" s="262"/>
      <c r="DLN66" s="262"/>
      <c r="DLO66" s="262"/>
      <c r="DLP66" s="262"/>
      <c r="DLQ66" s="262"/>
      <c r="DLR66" s="262"/>
      <c r="DLS66" s="262"/>
      <c r="DLT66" s="262"/>
      <c r="DLU66" s="262"/>
      <c r="DLV66" s="262"/>
      <c r="DLW66" s="262"/>
      <c r="DLX66" s="262"/>
      <c r="DLY66" s="262"/>
      <c r="DLZ66" s="262"/>
      <c r="DMA66" s="262"/>
      <c r="DMB66" s="262"/>
      <c r="DMC66" s="262"/>
      <c r="DMD66" s="262"/>
      <c r="DME66" s="262"/>
      <c r="DMF66" s="262"/>
      <c r="DMG66" s="262"/>
      <c r="DMH66" s="262"/>
      <c r="DMI66" s="262"/>
      <c r="DMJ66" s="262"/>
      <c r="DMK66" s="262"/>
      <c r="DML66" s="262"/>
      <c r="DMM66" s="262"/>
      <c r="DMN66" s="262"/>
      <c r="DMO66" s="262"/>
      <c r="DMP66" s="262"/>
      <c r="DMQ66" s="262"/>
      <c r="DMR66" s="262"/>
      <c r="DMS66" s="262"/>
      <c r="DMT66" s="262"/>
      <c r="DMU66" s="262"/>
      <c r="DMV66" s="262"/>
      <c r="DMW66" s="262"/>
      <c r="DMX66" s="262"/>
      <c r="DMY66" s="262"/>
      <c r="DMZ66" s="262"/>
      <c r="DNA66" s="262"/>
      <c r="DNB66" s="262"/>
      <c r="DNC66" s="262"/>
      <c r="DND66" s="262"/>
      <c r="DNE66" s="262"/>
      <c r="DNF66" s="262"/>
      <c r="DNG66" s="262"/>
      <c r="DNH66" s="262"/>
      <c r="DNI66" s="262"/>
      <c r="DNJ66" s="262"/>
      <c r="DNK66" s="262"/>
      <c r="DNL66" s="262"/>
      <c r="DNM66" s="262"/>
      <c r="DNN66" s="262"/>
      <c r="DNO66" s="262"/>
      <c r="DNP66" s="262"/>
      <c r="DNQ66" s="262"/>
      <c r="DNR66" s="262"/>
      <c r="DNS66" s="262"/>
      <c r="DNT66" s="262"/>
      <c r="DNU66" s="262"/>
      <c r="DNV66" s="262"/>
      <c r="DNW66" s="262"/>
      <c r="DNX66" s="262"/>
      <c r="DNY66" s="262"/>
      <c r="DNZ66" s="262"/>
      <c r="DOA66" s="262"/>
      <c r="DOB66" s="262"/>
      <c r="DOC66" s="262"/>
      <c r="DOD66" s="262"/>
      <c r="DOE66" s="262"/>
      <c r="DOF66" s="262"/>
      <c r="DOG66" s="262"/>
      <c r="DOH66" s="262"/>
      <c r="DOI66" s="262"/>
      <c r="DOJ66" s="262"/>
      <c r="DOK66" s="262"/>
      <c r="DOL66" s="262"/>
      <c r="DOM66" s="262"/>
      <c r="DON66" s="262"/>
      <c r="DOO66" s="262"/>
      <c r="DOP66" s="262"/>
      <c r="DOQ66" s="262"/>
      <c r="DOR66" s="262"/>
      <c r="DOS66" s="262"/>
      <c r="DOT66" s="262"/>
      <c r="DOU66" s="262"/>
      <c r="DOV66" s="262"/>
      <c r="DOW66" s="262"/>
      <c r="DOX66" s="262"/>
      <c r="DOY66" s="262"/>
      <c r="DOZ66" s="262"/>
      <c r="DPA66" s="262"/>
      <c r="DPB66" s="262"/>
      <c r="DPC66" s="262"/>
      <c r="DPD66" s="262"/>
      <c r="DPE66" s="262"/>
      <c r="DPF66" s="262"/>
      <c r="DPG66" s="262"/>
      <c r="DPH66" s="262"/>
      <c r="DPI66" s="262"/>
      <c r="DPJ66" s="262"/>
      <c r="DPK66" s="262"/>
      <c r="DPL66" s="262"/>
      <c r="DPM66" s="262"/>
      <c r="DPN66" s="262"/>
      <c r="DPO66" s="262"/>
      <c r="DPP66" s="262"/>
      <c r="DPQ66" s="262"/>
      <c r="DPR66" s="262"/>
      <c r="DPS66" s="262"/>
      <c r="DPT66" s="262"/>
      <c r="DPU66" s="262"/>
      <c r="DPV66" s="262"/>
      <c r="DPW66" s="262"/>
      <c r="DPX66" s="262"/>
      <c r="DPY66" s="262"/>
      <c r="DPZ66" s="262"/>
      <c r="DQA66" s="262"/>
      <c r="DQB66" s="262"/>
      <c r="DQC66" s="262"/>
      <c r="DQD66" s="262"/>
      <c r="DQE66" s="262"/>
      <c r="DQF66" s="262"/>
      <c r="DQG66" s="262"/>
      <c r="DQH66" s="262"/>
      <c r="DQI66" s="262"/>
      <c r="DQJ66" s="262"/>
      <c r="DQK66" s="262"/>
      <c r="DQL66" s="262"/>
      <c r="DQM66" s="262"/>
      <c r="DQN66" s="262"/>
      <c r="DQO66" s="262"/>
      <c r="DQP66" s="262"/>
      <c r="DQQ66" s="262"/>
      <c r="DQR66" s="262"/>
      <c r="DQS66" s="262"/>
      <c r="DQT66" s="262"/>
      <c r="DQU66" s="262"/>
      <c r="DQV66" s="262"/>
      <c r="DQW66" s="262"/>
      <c r="DQX66" s="262"/>
      <c r="DQY66" s="262"/>
      <c r="DQZ66" s="262"/>
      <c r="DRA66" s="262"/>
      <c r="DRB66" s="262"/>
      <c r="DRC66" s="262"/>
      <c r="DRD66" s="262"/>
      <c r="DRE66" s="262"/>
      <c r="DRF66" s="262"/>
      <c r="DRG66" s="262"/>
      <c r="DRH66" s="262"/>
      <c r="DRI66" s="262"/>
      <c r="DRJ66" s="262"/>
      <c r="DRK66" s="262"/>
      <c r="DRL66" s="262"/>
      <c r="DRM66" s="262"/>
      <c r="DRN66" s="262"/>
      <c r="DRO66" s="262"/>
      <c r="DRP66" s="262"/>
      <c r="DRQ66" s="262"/>
      <c r="DRR66" s="262"/>
      <c r="DRS66" s="262"/>
      <c r="DRT66" s="262"/>
      <c r="DRU66" s="262"/>
      <c r="DRV66" s="262"/>
      <c r="DRW66" s="262"/>
      <c r="DRX66" s="262"/>
      <c r="DRY66" s="262"/>
      <c r="DRZ66" s="262"/>
      <c r="DSA66" s="262"/>
      <c r="DSB66" s="262"/>
      <c r="DSC66" s="262"/>
      <c r="DSD66" s="262"/>
      <c r="DSE66" s="262"/>
      <c r="DSF66" s="262"/>
      <c r="DSG66" s="262"/>
      <c r="DSH66" s="262"/>
      <c r="DSI66" s="262"/>
      <c r="DSJ66" s="262"/>
      <c r="DSK66" s="262"/>
      <c r="DSL66" s="262"/>
      <c r="DSM66" s="262"/>
      <c r="DSN66" s="262"/>
      <c r="DSO66" s="262"/>
      <c r="DSP66" s="262"/>
      <c r="DSQ66" s="262"/>
      <c r="DSR66" s="262"/>
      <c r="DSS66" s="262"/>
      <c r="DST66" s="262"/>
      <c r="DSU66" s="262"/>
      <c r="DSV66" s="262"/>
      <c r="DSW66" s="262"/>
      <c r="DSX66" s="262"/>
      <c r="DSY66" s="262"/>
      <c r="DSZ66" s="262"/>
      <c r="DTA66" s="262"/>
      <c r="DTB66" s="262"/>
      <c r="DTC66" s="262"/>
      <c r="DTD66" s="262"/>
      <c r="DTE66" s="262"/>
      <c r="DTF66" s="262"/>
      <c r="DTG66" s="262"/>
      <c r="DTH66" s="262"/>
      <c r="DTI66" s="262"/>
      <c r="DTJ66" s="262"/>
      <c r="DTK66" s="262"/>
      <c r="DTL66" s="262"/>
      <c r="DTM66" s="262"/>
      <c r="DTN66" s="262"/>
      <c r="DTO66" s="262"/>
      <c r="DTP66" s="262"/>
      <c r="DTQ66" s="262"/>
      <c r="DTR66" s="262"/>
      <c r="DTS66" s="262"/>
      <c r="DTT66" s="262"/>
      <c r="DTU66" s="262"/>
      <c r="DTV66" s="262"/>
      <c r="DTW66" s="262"/>
      <c r="DTX66" s="262"/>
      <c r="DTY66" s="262"/>
      <c r="DTZ66" s="262"/>
      <c r="DUA66" s="262"/>
      <c r="DUB66" s="262"/>
      <c r="DUC66" s="262"/>
      <c r="DUD66" s="262"/>
      <c r="DUE66" s="262"/>
      <c r="DUF66" s="262"/>
      <c r="DUG66" s="262"/>
      <c r="DUH66" s="262"/>
      <c r="DUI66" s="262"/>
      <c r="DUJ66" s="262"/>
      <c r="DUK66" s="262"/>
      <c r="DUL66" s="262"/>
      <c r="DUM66" s="262"/>
      <c r="DUN66" s="262"/>
      <c r="DUO66" s="262"/>
      <c r="DUP66" s="262"/>
      <c r="DUQ66" s="262"/>
      <c r="DUR66" s="262"/>
      <c r="DUS66" s="262"/>
      <c r="DUT66" s="262"/>
      <c r="DUU66" s="262"/>
      <c r="DUV66" s="262"/>
      <c r="DUW66" s="262"/>
      <c r="DUX66" s="262"/>
      <c r="DUY66" s="262"/>
      <c r="DUZ66" s="262"/>
      <c r="DVA66" s="262"/>
      <c r="DVB66" s="262"/>
      <c r="DVC66" s="262"/>
      <c r="DVD66" s="262"/>
      <c r="DVE66" s="262"/>
      <c r="DVF66" s="262"/>
      <c r="DVG66" s="262"/>
      <c r="DVH66" s="262"/>
      <c r="DVI66" s="262"/>
      <c r="DVJ66" s="262"/>
      <c r="DVK66" s="262"/>
      <c r="DVL66" s="262"/>
      <c r="DVM66" s="262"/>
      <c r="DVN66" s="262"/>
      <c r="DVO66" s="262"/>
      <c r="DVP66" s="262"/>
      <c r="DVQ66" s="262"/>
      <c r="DVR66" s="262"/>
      <c r="DVS66" s="262"/>
      <c r="DVT66" s="262"/>
      <c r="DVU66" s="262"/>
      <c r="DVV66" s="262"/>
      <c r="DVW66" s="262"/>
      <c r="DVX66" s="262"/>
      <c r="DVY66" s="262"/>
      <c r="DVZ66" s="262"/>
      <c r="DWA66" s="262"/>
      <c r="DWB66" s="262"/>
      <c r="DWC66" s="262"/>
      <c r="DWD66" s="262"/>
      <c r="DWE66" s="262"/>
      <c r="DWF66" s="262"/>
      <c r="DWG66" s="262"/>
      <c r="DWH66" s="262"/>
      <c r="DWI66" s="262"/>
      <c r="DWJ66" s="262"/>
      <c r="DWK66" s="262"/>
      <c r="DWL66" s="262"/>
      <c r="DWM66" s="262"/>
      <c r="DWN66" s="262"/>
      <c r="DWO66" s="262"/>
      <c r="DWP66" s="262"/>
      <c r="DWQ66" s="262"/>
      <c r="DWR66" s="262"/>
      <c r="DWS66" s="262"/>
      <c r="DWT66" s="262"/>
      <c r="DWU66" s="262"/>
      <c r="DWV66" s="262"/>
      <c r="DWW66" s="262"/>
      <c r="DWX66" s="262"/>
      <c r="DWY66" s="262"/>
      <c r="DWZ66" s="262"/>
      <c r="DXA66" s="262"/>
      <c r="DXB66" s="262"/>
      <c r="DXC66" s="262"/>
      <c r="DXD66" s="262"/>
      <c r="DXE66" s="262"/>
      <c r="DXF66" s="262"/>
      <c r="DXG66" s="262"/>
      <c r="DXH66" s="262"/>
      <c r="DXI66" s="262"/>
      <c r="DXJ66" s="262"/>
      <c r="DXK66" s="262"/>
      <c r="DXL66" s="262"/>
      <c r="DXM66" s="262"/>
      <c r="DXN66" s="262"/>
      <c r="DXO66" s="262"/>
      <c r="DXP66" s="262"/>
      <c r="DXQ66" s="262"/>
      <c r="DXR66" s="262"/>
      <c r="DXS66" s="262"/>
      <c r="DXT66" s="262"/>
      <c r="DXU66" s="262"/>
      <c r="DXV66" s="262"/>
      <c r="DXW66" s="262"/>
      <c r="DXX66" s="262"/>
      <c r="DXY66" s="262"/>
      <c r="DXZ66" s="262"/>
      <c r="DYA66" s="262"/>
      <c r="DYB66" s="262"/>
      <c r="DYC66" s="262"/>
      <c r="DYD66" s="262"/>
      <c r="DYE66" s="262"/>
      <c r="DYF66" s="262"/>
      <c r="DYG66" s="262"/>
      <c r="DYH66" s="262"/>
      <c r="DYI66" s="262"/>
      <c r="DYJ66" s="262"/>
      <c r="DYK66" s="262"/>
      <c r="DYL66" s="262"/>
      <c r="DYM66" s="262"/>
      <c r="DYN66" s="262"/>
      <c r="DYO66" s="262"/>
      <c r="DYP66" s="262"/>
      <c r="DYQ66" s="262"/>
      <c r="DYR66" s="262"/>
      <c r="DYS66" s="262"/>
      <c r="DYT66" s="262"/>
      <c r="DYU66" s="262"/>
      <c r="DYV66" s="262"/>
      <c r="DYW66" s="262"/>
      <c r="DYX66" s="262"/>
      <c r="DYY66" s="262"/>
      <c r="DYZ66" s="262"/>
      <c r="DZA66" s="262"/>
      <c r="DZB66" s="262"/>
      <c r="DZC66" s="262"/>
      <c r="DZD66" s="262"/>
      <c r="DZE66" s="262"/>
      <c r="DZF66" s="262"/>
      <c r="DZG66" s="262"/>
      <c r="DZH66" s="262"/>
      <c r="DZI66" s="262"/>
      <c r="DZJ66" s="262"/>
      <c r="DZK66" s="262"/>
      <c r="DZL66" s="262"/>
      <c r="DZM66" s="262"/>
      <c r="DZN66" s="262"/>
      <c r="DZO66" s="262"/>
      <c r="DZP66" s="262"/>
      <c r="DZQ66" s="262"/>
      <c r="DZR66" s="262"/>
      <c r="DZS66" s="262"/>
      <c r="DZT66" s="262"/>
      <c r="DZU66" s="262"/>
      <c r="DZV66" s="262"/>
      <c r="DZW66" s="262"/>
      <c r="DZX66" s="262"/>
      <c r="DZY66" s="262"/>
      <c r="DZZ66" s="262"/>
      <c r="EAA66" s="262"/>
      <c r="EAB66" s="262"/>
      <c r="EAC66" s="262"/>
      <c r="EAD66" s="262"/>
      <c r="EAE66" s="262"/>
      <c r="EAF66" s="262"/>
      <c r="EAG66" s="262"/>
      <c r="EAH66" s="262"/>
      <c r="EAI66" s="262"/>
      <c r="EAJ66" s="262"/>
      <c r="EAK66" s="262"/>
      <c r="EAL66" s="262"/>
      <c r="EAM66" s="262"/>
      <c r="EAN66" s="262"/>
      <c r="EAO66" s="262"/>
      <c r="EAP66" s="262"/>
      <c r="EAQ66" s="262"/>
      <c r="EAR66" s="262"/>
      <c r="EAS66" s="262"/>
      <c r="EAT66" s="262"/>
      <c r="EAU66" s="262"/>
      <c r="EAV66" s="262"/>
      <c r="EAW66" s="262"/>
      <c r="EAX66" s="262"/>
      <c r="EAY66" s="262"/>
      <c r="EAZ66" s="262"/>
      <c r="EBA66" s="262"/>
      <c r="EBB66" s="262"/>
      <c r="EBC66" s="262"/>
      <c r="EBD66" s="262"/>
      <c r="EBE66" s="262"/>
      <c r="EBF66" s="262"/>
      <c r="EBG66" s="262"/>
      <c r="EBH66" s="262"/>
      <c r="EBI66" s="262"/>
      <c r="EBJ66" s="262"/>
      <c r="EBK66" s="262"/>
      <c r="EBL66" s="262"/>
      <c r="EBM66" s="262"/>
      <c r="EBN66" s="262"/>
      <c r="EBO66" s="262"/>
      <c r="EBP66" s="262"/>
      <c r="EBQ66" s="262"/>
      <c r="EBR66" s="262"/>
      <c r="EBS66" s="262"/>
      <c r="EBT66" s="262"/>
      <c r="EBU66" s="262"/>
      <c r="EBV66" s="262"/>
      <c r="EBW66" s="262"/>
      <c r="EBX66" s="262"/>
      <c r="EBY66" s="262"/>
      <c r="EBZ66" s="262"/>
      <c r="ECA66" s="262"/>
      <c r="ECB66" s="262"/>
      <c r="ECC66" s="262"/>
      <c r="ECD66" s="262"/>
      <c r="ECE66" s="262"/>
      <c r="ECF66" s="262"/>
      <c r="ECG66" s="262"/>
      <c r="ECH66" s="262"/>
      <c r="ECI66" s="262"/>
      <c r="ECJ66" s="262"/>
      <c r="ECK66" s="262"/>
      <c r="ECL66" s="262"/>
      <c r="ECM66" s="262"/>
      <c r="ECN66" s="262"/>
      <c r="ECO66" s="262"/>
      <c r="ECP66" s="262"/>
      <c r="ECQ66" s="262"/>
      <c r="ECR66" s="262"/>
      <c r="ECS66" s="262"/>
      <c r="ECT66" s="262"/>
      <c r="ECU66" s="262"/>
      <c r="ECV66" s="262"/>
      <c r="ECW66" s="262"/>
      <c r="ECX66" s="262"/>
      <c r="ECY66" s="262"/>
      <c r="ECZ66" s="262"/>
      <c r="EDA66" s="262"/>
      <c r="EDB66" s="262"/>
      <c r="EDC66" s="262"/>
      <c r="EDD66" s="262"/>
      <c r="EDE66" s="262"/>
      <c r="EDF66" s="262"/>
      <c r="EDG66" s="262"/>
      <c r="EDH66" s="262"/>
      <c r="EDI66" s="262"/>
      <c r="EDJ66" s="262"/>
      <c r="EDK66" s="262"/>
      <c r="EDL66" s="262"/>
      <c r="EDM66" s="262"/>
      <c r="EDN66" s="262"/>
      <c r="EDO66" s="262"/>
      <c r="EDP66" s="262"/>
      <c r="EDQ66" s="262"/>
      <c r="EDR66" s="262"/>
      <c r="EDS66" s="262"/>
      <c r="EDT66" s="262"/>
      <c r="EDU66" s="262"/>
      <c r="EDV66" s="262"/>
      <c r="EDW66" s="262"/>
      <c r="EDX66" s="262"/>
      <c r="EDY66" s="262"/>
      <c r="EDZ66" s="262"/>
      <c r="EEA66" s="262"/>
      <c r="EEB66" s="262"/>
      <c r="EEC66" s="262"/>
      <c r="EED66" s="262"/>
      <c r="EEE66" s="262"/>
      <c r="EEF66" s="262"/>
      <c r="EEG66" s="262"/>
      <c r="EEH66" s="262"/>
      <c r="EEI66" s="262"/>
      <c r="EEJ66" s="262"/>
      <c r="EEK66" s="262"/>
      <c r="EEL66" s="262"/>
      <c r="EEM66" s="262"/>
      <c r="EEN66" s="262"/>
      <c r="EEO66" s="262"/>
      <c r="EEP66" s="262"/>
      <c r="EEQ66" s="262"/>
      <c r="EER66" s="262"/>
      <c r="EES66" s="262"/>
      <c r="EET66" s="262"/>
      <c r="EEU66" s="262"/>
      <c r="EEV66" s="262"/>
      <c r="EEW66" s="262"/>
      <c r="EEX66" s="262"/>
      <c r="EEY66" s="262"/>
      <c r="EEZ66" s="262"/>
      <c r="EFA66" s="262"/>
      <c r="EFB66" s="262"/>
      <c r="EFC66" s="262"/>
      <c r="EFD66" s="262"/>
      <c r="EFE66" s="262"/>
      <c r="EFF66" s="262"/>
      <c r="EFG66" s="262"/>
      <c r="EFH66" s="262"/>
      <c r="EFI66" s="262"/>
      <c r="EFJ66" s="262"/>
      <c r="EFK66" s="262"/>
      <c r="EFL66" s="262"/>
      <c r="EFM66" s="262"/>
      <c r="EFN66" s="262"/>
      <c r="EFO66" s="262"/>
      <c r="EFP66" s="262"/>
      <c r="EFQ66" s="262"/>
      <c r="EFR66" s="262"/>
      <c r="EFS66" s="262"/>
      <c r="EFT66" s="262"/>
      <c r="EFU66" s="262"/>
      <c r="EFV66" s="262"/>
      <c r="EFW66" s="262"/>
      <c r="EFX66" s="262"/>
      <c r="EFY66" s="262"/>
      <c r="EFZ66" s="262"/>
      <c r="EGA66" s="262"/>
      <c r="EGB66" s="262"/>
      <c r="EGC66" s="262"/>
      <c r="EGD66" s="262"/>
      <c r="EGE66" s="262"/>
      <c r="EGF66" s="262"/>
      <c r="EGG66" s="262"/>
      <c r="EGH66" s="262"/>
      <c r="EGI66" s="262"/>
      <c r="EGJ66" s="262"/>
      <c r="EGK66" s="262"/>
      <c r="EGL66" s="262"/>
      <c r="EGM66" s="262"/>
      <c r="EGN66" s="262"/>
      <c r="EGO66" s="262"/>
      <c r="EGP66" s="262"/>
      <c r="EGQ66" s="262"/>
      <c r="EGR66" s="262"/>
      <c r="EGS66" s="262"/>
      <c r="EGT66" s="262"/>
      <c r="EGU66" s="262"/>
      <c r="EGV66" s="262"/>
      <c r="EGW66" s="262"/>
      <c r="EGX66" s="262"/>
      <c r="EGY66" s="262"/>
      <c r="EGZ66" s="262"/>
      <c r="EHA66" s="262"/>
      <c r="EHB66" s="262"/>
      <c r="EHC66" s="262"/>
      <c r="EHD66" s="262"/>
      <c r="EHE66" s="262"/>
      <c r="EHF66" s="262"/>
      <c r="EHG66" s="262"/>
      <c r="EHH66" s="262"/>
      <c r="EHI66" s="262"/>
      <c r="EHJ66" s="262"/>
      <c r="EHK66" s="262"/>
      <c r="EHL66" s="262"/>
      <c r="EHM66" s="262"/>
      <c r="EHN66" s="262"/>
      <c r="EHO66" s="262"/>
      <c r="EHP66" s="262"/>
      <c r="EHQ66" s="262"/>
      <c r="EHR66" s="262"/>
      <c r="EHS66" s="262"/>
      <c r="EHT66" s="262"/>
      <c r="EHU66" s="262"/>
      <c r="EHV66" s="262"/>
      <c r="EHW66" s="262"/>
      <c r="EHX66" s="262"/>
      <c r="EHY66" s="262"/>
      <c r="EHZ66" s="262"/>
      <c r="EIA66" s="262"/>
      <c r="EIB66" s="262"/>
      <c r="EIC66" s="262"/>
      <c r="EID66" s="262"/>
      <c r="EIE66" s="262"/>
      <c r="EIF66" s="262"/>
      <c r="EIG66" s="262"/>
      <c r="EIH66" s="262"/>
      <c r="EII66" s="262"/>
      <c r="EIJ66" s="262"/>
      <c r="EIK66" s="262"/>
      <c r="EIL66" s="262"/>
      <c r="EIM66" s="262"/>
      <c r="EIN66" s="262"/>
      <c r="EIO66" s="262"/>
      <c r="EIP66" s="262"/>
      <c r="EIQ66" s="262"/>
      <c r="EIR66" s="262"/>
      <c r="EIS66" s="262"/>
      <c r="EIT66" s="262"/>
      <c r="EIU66" s="262"/>
      <c r="EIV66" s="262"/>
      <c r="EIW66" s="262"/>
      <c r="EIX66" s="262"/>
      <c r="EIY66" s="262"/>
      <c r="EIZ66" s="262"/>
      <c r="EJA66" s="262"/>
      <c r="EJB66" s="262"/>
      <c r="EJC66" s="262"/>
      <c r="EJD66" s="262"/>
      <c r="EJE66" s="262"/>
      <c r="EJF66" s="262"/>
      <c r="EJG66" s="262"/>
      <c r="EJH66" s="262"/>
      <c r="EJI66" s="262"/>
      <c r="EJJ66" s="262"/>
      <c r="EJK66" s="262"/>
      <c r="EJL66" s="262"/>
      <c r="EJM66" s="262"/>
      <c r="EJN66" s="262"/>
      <c r="EJO66" s="262"/>
      <c r="EJP66" s="262"/>
      <c r="EJQ66" s="262"/>
      <c r="EJR66" s="262"/>
      <c r="EJS66" s="262"/>
      <c r="EJT66" s="262"/>
      <c r="EJU66" s="262"/>
      <c r="EJV66" s="262"/>
      <c r="EJW66" s="262"/>
      <c r="EJX66" s="262"/>
      <c r="EJY66" s="262"/>
      <c r="EJZ66" s="262"/>
      <c r="EKA66" s="262"/>
      <c r="EKB66" s="262"/>
      <c r="EKC66" s="262"/>
      <c r="EKD66" s="262"/>
      <c r="EKE66" s="262"/>
      <c r="EKF66" s="262"/>
      <c r="EKG66" s="262"/>
      <c r="EKH66" s="262"/>
      <c r="EKI66" s="262"/>
      <c r="EKJ66" s="262"/>
      <c r="EKK66" s="262"/>
      <c r="EKL66" s="262"/>
      <c r="EKM66" s="262"/>
      <c r="EKN66" s="262"/>
      <c r="EKO66" s="262"/>
      <c r="EKP66" s="262"/>
      <c r="EKQ66" s="262"/>
      <c r="EKR66" s="262"/>
      <c r="EKS66" s="262"/>
      <c r="EKT66" s="262"/>
      <c r="EKU66" s="262"/>
      <c r="EKV66" s="262"/>
      <c r="EKW66" s="262"/>
      <c r="EKX66" s="262"/>
      <c r="EKY66" s="262"/>
      <c r="EKZ66" s="262"/>
      <c r="ELA66" s="262"/>
      <c r="ELB66" s="262"/>
      <c r="ELC66" s="262"/>
      <c r="ELD66" s="262"/>
      <c r="ELE66" s="262"/>
      <c r="ELF66" s="262"/>
      <c r="ELG66" s="262"/>
      <c r="ELH66" s="262"/>
      <c r="ELI66" s="262"/>
      <c r="ELJ66" s="262"/>
      <c r="ELK66" s="262"/>
      <c r="ELL66" s="262"/>
      <c r="ELM66" s="262"/>
      <c r="ELN66" s="262"/>
      <c r="ELO66" s="262"/>
      <c r="ELP66" s="262"/>
      <c r="ELQ66" s="262"/>
      <c r="ELR66" s="262"/>
      <c r="ELS66" s="262"/>
      <c r="ELT66" s="262"/>
      <c r="ELU66" s="262"/>
      <c r="ELV66" s="262"/>
      <c r="ELW66" s="262"/>
      <c r="ELX66" s="262"/>
      <c r="ELY66" s="262"/>
      <c r="ELZ66" s="262"/>
      <c r="EMA66" s="262"/>
      <c r="EMB66" s="262"/>
      <c r="EMC66" s="262"/>
      <c r="EMD66" s="262"/>
      <c r="EME66" s="262"/>
      <c r="EMF66" s="262"/>
      <c r="EMG66" s="262"/>
      <c r="EMH66" s="262"/>
      <c r="EMI66" s="262"/>
      <c r="EMJ66" s="262"/>
      <c r="EMK66" s="262"/>
      <c r="EML66" s="262"/>
      <c r="EMM66" s="262"/>
      <c r="EMN66" s="262"/>
      <c r="EMO66" s="262"/>
      <c r="EMP66" s="262"/>
      <c r="EMQ66" s="262"/>
      <c r="EMR66" s="262"/>
      <c r="EMS66" s="262"/>
      <c r="EMT66" s="262"/>
      <c r="EMU66" s="262"/>
      <c r="EMV66" s="262"/>
      <c r="EMW66" s="262"/>
      <c r="EMX66" s="262"/>
      <c r="EMY66" s="262"/>
      <c r="EMZ66" s="262"/>
      <c r="ENA66" s="262"/>
      <c r="ENB66" s="262"/>
      <c r="ENC66" s="262"/>
      <c r="END66" s="262"/>
      <c r="ENE66" s="262"/>
      <c r="ENF66" s="262"/>
      <c r="ENG66" s="262"/>
      <c r="ENH66" s="262"/>
      <c r="ENI66" s="262"/>
      <c r="ENJ66" s="262"/>
      <c r="ENK66" s="262"/>
      <c r="ENL66" s="262"/>
      <c r="ENM66" s="262"/>
      <c r="ENN66" s="262"/>
      <c r="ENO66" s="262"/>
      <c r="ENP66" s="262"/>
      <c r="ENQ66" s="262"/>
      <c r="ENR66" s="262"/>
      <c r="ENS66" s="262"/>
      <c r="ENT66" s="262"/>
      <c r="ENU66" s="262"/>
      <c r="ENV66" s="262"/>
      <c r="ENW66" s="262"/>
      <c r="ENX66" s="262"/>
      <c r="ENY66" s="262"/>
      <c r="ENZ66" s="262"/>
      <c r="EOA66" s="262"/>
      <c r="EOB66" s="262"/>
      <c r="EOC66" s="262"/>
      <c r="EOD66" s="262"/>
      <c r="EOE66" s="262"/>
      <c r="EOF66" s="262"/>
      <c r="EOG66" s="262"/>
      <c r="EOH66" s="262"/>
      <c r="EOI66" s="262"/>
      <c r="EOJ66" s="262"/>
      <c r="EOK66" s="262"/>
      <c r="EOL66" s="262"/>
      <c r="EOM66" s="262"/>
      <c r="EON66" s="262"/>
      <c r="EOO66" s="262"/>
      <c r="EOP66" s="262"/>
      <c r="EOQ66" s="262"/>
      <c r="EOR66" s="262"/>
      <c r="EOS66" s="262"/>
      <c r="EOT66" s="262"/>
      <c r="EOU66" s="262"/>
      <c r="EOV66" s="262"/>
      <c r="EOW66" s="262"/>
      <c r="EOX66" s="262"/>
      <c r="EOY66" s="262"/>
      <c r="EOZ66" s="262"/>
      <c r="EPA66" s="262"/>
      <c r="EPB66" s="262"/>
      <c r="EPC66" s="262"/>
      <c r="EPD66" s="262"/>
      <c r="EPE66" s="262"/>
      <c r="EPF66" s="262"/>
      <c r="EPG66" s="262"/>
      <c r="EPH66" s="262"/>
      <c r="EPI66" s="262"/>
      <c r="EPJ66" s="262"/>
      <c r="EPK66" s="262"/>
      <c r="EPL66" s="262"/>
      <c r="EPM66" s="262"/>
      <c r="EPN66" s="262"/>
      <c r="EPO66" s="262"/>
      <c r="EPP66" s="262"/>
      <c r="EPQ66" s="262"/>
      <c r="EPR66" s="262"/>
      <c r="EPS66" s="262"/>
      <c r="EPT66" s="262"/>
      <c r="EPU66" s="262"/>
      <c r="EPV66" s="262"/>
      <c r="EPW66" s="262"/>
      <c r="EPX66" s="262"/>
      <c r="EPY66" s="262"/>
      <c r="EPZ66" s="262"/>
      <c r="EQA66" s="262"/>
      <c r="EQB66" s="262"/>
      <c r="EQC66" s="262"/>
      <c r="EQD66" s="262"/>
      <c r="EQE66" s="262"/>
      <c r="EQF66" s="262"/>
      <c r="EQG66" s="262"/>
      <c r="EQH66" s="262"/>
      <c r="EQI66" s="262"/>
      <c r="EQJ66" s="262"/>
      <c r="EQK66" s="262"/>
      <c r="EQL66" s="262"/>
      <c r="EQM66" s="262"/>
      <c r="EQN66" s="262"/>
      <c r="EQO66" s="262"/>
      <c r="EQP66" s="262"/>
      <c r="EQQ66" s="262"/>
      <c r="EQR66" s="262"/>
      <c r="EQS66" s="262"/>
      <c r="EQT66" s="262"/>
      <c r="EQU66" s="262"/>
      <c r="EQV66" s="262"/>
      <c r="EQW66" s="262"/>
      <c r="EQX66" s="262"/>
      <c r="EQY66" s="262"/>
      <c r="EQZ66" s="262"/>
      <c r="ERA66" s="262"/>
      <c r="ERB66" s="262"/>
      <c r="ERC66" s="262"/>
      <c r="ERD66" s="262"/>
      <c r="ERE66" s="262"/>
      <c r="ERF66" s="262"/>
      <c r="ERG66" s="262"/>
      <c r="ERH66" s="262"/>
      <c r="ERI66" s="262"/>
      <c r="ERJ66" s="262"/>
      <c r="ERK66" s="262"/>
      <c r="ERL66" s="262"/>
      <c r="ERM66" s="262"/>
      <c r="ERN66" s="262"/>
      <c r="ERO66" s="262"/>
      <c r="ERP66" s="262"/>
      <c r="ERQ66" s="262"/>
      <c r="ERR66" s="262"/>
      <c r="ERS66" s="262"/>
      <c r="ERT66" s="262"/>
      <c r="ERU66" s="262"/>
      <c r="ERV66" s="262"/>
      <c r="ERW66" s="262"/>
      <c r="ERX66" s="262"/>
      <c r="ERY66" s="262"/>
      <c r="ERZ66" s="262"/>
      <c r="ESA66" s="262"/>
      <c r="ESB66" s="262"/>
      <c r="ESC66" s="262"/>
      <c r="ESD66" s="262"/>
      <c r="ESE66" s="262"/>
      <c r="ESF66" s="262"/>
      <c r="ESG66" s="262"/>
      <c r="ESH66" s="262"/>
      <c r="ESI66" s="262"/>
      <c r="ESJ66" s="262"/>
      <c r="ESK66" s="262"/>
      <c r="ESL66" s="262"/>
      <c r="ESM66" s="262"/>
      <c r="ESN66" s="262"/>
      <c r="ESO66" s="262"/>
      <c r="ESP66" s="262"/>
      <c r="ESQ66" s="262"/>
      <c r="ESR66" s="262"/>
      <c r="ESS66" s="262"/>
      <c r="EST66" s="262"/>
      <c r="ESU66" s="262"/>
      <c r="ESV66" s="262"/>
      <c r="ESW66" s="262"/>
      <c r="ESX66" s="262"/>
      <c r="ESY66" s="262"/>
      <c r="ESZ66" s="262"/>
      <c r="ETA66" s="262"/>
      <c r="ETB66" s="262"/>
      <c r="ETC66" s="262"/>
      <c r="ETD66" s="262"/>
      <c r="ETE66" s="262"/>
      <c r="ETF66" s="262"/>
      <c r="ETG66" s="262"/>
      <c r="ETH66" s="262"/>
      <c r="ETI66" s="262"/>
      <c r="ETJ66" s="262"/>
      <c r="ETK66" s="262"/>
      <c r="ETL66" s="262"/>
      <c r="ETM66" s="262"/>
      <c r="ETN66" s="262"/>
      <c r="ETO66" s="262"/>
      <c r="ETP66" s="262"/>
      <c r="ETQ66" s="262"/>
      <c r="ETR66" s="262"/>
      <c r="ETS66" s="262"/>
      <c r="ETT66" s="262"/>
      <c r="ETU66" s="262"/>
      <c r="ETV66" s="262"/>
      <c r="ETW66" s="262"/>
      <c r="ETX66" s="262"/>
      <c r="ETY66" s="262"/>
      <c r="ETZ66" s="262"/>
      <c r="EUA66" s="262"/>
      <c r="EUB66" s="262"/>
      <c r="EUC66" s="262"/>
      <c r="EUD66" s="262"/>
      <c r="EUE66" s="262"/>
      <c r="EUF66" s="262"/>
      <c r="EUG66" s="262"/>
      <c r="EUH66" s="262"/>
      <c r="EUI66" s="262"/>
      <c r="EUJ66" s="262"/>
      <c r="EUK66" s="262"/>
      <c r="EUL66" s="262"/>
      <c r="EUM66" s="262"/>
      <c r="EUN66" s="262"/>
      <c r="EUO66" s="262"/>
      <c r="EUP66" s="262"/>
      <c r="EUQ66" s="262"/>
      <c r="EUR66" s="262"/>
      <c r="EUS66" s="262"/>
      <c r="EUT66" s="262"/>
      <c r="EUU66" s="262"/>
      <c r="EUV66" s="262"/>
      <c r="EUW66" s="262"/>
      <c r="EUX66" s="262"/>
      <c r="EUY66" s="262"/>
      <c r="EUZ66" s="262"/>
      <c r="EVA66" s="262"/>
      <c r="EVB66" s="262"/>
      <c r="EVC66" s="262"/>
      <c r="EVD66" s="262"/>
      <c r="EVE66" s="262"/>
      <c r="EVF66" s="262"/>
      <c r="EVG66" s="262"/>
      <c r="EVH66" s="262"/>
      <c r="EVI66" s="262"/>
      <c r="EVJ66" s="262"/>
      <c r="EVK66" s="262"/>
      <c r="EVL66" s="262"/>
      <c r="EVM66" s="262"/>
      <c r="EVN66" s="262"/>
      <c r="EVO66" s="262"/>
      <c r="EVP66" s="262"/>
      <c r="EVQ66" s="262"/>
      <c r="EVR66" s="262"/>
      <c r="EVS66" s="262"/>
      <c r="EVT66" s="262"/>
      <c r="EVU66" s="262"/>
      <c r="EVV66" s="262"/>
      <c r="EVW66" s="262"/>
      <c r="EVX66" s="262"/>
      <c r="EVY66" s="262"/>
      <c r="EVZ66" s="262"/>
      <c r="EWA66" s="262"/>
      <c r="EWB66" s="262"/>
      <c r="EWC66" s="262"/>
      <c r="EWD66" s="262"/>
      <c r="EWE66" s="262"/>
      <c r="EWF66" s="262"/>
      <c r="EWG66" s="262"/>
      <c r="EWH66" s="262"/>
      <c r="EWI66" s="262"/>
      <c r="EWJ66" s="262"/>
      <c r="EWK66" s="262"/>
      <c r="EWL66" s="262"/>
      <c r="EWM66" s="262"/>
      <c r="EWN66" s="262"/>
      <c r="EWO66" s="262"/>
      <c r="EWP66" s="262"/>
      <c r="EWQ66" s="262"/>
      <c r="EWR66" s="262"/>
      <c r="EWS66" s="262"/>
      <c r="EWT66" s="262"/>
      <c r="EWU66" s="262"/>
      <c r="EWV66" s="262"/>
      <c r="EWW66" s="262"/>
      <c r="EWX66" s="262"/>
      <c r="EWY66" s="262"/>
      <c r="EWZ66" s="262"/>
      <c r="EXA66" s="262"/>
      <c r="EXB66" s="262"/>
      <c r="EXC66" s="262"/>
      <c r="EXD66" s="262"/>
      <c r="EXE66" s="262"/>
      <c r="EXF66" s="262"/>
      <c r="EXG66" s="262"/>
      <c r="EXH66" s="262"/>
      <c r="EXI66" s="262"/>
      <c r="EXJ66" s="262"/>
      <c r="EXK66" s="262"/>
      <c r="EXL66" s="262"/>
      <c r="EXM66" s="262"/>
      <c r="EXN66" s="262"/>
      <c r="EXO66" s="262"/>
      <c r="EXP66" s="262"/>
      <c r="EXQ66" s="262"/>
      <c r="EXR66" s="262"/>
      <c r="EXS66" s="262"/>
      <c r="EXT66" s="262"/>
      <c r="EXU66" s="262"/>
      <c r="EXV66" s="262"/>
      <c r="EXW66" s="262"/>
      <c r="EXX66" s="262"/>
      <c r="EXY66" s="262"/>
      <c r="EXZ66" s="262"/>
      <c r="EYA66" s="262"/>
      <c r="EYB66" s="262"/>
      <c r="EYC66" s="262"/>
      <c r="EYD66" s="262"/>
      <c r="EYE66" s="262"/>
      <c r="EYF66" s="262"/>
      <c r="EYG66" s="262"/>
      <c r="EYH66" s="262"/>
      <c r="EYI66" s="262"/>
      <c r="EYJ66" s="262"/>
      <c r="EYK66" s="262"/>
      <c r="EYL66" s="262"/>
      <c r="EYM66" s="262"/>
      <c r="EYN66" s="262"/>
      <c r="EYO66" s="262"/>
      <c r="EYP66" s="262"/>
      <c r="EYQ66" s="262"/>
      <c r="EYR66" s="262"/>
      <c r="EYS66" s="262"/>
      <c r="EYT66" s="262"/>
      <c r="EYU66" s="262"/>
      <c r="EYV66" s="262"/>
      <c r="EYW66" s="262"/>
      <c r="EYX66" s="262"/>
      <c r="EYY66" s="262"/>
      <c r="EYZ66" s="262"/>
      <c r="EZA66" s="262"/>
      <c r="EZB66" s="262"/>
      <c r="EZC66" s="262"/>
      <c r="EZD66" s="262"/>
      <c r="EZE66" s="262"/>
      <c r="EZF66" s="262"/>
      <c r="EZG66" s="262"/>
      <c r="EZH66" s="262"/>
      <c r="EZI66" s="262"/>
      <c r="EZJ66" s="262"/>
      <c r="EZK66" s="262"/>
      <c r="EZL66" s="262"/>
      <c r="EZM66" s="262"/>
      <c r="EZN66" s="262"/>
      <c r="EZO66" s="262"/>
      <c r="EZP66" s="262"/>
      <c r="EZQ66" s="262"/>
      <c r="EZR66" s="262"/>
      <c r="EZS66" s="262"/>
      <c r="EZT66" s="262"/>
      <c r="EZU66" s="262"/>
      <c r="EZV66" s="262"/>
      <c r="EZW66" s="262"/>
      <c r="EZX66" s="262"/>
      <c r="EZY66" s="262"/>
      <c r="EZZ66" s="262"/>
      <c r="FAA66" s="262"/>
      <c r="FAB66" s="262"/>
      <c r="FAC66" s="262"/>
      <c r="FAD66" s="262"/>
      <c r="FAE66" s="262"/>
      <c r="FAF66" s="262"/>
      <c r="FAG66" s="262"/>
      <c r="FAH66" s="262"/>
      <c r="FAI66" s="262"/>
      <c r="FAJ66" s="262"/>
      <c r="FAK66" s="262"/>
      <c r="FAL66" s="262"/>
      <c r="FAM66" s="262"/>
      <c r="FAN66" s="262"/>
      <c r="FAO66" s="262"/>
      <c r="FAP66" s="262"/>
      <c r="FAQ66" s="262"/>
      <c r="FAR66" s="262"/>
      <c r="FAS66" s="262"/>
      <c r="FAT66" s="262"/>
      <c r="FAU66" s="262"/>
      <c r="FAV66" s="262"/>
      <c r="FAW66" s="262"/>
      <c r="FAX66" s="262"/>
      <c r="FAY66" s="262"/>
      <c r="FAZ66" s="262"/>
      <c r="FBA66" s="262"/>
      <c r="FBB66" s="262"/>
      <c r="FBC66" s="262"/>
      <c r="FBD66" s="262"/>
      <c r="FBE66" s="262"/>
      <c r="FBF66" s="262"/>
      <c r="FBG66" s="262"/>
      <c r="FBH66" s="262"/>
      <c r="FBI66" s="262"/>
      <c r="FBJ66" s="262"/>
      <c r="FBK66" s="262"/>
      <c r="FBL66" s="262"/>
      <c r="FBM66" s="262"/>
      <c r="FBN66" s="262"/>
      <c r="FBO66" s="262"/>
      <c r="FBP66" s="262"/>
      <c r="FBQ66" s="262"/>
      <c r="FBR66" s="262"/>
      <c r="FBS66" s="262"/>
      <c r="FBT66" s="262"/>
      <c r="FBU66" s="262"/>
      <c r="FBV66" s="262"/>
      <c r="FBW66" s="262"/>
      <c r="FBX66" s="262"/>
      <c r="FBY66" s="262"/>
      <c r="FBZ66" s="262"/>
      <c r="FCA66" s="262"/>
      <c r="FCB66" s="262"/>
      <c r="FCC66" s="262"/>
      <c r="FCD66" s="262"/>
      <c r="FCE66" s="262"/>
      <c r="FCF66" s="262"/>
      <c r="FCG66" s="262"/>
      <c r="FCH66" s="262"/>
      <c r="FCI66" s="262"/>
      <c r="FCJ66" s="262"/>
      <c r="FCK66" s="262"/>
      <c r="FCL66" s="262"/>
      <c r="FCM66" s="262"/>
      <c r="FCN66" s="262"/>
      <c r="FCO66" s="262"/>
      <c r="FCP66" s="262"/>
      <c r="FCQ66" s="262"/>
      <c r="FCR66" s="262"/>
      <c r="FCS66" s="262"/>
      <c r="FCT66" s="262"/>
      <c r="FCU66" s="262"/>
      <c r="FCV66" s="262"/>
      <c r="FCW66" s="262"/>
      <c r="FCX66" s="262"/>
      <c r="FCY66" s="262"/>
      <c r="FCZ66" s="262"/>
      <c r="FDA66" s="262"/>
      <c r="FDB66" s="262"/>
      <c r="FDC66" s="262"/>
      <c r="FDD66" s="262"/>
      <c r="FDE66" s="262"/>
      <c r="FDF66" s="262"/>
      <c r="FDG66" s="262"/>
      <c r="FDH66" s="262"/>
      <c r="FDI66" s="262"/>
      <c r="FDJ66" s="262"/>
      <c r="FDK66" s="262"/>
      <c r="FDL66" s="262"/>
      <c r="FDM66" s="262"/>
      <c r="FDN66" s="262"/>
      <c r="FDO66" s="262"/>
      <c r="FDP66" s="262"/>
      <c r="FDQ66" s="262"/>
      <c r="FDR66" s="262"/>
      <c r="FDS66" s="262"/>
      <c r="FDT66" s="262"/>
      <c r="FDU66" s="262"/>
      <c r="FDV66" s="262"/>
      <c r="FDW66" s="262"/>
      <c r="FDX66" s="262"/>
      <c r="FDY66" s="262"/>
      <c r="FDZ66" s="262"/>
      <c r="FEA66" s="262"/>
      <c r="FEB66" s="262"/>
      <c r="FEC66" s="262"/>
      <c r="FED66" s="262"/>
      <c r="FEE66" s="262"/>
      <c r="FEF66" s="262"/>
      <c r="FEG66" s="262"/>
      <c r="FEH66" s="262"/>
      <c r="FEI66" s="262"/>
      <c r="FEJ66" s="262"/>
      <c r="FEK66" s="262"/>
      <c r="FEL66" s="262"/>
      <c r="FEM66" s="262"/>
      <c r="FEN66" s="262"/>
      <c r="FEO66" s="262"/>
      <c r="FEP66" s="262"/>
      <c r="FEQ66" s="262"/>
      <c r="FER66" s="262"/>
      <c r="FES66" s="262"/>
      <c r="FET66" s="262"/>
      <c r="FEU66" s="262"/>
      <c r="FEV66" s="262"/>
      <c r="FEW66" s="262"/>
      <c r="FEX66" s="262"/>
      <c r="FEY66" s="262"/>
      <c r="FEZ66" s="262"/>
      <c r="FFA66" s="262"/>
      <c r="FFB66" s="262"/>
      <c r="FFC66" s="262"/>
      <c r="FFD66" s="262"/>
      <c r="FFE66" s="262"/>
      <c r="FFF66" s="262"/>
      <c r="FFG66" s="262"/>
      <c r="FFH66" s="262"/>
      <c r="FFI66" s="262"/>
      <c r="FFJ66" s="262"/>
      <c r="FFK66" s="262"/>
      <c r="FFL66" s="262"/>
      <c r="FFM66" s="262"/>
      <c r="FFN66" s="262"/>
      <c r="FFO66" s="262"/>
      <c r="FFP66" s="262"/>
      <c r="FFQ66" s="262"/>
      <c r="FFR66" s="262"/>
      <c r="FFS66" s="262"/>
      <c r="FFT66" s="262"/>
      <c r="FFU66" s="262"/>
      <c r="FFV66" s="262"/>
      <c r="FFW66" s="262"/>
      <c r="FFX66" s="262"/>
      <c r="FFY66" s="262"/>
      <c r="FFZ66" s="262"/>
      <c r="FGA66" s="262"/>
      <c r="FGB66" s="262"/>
      <c r="FGC66" s="262"/>
      <c r="FGD66" s="262"/>
      <c r="FGE66" s="262"/>
      <c r="FGF66" s="262"/>
      <c r="FGG66" s="262"/>
      <c r="FGH66" s="262"/>
      <c r="FGI66" s="262"/>
      <c r="FGJ66" s="262"/>
      <c r="FGK66" s="262"/>
      <c r="FGL66" s="262"/>
      <c r="FGM66" s="262"/>
      <c r="FGN66" s="262"/>
      <c r="FGO66" s="262"/>
      <c r="FGP66" s="262"/>
      <c r="FGQ66" s="262"/>
      <c r="FGR66" s="262"/>
      <c r="FGS66" s="262"/>
      <c r="FGT66" s="262"/>
      <c r="FGU66" s="262"/>
      <c r="FGV66" s="262"/>
      <c r="FGW66" s="262"/>
      <c r="FGX66" s="262"/>
      <c r="FGY66" s="262"/>
      <c r="FGZ66" s="262"/>
      <c r="FHA66" s="262"/>
      <c r="FHB66" s="262"/>
      <c r="FHC66" s="262"/>
      <c r="FHD66" s="262"/>
      <c r="FHE66" s="262"/>
      <c r="FHF66" s="262"/>
      <c r="FHG66" s="262"/>
      <c r="FHH66" s="262"/>
      <c r="FHI66" s="262"/>
      <c r="FHJ66" s="262"/>
      <c r="FHK66" s="262"/>
      <c r="FHL66" s="262"/>
      <c r="FHM66" s="262"/>
      <c r="FHN66" s="262"/>
      <c r="FHO66" s="262"/>
      <c r="FHP66" s="262"/>
      <c r="FHQ66" s="262"/>
      <c r="FHR66" s="262"/>
      <c r="FHS66" s="262"/>
      <c r="FHT66" s="262"/>
      <c r="FHU66" s="262"/>
      <c r="FHV66" s="262"/>
      <c r="FHW66" s="262"/>
      <c r="FHX66" s="262"/>
      <c r="FHY66" s="262"/>
      <c r="FHZ66" s="262"/>
      <c r="FIA66" s="262"/>
      <c r="FIB66" s="262"/>
      <c r="FIC66" s="262"/>
      <c r="FID66" s="262"/>
      <c r="FIE66" s="262"/>
      <c r="FIF66" s="262"/>
      <c r="FIG66" s="262"/>
      <c r="FIH66" s="262"/>
      <c r="FII66" s="262"/>
      <c r="FIJ66" s="262"/>
      <c r="FIK66" s="262"/>
      <c r="FIL66" s="262"/>
      <c r="FIM66" s="262"/>
      <c r="FIN66" s="262"/>
      <c r="FIO66" s="262"/>
      <c r="FIP66" s="262"/>
      <c r="FIQ66" s="262"/>
      <c r="FIR66" s="262"/>
      <c r="FIS66" s="262"/>
      <c r="FIT66" s="262"/>
      <c r="FIU66" s="262"/>
      <c r="FIV66" s="262"/>
      <c r="FIW66" s="262"/>
      <c r="FIX66" s="262"/>
      <c r="FIY66" s="262"/>
      <c r="FIZ66" s="262"/>
      <c r="FJA66" s="262"/>
      <c r="FJB66" s="262"/>
      <c r="FJC66" s="262"/>
      <c r="FJD66" s="262"/>
      <c r="FJE66" s="262"/>
      <c r="FJF66" s="262"/>
      <c r="FJG66" s="262"/>
      <c r="FJH66" s="262"/>
      <c r="FJI66" s="262"/>
      <c r="FJJ66" s="262"/>
      <c r="FJK66" s="262"/>
      <c r="FJL66" s="262"/>
      <c r="FJM66" s="262"/>
      <c r="FJN66" s="262"/>
      <c r="FJO66" s="262"/>
      <c r="FJP66" s="262"/>
      <c r="FJQ66" s="262"/>
      <c r="FJR66" s="262"/>
      <c r="FJS66" s="262"/>
      <c r="FJT66" s="262"/>
      <c r="FJU66" s="262"/>
      <c r="FJV66" s="262"/>
      <c r="FJW66" s="262"/>
      <c r="FJX66" s="262"/>
      <c r="FJY66" s="262"/>
      <c r="FJZ66" s="262"/>
      <c r="FKA66" s="262"/>
      <c r="FKB66" s="262"/>
      <c r="FKC66" s="262"/>
      <c r="FKD66" s="262"/>
      <c r="FKE66" s="262"/>
      <c r="FKF66" s="262"/>
      <c r="FKG66" s="262"/>
      <c r="FKH66" s="262"/>
      <c r="FKI66" s="262"/>
      <c r="FKJ66" s="262"/>
      <c r="FKK66" s="262"/>
      <c r="FKL66" s="262"/>
      <c r="FKM66" s="262"/>
      <c r="FKN66" s="262"/>
      <c r="FKO66" s="262"/>
      <c r="FKP66" s="262"/>
      <c r="FKQ66" s="262"/>
      <c r="FKR66" s="262"/>
      <c r="FKS66" s="262"/>
      <c r="FKT66" s="262"/>
      <c r="FKU66" s="262"/>
      <c r="FKV66" s="262"/>
      <c r="FKW66" s="262"/>
      <c r="FKX66" s="262"/>
      <c r="FKY66" s="262"/>
      <c r="FKZ66" s="262"/>
      <c r="FLA66" s="262"/>
      <c r="FLB66" s="262"/>
      <c r="FLC66" s="262"/>
      <c r="FLD66" s="262"/>
      <c r="FLE66" s="262"/>
      <c r="FLF66" s="262"/>
      <c r="FLG66" s="262"/>
      <c r="FLH66" s="262"/>
      <c r="FLI66" s="262"/>
      <c r="FLJ66" s="262"/>
      <c r="FLK66" s="262"/>
      <c r="FLL66" s="262"/>
      <c r="FLM66" s="262"/>
      <c r="FLN66" s="262"/>
      <c r="FLO66" s="262"/>
      <c r="FLP66" s="262"/>
      <c r="FLQ66" s="262"/>
      <c r="FLR66" s="262"/>
      <c r="FLS66" s="262"/>
      <c r="FLT66" s="262"/>
      <c r="FLU66" s="262"/>
      <c r="FLV66" s="262"/>
      <c r="FLW66" s="262"/>
      <c r="FLX66" s="262"/>
      <c r="FLY66" s="262"/>
      <c r="FLZ66" s="262"/>
      <c r="FMA66" s="262"/>
      <c r="FMB66" s="262"/>
      <c r="FMC66" s="262"/>
      <c r="FMD66" s="262"/>
      <c r="FME66" s="262"/>
      <c r="FMF66" s="262"/>
      <c r="FMG66" s="262"/>
      <c r="FMH66" s="262"/>
      <c r="FMI66" s="262"/>
      <c r="FMJ66" s="262"/>
      <c r="FMK66" s="262"/>
      <c r="FML66" s="262"/>
      <c r="FMM66" s="262"/>
      <c r="FMN66" s="262"/>
      <c r="FMO66" s="262"/>
      <c r="FMP66" s="262"/>
      <c r="FMQ66" s="262"/>
      <c r="FMR66" s="262"/>
      <c r="FMS66" s="262"/>
      <c r="FMT66" s="262"/>
      <c r="FMU66" s="262"/>
      <c r="FMV66" s="262"/>
      <c r="FMW66" s="262"/>
      <c r="FMX66" s="262"/>
      <c r="FMY66" s="262"/>
      <c r="FMZ66" s="262"/>
      <c r="FNA66" s="262"/>
      <c r="FNB66" s="262"/>
      <c r="FNC66" s="262"/>
      <c r="FND66" s="262"/>
      <c r="FNE66" s="262"/>
      <c r="FNF66" s="262"/>
      <c r="FNG66" s="262"/>
      <c r="FNH66" s="262"/>
      <c r="FNI66" s="262"/>
      <c r="FNJ66" s="262"/>
      <c r="FNK66" s="262"/>
      <c r="FNL66" s="262"/>
      <c r="FNM66" s="262"/>
      <c r="FNN66" s="262"/>
      <c r="FNO66" s="262"/>
      <c r="FNP66" s="262"/>
      <c r="FNQ66" s="262"/>
      <c r="FNR66" s="262"/>
      <c r="FNS66" s="262"/>
      <c r="FNT66" s="262"/>
      <c r="FNU66" s="262"/>
      <c r="FNV66" s="262"/>
      <c r="FNW66" s="262"/>
      <c r="FNX66" s="262"/>
      <c r="FNY66" s="262"/>
      <c r="FNZ66" s="262"/>
      <c r="FOA66" s="262"/>
      <c r="FOB66" s="262"/>
      <c r="FOC66" s="262"/>
      <c r="FOD66" s="262"/>
      <c r="FOE66" s="262"/>
      <c r="FOF66" s="262"/>
      <c r="FOG66" s="262"/>
      <c r="FOH66" s="262"/>
      <c r="FOI66" s="262"/>
      <c r="FOJ66" s="262"/>
      <c r="FOK66" s="262"/>
      <c r="FOL66" s="262"/>
      <c r="FOM66" s="262"/>
      <c r="FON66" s="262"/>
      <c r="FOO66" s="262"/>
      <c r="FOP66" s="262"/>
      <c r="FOQ66" s="262"/>
      <c r="FOR66" s="262"/>
      <c r="FOS66" s="262"/>
      <c r="FOT66" s="262"/>
      <c r="FOU66" s="262"/>
      <c r="FOV66" s="262"/>
      <c r="FOW66" s="262"/>
      <c r="FOX66" s="262"/>
      <c r="FOY66" s="262"/>
      <c r="FOZ66" s="262"/>
      <c r="FPA66" s="262"/>
      <c r="FPB66" s="262"/>
      <c r="FPC66" s="262"/>
      <c r="FPD66" s="262"/>
      <c r="FPE66" s="262"/>
      <c r="FPF66" s="262"/>
      <c r="FPG66" s="262"/>
      <c r="FPH66" s="262"/>
      <c r="FPI66" s="262"/>
      <c r="FPJ66" s="262"/>
      <c r="FPK66" s="262"/>
      <c r="FPL66" s="262"/>
      <c r="FPM66" s="262"/>
      <c r="FPN66" s="262"/>
      <c r="FPO66" s="262"/>
      <c r="FPP66" s="262"/>
      <c r="FPQ66" s="262"/>
      <c r="FPR66" s="262"/>
      <c r="FPS66" s="262"/>
      <c r="FPT66" s="262"/>
      <c r="FPU66" s="262"/>
      <c r="FPV66" s="262"/>
      <c r="FPW66" s="262"/>
      <c r="FPX66" s="262"/>
      <c r="FPY66" s="262"/>
      <c r="FPZ66" s="262"/>
      <c r="FQA66" s="262"/>
      <c r="FQB66" s="262"/>
      <c r="FQC66" s="262"/>
      <c r="FQD66" s="262"/>
      <c r="FQE66" s="262"/>
      <c r="FQF66" s="262"/>
      <c r="FQG66" s="262"/>
      <c r="FQH66" s="262"/>
      <c r="FQI66" s="262"/>
      <c r="FQJ66" s="262"/>
      <c r="FQK66" s="262"/>
      <c r="FQL66" s="262"/>
      <c r="FQM66" s="262"/>
      <c r="FQN66" s="262"/>
      <c r="FQO66" s="262"/>
      <c r="FQP66" s="262"/>
      <c r="FQQ66" s="262"/>
      <c r="FQR66" s="262"/>
      <c r="FQS66" s="262"/>
      <c r="FQT66" s="262"/>
      <c r="FQU66" s="262"/>
      <c r="FQV66" s="262"/>
      <c r="FQW66" s="262"/>
      <c r="FQX66" s="262"/>
      <c r="FQY66" s="262"/>
      <c r="FQZ66" s="262"/>
      <c r="FRA66" s="262"/>
      <c r="FRB66" s="262"/>
      <c r="FRC66" s="262"/>
      <c r="FRD66" s="262"/>
      <c r="FRE66" s="262"/>
      <c r="FRF66" s="262"/>
      <c r="FRG66" s="262"/>
      <c r="FRH66" s="262"/>
      <c r="FRI66" s="262"/>
      <c r="FRJ66" s="262"/>
      <c r="FRK66" s="262"/>
      <c r="FRL66" s="262"/>
      <c r="FRM66" s="262"/>
      <c r="FRN66" s="262"/>
      <c r="FRO66" s="262"/>
      <c r="FRP66" s="262"/>
      <c r="FRQ66" s="262"/>
      <c r="FRR66" s="262"/>
      <c r="FRS66" s="262"/>
      <c r="FRT66" s="262"/>
      <c r="FRU66" s="262"/>
      <c r="FRV66" s="262"/>
      <c r="FRW66" s="262"/>
      <c r="FRX66" s="262"/>
      <c r="FRY66" s="262"/>
      <c r="FRZ66" s="262"/>
      <c r="FSA66" s="262"/>
      <c r="FSB66" s="262"/>
      <c r="FSC66" s="262"/>
      <c r="FSD66" s="262"/>
      <c r="FSE66" s="262"/>
      <c r="FSF66" s="262"/>
      <c r="FSG66" s="262"/>
      <c r="FSH66" s="262"/>
      <c r="FSI66" s="262"/>
      <c r="FSJ66" s="262"/>
      <c r="FSK66" s="262"/>
      <c r="FSL66" s="262"/>
      <c r="FSM66" s="262"/>
      <c r="FSN66" s="262"/>
      <c r="FSO66" s="262"/>
      <c r="FSP66" s="262"/>
      <c r="FSQ66" s="262"/>
      <c r="FSR66" s="262"/>
      <c r="FSS66" s="262"/>
      <c r="FST66" s="262"/>
      <c r="FSU66" s="262"/>
      <c r="FSV66" s="262"/>
      <c r="FSW66" s="262"/>
      <c r="FSX66" s="262"/>
      <c r="FSY66" s="262"/>
      <c r="FSZ66" s="262"/>
      <c r="FTA66" s="262"/>
      <c r="FTB66" s="262"/>
      <c r="FTC66" s="262"/>
      <c r="FTD66" s="262"/>
      <c r="FTE66" s="262"/>
      <c r="FTF66" s="262"/>
      <c r="FTG66" s="262"/>
      <c r="FTH66" s="262"/>
      <c r="FTI66" s="262"/>
      <c r="FTJ66" s="262"/>
      <c r="FTK66" s="262"/>
      <c r="FTL66" s="262"/>
      <c r="FTM66" s="262"/>
      <c r="FTN66" s="262"/>
      <c r="FTO66" s="262"/>
      <c r="FTP66" s="262"/>
      <c r="FTQ66" s="262"/>
      <c r="FTR66" s="262"/>
      <c r="FTS66" s="262"/>
      <c r="FTT66" s="262"/>
      <c r="FTU66" s="262"/>
      <c r="FTV66" s="262"/>
      <c r="FTW66" s="262"/>
      <c r="FTX66" s="262"/>
      <c r="FTY66" s="262"/>
      <c r="FTZ66" s="262"/>
      <c r="FUA66" s="262"/>
      <c r="FUB66" s="262"/>
      <c r="FUC66" s="262"/>
      <c r="FUD66" s="262"/>
      <c r="FUE66" s="262"/>
      <c r="FUF66" s="262"/>
      <c r="FUG66" s="262"/>
      <c r="FUH66" s="262"/>
      <c r="FUI66" s="262"/>
      <c r="FUJ66" s="262"/>
      <c r="FUK66" s="262"/>
      <c r="FUL66" s="262"/>
      <c r="FUM66" s="262"/>
      <c r="FUN66" s="262"/>
      <c r="FUO66" s="262"/>
      <c r="FUP66" s="262"/>
      <c r="FUQ66" s="262"/>
      <c r="FUR66" s="262"/>
      <c r="FUS66" s="262"/>
      <c r="FUT66" s="262"/>
      <c r="FUU66" s="262"/>
      <c r="FUV66" s="262"/>
      <c r="FUW66" s="262"/>
      <c r="FUX66" s="262"/>
      <c r="FUY66" s="262"/>
      <c r="FUZ66" s="262"/>
      <c r="FVA66" s="262"/>
      <c r="FVB66" s="262"/>
      <c r="FVC66" s="262"/>
      <c r="FVD66" s="262"/>
      <c r="FVE66" s="262"/>
      <c r="FVF66" s="262"/>
      <c r="FVG66" s="262"/>
      <c r="FVH66" s="262"/>
      <c r="FVI66" s="262"/>
      <c r="FVJ66" s="262"/>
      <c r="FVK66" s="262"/>
      <c r="FVL66" s="262"/>
      <c r="FVM66" s="262"/>
      <c r="FVN66" s="262"/>
      <c r="FVO66" s="262"/>
      <c r="FVP66" s="262"/>
      <c r="FVQ66" s="262"/>
      <c r="FVR66" s="262"/>
      <c r="FVS66" s="262"/>
      <c r="FVT66" s="262"/>
      <c r="FVU66" s="262"/>
      <c r="FVV66" s="262"/>
      <c r="FVW66" s="262"/>
      <c r="FVX66" s="262"/>
      <c r="FVY66" s="262"/>
      <c r="FVZ66" s="262"/>
      <c r="FWA66" s="262"/>
      <c r="FWB66" s="262"/>
      <c r="FWC66" s="262"/>
      <c r="FWD66" s="262"/>
      <c r="FWE66" s="262"/>
      <c r="FWF66" s="262"/>
      <c r="FWG66" s="262"/>
      <c r="FWH66" s="262"/>
      <c r="FWI66" s="262"/>
      <c r="FWJ66" s="262"/>
      <c r="FWK66" s="262"/>
      <c r="FWL66" s="262"/>
      <c r="FWM66" s="262"/>
      <c r="FWN66" s="262"/>
      <c r="FWO66" s="262"/>
      <c r="FWP66" s="262"/>
      <c r="FWQ66" s="262"/>
      <c r="FWR66" s="262"/>
      <c r="FWS66" s="262"/>
      <c r="FWT66" s="262"/>
      <c r="FWU66" s="262"/>
      <c r="FWV66" s="262"/>
      <c r="FWW66" s="262"/>
      <c r="FWX66" s="262"/>
      <c r="FWY66" s="262"/>
      <c r="FWZ66" s="262"/>
      <c r="FXA66" s="262"/>
      <c r="FXB66" s="262"/>
      <c r="FXC66" s="262"/>
      <c r="FXD66" s="262"/>
      <c r="FXE66" s="262"/>
      <c r="FXF66" s="262"/>
      <c r="FXG66" s="262"/>
      <c r="FXH66" s="262"/>
      <c r="FXI66" s="262"/>
      <c r="FXJ66" s="262"/>
      <c r="FXK66" s="262"/>
      <c r="FXL66" s="262"/>
      <c r="FXM66" s="262"/>
      <c r="FXN66" s="262"/>
      <c r="FXO66" s="262"/>
      <c r="FXP66" s="262"/>
      <c r="FXQ66" s="262"/>
      <c r="FXR66" s="262"/>
      <c r="FXS66" s="262"/>
      <c r="FXT66" s="262"/>
      <c r="FXU66" s="262"/>
      <c r="FXV66" s="262"/>
      <c r="FXW66" s="262"/>
      <c r="FXX66" s="262"/>
      <c r="FXY66" s="262"/>
      <c r="FXZ66" s="262"/>
      <c r="FYA66" s="262"/>
      <c r="FYB66" s="262"/>
      <c r="FYC66" s="262"/>
      <c r="FYD66" s="262"/>
      <c r="FYE66" s="262"/>
      <c r="FYF66" s="262"/>
      <c r="FYG66" s="262"/>
      <c r="FYH66" s="262"/>
      <c r="FYI66" s="262"/>
      <c r="FYJ66" s="262"/>
      <c r="FYK66" s="262"/>
      <c r="FYL66" s="262"/>
      <c r="FYM66" s="262"/>
      <c r="FYN66" s="262"/>
      <c r="FYO66" s="262"/>
      <c r="FYP66" s="262"/>
      <c r="FYQ66" s="262"/>
      <c r="FYR66" s="262"/>
      <c r="FYS66" s="262"/>
      <c r="FYT66" s="262"/>
      <c r="FYU66" s="262"/>
      <c r="FYV66" s="262"/>
      <c r="FYW66" s="262"/>
      <c r="FYX66" s="262"/>
      <c r="FYY66" s="262"/>
      <c r="FYZ66" s="262"/>
      <c r="FZA66" s="262"/>
      <c r="FZB66" s="262"/>
      <c r="FZC66" s="262"/>
      <c r="FZD66" s="262"/>
      <c r="FZE66" s="262"/>
      <c r="FZF66" s="262"/>
      <c r="FZG66" s="262"/>
      <c r="FZH66" s="262"/>
      <c r="FZI66" s="262"/>
      <c r="FZJ66" s="262"/>
      <c r="FZK66" s="262"/>
      <c r="FZL66" s="262"/>
      <c r="FZM66" s="262"/>
      <c r="FZN66" s="262"/>
      <c r="FZO66" s="262"/>
      <c r="FZP66" s="262"/>
      <c r="FZQ66" s="262"/>
      <c r="FZR66" s="262"/>
      <c r="FZS66" s="262"/>
      <c r="FZT66" s="262"/>
      <c r="FZU66" s="262"/>
      <c r="FZV66" s="262"/>
      <c r="FZW66" s="262"/>
      <c r="FZX66" s="262"/>
      <c r="FZY66" s="262"/>
      <c r="FZZ66" s="262"/>
      <c r="GAA66" s="262"/>
      <c r="GAB66" s="262"/>
      <c r="GAC66" s="262"/>
      <c r="GAD66" s="262"/>
      <c r="GAE66" s="262"/>
      <c r="GAF66" s="262"/>
      <c r="GAG66" s="262"/>
      <c r="GAH66" s="262"/>
      <c r="GAI66" s="262"/>
      <c r="GAJ66" s="262"/>
      <c r="GAK66" s="262"/>
      <c r="GAL66" s="262"/>
      <c r="GAM66" s="262"/>
      <c r="GAN66" s="262"/>
      <c r="GAO66" s="262"/>
      <c r="GAP66" s="262"/>
      <c r="GAQ66" s="262"/>
      <c r="GAR66" s="262"/>
      <c r="GAS66" s="262"/>
      <c r="GAT66" s="262"/>
      <c r="GAU66" s="262"/>
      <c r="GAV66" s="262"/>
      <c r="GAW66" s="262"/>
      <c r="GAX66" s="262"/>
      <c r="GAY66" s="262"/>
      <c r="GAZ66" s="262"/>
      <c r="GBA66" s="262"/>
      <c r="GBB66" s="262"/>
      <c r="GBC66" s="262"/>
      <c r="GBD66" s="262"/>
      <c r="GBE66" s="262"/>
      <c r="GBF66" s="262"/>
      <c r="GBG66" s="262"/>
      <c r="GBH66" s="262"/>
      <c r="GBI66" s="262"/>
      <c r="GBJ66" s="262"/>
      <c r="GBK66" s="262"/>
      <c r="GBL66" s="262"/>
      <c r="GBM66" s="262"/>
      <c r="GBN66" s="262"/>
      <c r="GBO66" s="262"/>
      <c r="GBP66" s="262"/>
      <c r="GBQ66" s="262"/>
      <c r="GBR66" s="262"/>
      <c r="GBS66" s="262"/>
      <c r="GBT66" s="262"/>
      <c r="GBU66" s="262"/>
      <c r="GBV66" s="262"/>
      <c r="GBW66" s="262"/>
      <c r="GBX66" s="262"/>
      <c r="GBY66" s="262"/>
      <c r="GBZ66" s="262"/>
      <c r="GCA66" s="262"/>
      <c r="GCB66" s="262"/>
      <c r="GCC66" s="262"/>
      <c r="GCD66" s="262"/>
      <c r="GCE66" s="262"/>
      <c r="GCF66" s="262"/>
      <c r="GCG66" s="262"/>
      <c r="GCH66" s="262"/>
      <c r="GCI66" s="262"/>
      <c r="GCJ66" s="262"/>
      <c r="GCK66" s="262"/>
      <c r="GCL66" s="262"/>
      <c r="GCM66" s="262"/>
      <c r="GCN66" s="262"/>
      <c r="GCO66" s="262"/>
      <c r="GCP66" s="262"/>
      <c r="GCQ66" s="262"/>
      <c r="GCR66" s="262"/>
      <c r="GCS66" s="262"/>
      <c r="GCT66" s="262"/>
      <c r="GCU66" s="262"/>
      <c r="GCV66" s="262"/>
      <c r="GCW66" s="262"/>
      <c r="GCX66" s="262"/>
      <c r="GCY66" s="262"/>
      <c r="GCZ66" s="262"/>
      <c r="GDA66" s="262"/>
      <c r="GDB66" s="262"/>
      <c r="GDC66" s="262"/>
      <c r="GDD66" s="262"/>
      <c r="GDE66" s="262"/>
      <c r="GDF66" s="262"/>
      <c r="GDG66" s="262"/>
      <c r="GDH66" s="262"/>
      <c r="GDI66" s="262"/>
      <c r="GDJ66" s="262"/>
      <c r="GDK66" s="262"/>
      <c r="GDL66" s="262"/>
      <c r="GDM66" s="262"/>
      <c r="GDN66" s="262"/>
      <c r="GDO66" s="262"/>
      <c r="GDP66" s="262"/>
      <c r="GDQ66" s="262"/>
      <c r="GDR66" s="262"/>
      <c r="GDS66" s="262"/>
      <c r="GDT66" s="262"/>
      <c r="GDU66" s="262"/>
      <c r="GDV66" s="262"/>
      <c r="GDW66" s="262"/>
      <c r="GDX66" s="262"/>
      <c r="GDY66" s="262"/>
      <c r="GDZ66" s="262"/>
      <c r="GEA66" s="262"/>
      <c r="GEB66" s="262"/>
      <c r="GEC66" s="262"/>
      <c r="GED66" s="262"/>
      <c r="GEE66" s="262"/>
      <c r="GEF66" s="262"/>
      <c r="GEG66" s="262"/>
      <c r="GEH66" s="262"/>
      <c r="GEI66" s="262"/>
      <c r="GEJ66" s="262"/>
      <c r="GEK66" s="262"/>
      <c r="GEL66" s="262"/>
      <c r="GEM66" s="262"/>
      <c r="GEN66" s="262"/>
      <c r="GEO66" s="262"/>
      <c r="GEP66" s="262"/>
      <c r="GEQ66" s="262"/>
      <c r="GER66" s="262"/>
      <c r="GES66" s="262"/>
      <c r="GET66" s="262"/>
      <c r="GEU66" s="262"/>
      <c r="GEV66" s="262"/>
      <c r="GEW66" s="262"/>
      <c r="GEX66" s="262"/>
      <c r="GEY66" s="262"/>
      <c r="GEZ66" s="262"/>
      <c r="GFA66" s="262"/>
      <c r="GFB66" s="262"/>
      <c r="GFC66" s="262"/>
      <c r="GFD66" s="262"/>
      <c r="GFE66" s="262"/>
      <c r="GFF66" s="262"/>
      <c r="GFG66" s="262"/>
      <c r="GFH66" s="262"/>
      <c r="GFI66" s="262"/>
      <c r="GFJ66" s="262"/>
      <c r="GFK66" s="262"/>
      <c r="GFL66" s="262"/>
      <c r="GFM66" s="262"/>
      <c r="GFN66" s="262"/>
      <c r="GFO66" s="262"/>
      <c r="GFP66" s="262"/>
      <c r="GFQ66" s="262"/>
      <c r="GFR66" s="262"/>
      <c r="GFS66" s="262"/>
      <c r="GFT66" s="262"/>
      <c r="GFU66" s="262"/>
      <c r="GFV66" s="262"/>
      <c r="GFW66" s="262"/>
      <c r="GFX66" s="262"/>
      <c r="GFY66" s="262"/>
      <c r="GFZ66" s="262"/>
      <c r="GGA66" s="262"/>
      <c r="GGB66" s="262"/>
      <c r="GGC66" s="262"/>
      <c r="GGD66" s="262"/>
      <c r="GGE66" s="262"/>
      <c r="GGF66" s="262"/>
      <c r="GGG66" s="262"/>
      <c r="GGH66" s="262"/>
      <c r="GGI66" s="262"/>
      <c r="GGJ66" s="262"/>
      <c r="GGK66" s="262"/>
      <c r="GGL66" s="262"/>
      <c r="GGM66" s="262"/>
      <c r="GGN66" s="262"/>
      <c r="GGO66" s="262"/>
      <c r="GGP66" s="262"/>
      <c r="GGQ66" s="262"/>
      <c r="GGR66" s="262"/>
      <c r="GGS66" s="262"/>
      <c r="GGT66" s="262"/>
      <c r="GGU66" s="262"/>
      <c r="GGV66" s="262"/>
      <c r="GGW66" s="262"/>
      <c r="GGX66" s="262"/>
      <c r="GGY66" s="262"/>
      <c r="GGZ66" s="262"/>
      <c r="GHA66" s="262"/>
      <c r="GHB66" s="262"/>
      <c r="GHC66" s="262"/>
      <c r="GHD66" s="262"/>
      <c r="GHE66" s="262"/>
      <c r="GHF66" s="262"/>
      <c r="GHG66" s="262"/>
      <c r="GHH66" s="262"/>
      <c r="GHI66" s="262"/>
      <c r="GHJ66" s="262"/>
      <c r="GHK66" s="262"/>
      <c r="GHL66" s="262"/>
      <c r="GHM66" s="262"/>
      <c r="GHN66" s="262"/>
      <c r="GHO66" s="262"/>
      <c r="GHP66" s="262"/>
      <c r="GHQ66" s="262"/>
      <c r="GHR66" s="262"/>
      <c r="GHS66" s="262"/>
      <c r="GHT66" s="262"/>
      <c r="GHU66" s="262"/>
      <c r="GHV66" s="262"/>
      <c r="GHW66" s="262"/>
      <c r="GHX66" s="262"/>
      <c r="GHY66" s="262"/>
      <c r="GHZ66" s="262"/>
      <c r="GIA66" s="262"/>
      <c r="GIB66" s="262"/>
      <c r="GIC66" s="262"/>
      <c r="GID66" s="262"/>
      <c r="GIE66" s="262"/>
      <c r="GIF66" s="262"/>
      <c r="GIG66" s="262"/>
      <c r="GIH66" s="262"/>
      <c r="GII66" s="262"/>
      <c r="GIJ66" s="262"/>
      <c r="GIK66" s="262"/>
      <c r="GIL66" s="262"/>
      <c r="GIM66" s="262"/>
      <c r="GIN66" s="262"/>
      <c r="GIO66" s="262"/>
      <c r="GIP66" s="262"/>
      <c r="GIQ66" s="262"/>
      <c r="GIR66" s="262"/>
      <c r="GIS66" s="262"/>
      <c r="GIT66" s="262"/>
      <c r="GIU66" s="262"/>
      <c r="GIV66" s="262"/>
      <c r="GIW66" s="262"/>
      <c r="GIX66" s="262"/>
      <c r="GIY66" s="262"/>
      <c r="GIZ66" s="262"/>
      <c r="GJA66" s="262"/>
      <c r="GJB66" s="262"/>
      <c r="GJC66" s="262"/>
      <c r="GJD66" s="262"/>
      <c r="GJE66" s="262"/>
      <c r="GJF66" s="262"/>
      <c r="GJG66" s="262"/>
      <c r="GJH66" s="262"/>
      <c r="GJI66" s="262"/>
      <c r="GJJ66" s="262"/>
      <c r="GJK66" s="262"/>
      <c r="GJL66" s="262"/>
      <c r="GJM66" s="262"/>
      <c r="GJN66" s="262"/>
      <c r="GJO66" s="262"/>
      <c r="GJP66" s="262"/>
      <c r="GJQ66" s="262"/>
      <c r="GJR66" s="262"/>
      <c r="GJS66" s="262"/>
      <c r="GJT66" s="262"/>
      <c r="GJU66" s="262"/>
      <c r="GJV66" s="262"/>
      <c r="GJW66" s="262"/>
      <c r="GJX66" s="262"/>
      <c r="GJY66" s="262"/>
      <c r="GJZ66" s="262"/>
      <c r="GKA66" s="262"/>
      <c r="GKB66" s="262"/>
      <c r="GKC66" s="262"/>
      <c r="GKD66" s="262"/>
      <c r="GKE66" s="262"/>
      <c r="GKF66" s="262"/>
      <c r="GKG66" s="262"/>
      <c r="GKH66" s="262"/>
      <c r="GKI66" s="262"/>
      <c r="GKJ66" s="262"/>
      <c r="GKK66" s="262"/>
      <c r="GKL66" s="262"/>
      <c r="GKM66" s="262"/>
      <c r="GKN66" s="262"/>
      <c r="GKO66" s="262"/>
      <c r="GKP66" s="262"/>
      <c r="GKQ66" s="262"/>
      <c r="GKR66" s="262"/>
      <c r="GKS66" s="262"/>
      <c r="GKT66" s="262"/>
      <c r="GKU66" s="262"/>
      <c r="GKV66" s="262"/>
      <c r="GKW66" s="262"/>
      <c r="GKX66" s="262"/>
      <c r="GKY66" s="262"/>
      <c r="GKZ66" s="262"/>
      <c r="GLA66" s="262"/>
      <c r="GLB66" s="262"/>
      <c r="GLC66" s="262"/>
      <c r="GLD66" s="262"/>
      <c r="GLE66" s="262"/>
      <c r="GLF66" s="262"/>
      <c r="GLG66" s="262"/>
      <c r="GLH66" s="262"/>
      <c r="GLI66" s="262"/>
      <c r="GLJ66" s="262"/>
      <c r="GLK66" s="262"/>
      <c r="GLL66" s="262"/>
      <c r="GLM66" s="262"/>
      <c r="GLN66" s="262"/>
      <c r="GLO66" s="262"/>
      <c r="GLP66" s="262"/>
      <c r="GLQ66" s="262"/>
      <c r="GLR66" s="262"/>
      <c r="GLS66" s="262"/>
      <c r="GLT66" s="262"/>
      <c r="GLU66" s="262"/>
      <c r="GLV66" s="262"/>
      <c r="GLW66" s="262"/>
      <c r="GLX66" s="262"/>
      <c r="GLY66" s="262"/>
      <c r="GLZ66" s="262"/>
      <c r="GMA66" s="262"/>
      <c r="GMB66" s="262"/>
      <c r="GMC66" s="262"/>
      <c r="GMD66" s="262"/>
      <c r="GME66" s="262"/>
      <c r="GMF66" s="262"/>
      <c r="GMG66" s="262"/>
      <c r="GMH66" s="262"/>
      <c r="GMI66" s="262"/>
      <c r="GMJ66" s="262"/>
      <c r="GMK66" s="262"/>
      <c r="GML66" s="262"/>
      <c r="GMM66" s="262"/>
      <c r="GMN66" s="262"/>
      <c r="GMO66" s="262"/>
      <c r="GMP66" s="262"/>
      <c r="GMQ66" s="262"/>
      <c r="GMR66" s="262"/>
      <c r="GMS66" s="262"/>
      <c r="GMT66" s="262"/>
      <c r="GMU66" s="262"/>
      <c r="GMV66" s="262"/>
      <c r="GMW66" s="262"/>
      <c r="GMX66" s="262"/>
      <c r="GMY66" s="262"/>
      <c r="GMZ66" s="262"/>
      <c r="GNA66" s="262"/>
      <c r="GNB66" s="262"/>
      <c r="GNC66" s="262"/>
      <c r="GND66" s="262"/>
      <c r="GNE66" s="262"/>
      <c r="GNF66" s="262"/>
      <c r="GNG66" s="262"/>
      <c r="GNH66" s="262"/>
      <c r="GNI66" s="262"/>
      <c r="GNJ66" s="262"/>
      <c r="GNK66" s="262"/>
      <c r="GNL66" s="262"/>
      <c r="GNM66" s="262"/>
      <c r="GNN66" s="262"/>
      <c r="GNO66" s="262"/>
      <c r="GNP66" s="262"/>
      <c r="GNQ66" s="262"/>
      <c r="GNR66" s="262"/>
      <c r="GNS66" s="262"/>
      <c r="GNT66" s="262"/>
      <c r="GNU66" s="262"/>
      <c r="GNV66" s="262"/>
      <c r="GNW66" s="262"/>
      <c r="GNX66" s="262"/>
      <c r="GNY66" s="262"/>
      <c r="GNZ66" s="262"/>
      <c r="GOA66" s="262"/>
      <c r="GOB66" s="262"/>
      <c r="GOC66" s="262"/>
      <c r="GOD66" s="262"/>
      <c r="GOE66" s="262"/>
      <c r="GOF66" s="262"/>
      <c r="GOG66" s="262"/>
      <c r="GOH66" s="262"/>
      <c r="GOI66" s="262"/>
      <c r="GOJ66" s="262"/>
      <c r="GOK66" s="262"/>
      <c r="GOL66" s="262"/>
      <c r="GOM66" s="262"/>
      <c r="GON66" s="262"/>
      <c r="GOO66" s="262"/>
      <c r="GOP66" s="262"/>
      <c r="GOQ66" s="262"/>
      <c r="GOR66" s="262"/>
      <c r="GOS66" s="262"/>
      <c r="GOT66" s="262"/>
      <c r="GOU66" s="262"/>
      <c r="GOV66" s="262"/>
      <c r="GOW66" s="262"/>
      <c r="GOX66" s="262"/>
      <c r="GOY66" s="262"/>
      <c r="GOZ66" s="262"/>
      <c r="GPA66" s="262"/>
      <c r="GPB66" s="262"/>
      <c r="GPC66" s="262"/>
      <c r="GPD66" s="262"/>
      <c r="GPE66" s="262"/>
      <c r="GPF66" s="262"/>
      <c r="GPG66" s="262"/>
      <c r="GPH66" s="262"/>
      <c r="GPI66" s="262"/>
      <c r="GPJ66" s="262"/>
      <c r="GPK66" s="262"/>
      <c r="GPL66" s="262"/>
      <c r="GPM66" s="262"/>
      <c r="GPN66" s="262"/>
      <c r="GPO66" s="262"/>
      <c r="GPP66" s="262"/>
      <c r="GPQ66" s="262"/>
      <c r="GPR66" s="262"/>
      <c r="GPS66" s="262"/>
      <c r="GPT66" s="262"/>
      <c r="GPU66" s="262"/>
      <c r="GPV66" s="262"/>
      <c r="GPW66" s="262"/>
      <c r="GPX66" s="262"/>
      <c r="GPY66" s="262"/>
      <c r="GPZ66" s="262"/>
      <c r="GQA66" s="262"/>
      <c r="GQB66" s="262"/>
      <c r="GQC66" s="262"/>
      <c r="GQD66" s="262"/>
      <c r="GQE66" s="262"/>
      <c r="GQF66" s="262"/>
      <c r="GQG66" s="262"/>
      <c r="GQH66" s="262"/>
      <c r="GQI66" s="262"/>
      <c r="GQJ66" s="262"/>
      <c r="GQK66" s="262"/>
      <c r="GQL66" s="262"/>
      <c r="GQM66" s="262"/>
      <c r="GQN66" s="262"/>
      <c r="GQO66" s="262"/>
      <c r="GQP66" s="262"/>
      <c r="GQQ66" s="262"/>
      <c r="GQR66" s="262"/>
      <c r="GQS66" s="262"/>
      <c r="GQT66" s="262"/>
      <c r="GQU66" s="262"/>
      <c r="GQV66" s="262"/>
      <c r="GQW66" s="262"/>
      <c r="GQX66" s="262"/>
      <c r="GQY66" s="262"/>
      <c r="GQZ66" s="262"/>
      <c r="GRA66" s="262"/>
      <c r="GRB66" s="262"/>
      <c r="GRC66" s="262"/>
      <c r="GRD66" s="262"/>
      <c r="GRE66" s="262"/>
      <c r="GRF66" s="262"/>
      <c r="GRG66" s="262"/>
      <c r="GRH66" s="262"/>
      <c r="GRI66" s="262"/>
      <c r="GRJ66" s="262"/>
      <c r="GRK66" s="262"/>
      <c r="GRL66" s="262"/>
      <c r="GRM66" s="262"/>
      <c r="GRN66" s="262"/>
      <c r="GRO66" s="262"/>
      <c r="GRP66" s="262"/>
      <c r="GRQ66" s="262"/>
      <c r="GRR66" s="262"/>
      <c r="GRS66" s="262"/>
      <c r="GRT66" s="262"/>
      <c r="GRU66" s="262"/>
      <c r="GRV66" s="262"/>
      <c r="GRW66" s="262"/>
      <c r="GRX66" s="262"/>
      <c r="GRY66" s="262"/>
      <c r="GRZ66" s="262"/>
      <c r="GSA66" s="262"/>
      <c r="GSB66" s="262"/>
      <c r="GSC66" s="262"/>
      <c r="GSD66" s="262"/>
      <c r="GSE66" s="262"/>
      <c r="GSF66" s="262"/>
      <c r="GSG66" s="262"/>
      <c r="GSH66" s="262"/>
      <c r="GSI66" s="262"/>
      <c r="GSJ66" s="262"/>
      <c r="GSK66" s="262"/>
      <c r="GSL66" s="262"/>
      <c r="GSM66" s="262"/>
      <c r="GSN66" s="262"/>
      <c r="GSO66" s="262"/>
      <c r="GSP66" s="262"/>
      <c r="GSQ66" s="262"/>
      <c r="GSR66" s="262"/>
      <c r="GSS66" s="262"/>
      <c r="GST66" s="262"/>
      <c r="GSU66" s="262"/>
      <c r="GSV66" s="262"/>
      <c r="GSW66" s="262"/>
      <c r="GSX66" s="262"/>
      <c r="GSY66" s="262"/>
      <c r="GSZ66" s="262"/>
      <c r="GTA66" s="262"/>
      <c r="GTB66" s="262"/>
      <c r="GTC66" s="262"/>
      <c r="GTD66" s="262"/>
      <c r="GTE66" s="262"/>
      <c r="GTF66" s="262"/>
      <c r="GTG66" s="262"/>
      <c r="GTH66" s="262"/>
      <c r="GTI66" s="262"/>
      <c r="GTJ66" s="262"/>
      <c r="GTK66" s="262"/>
      <c r="GTL66" s="262"/>
      <c r="GTM66" s="262"/>
      <c r="GTN66" s="262"/>
      <c r="GTO66" s="262"/>
      <c r="GTP66" s="262"/>
      <c r="GTQ66" s="262"/>
      <c r="GTR66" s="262"/>
      <c r="GTS66" s="262"/>
      <c r="GTT66" s="262"/>
      <c r="GTU66" s="262"/>
      <c r="GTV66" s="262"/>
      <c r="GTW66" s="262"/>
      <c r="GTX66" s="262"/>
      <c r="GTY66" s="262"/>
      <c r="GTZ66" s="262"/>
      <c r="GUA66" s="262"/>
      <c r="GUB66" s="262"/>
      <c r="GUC66" s="262"/>
      <c r="GUD66" s="262"/>
      <c r="GUE66" s="262"/>
      <c r="GUF66" s="262"/>
      <c r="GUG66" s="262"/>
      <c r="GUH66" s="262"/>
      <c r="GUI66" s="262"/>
      <c r="GUJ66" s="262"/>
      <c r="GUK66" s="262"/>
      <c r="GUL66" s="262"/>
      <c r="GUM66" s="262"/>
      <c r="GUN66" s="262"/>
      <c r="GUO66" s="262"/>
      <c r="GUP66" s="262"/>
      <c r="GUQ66" s="262"/>
      <c r="GUR66" s="262"/>
      <c r="GUS66" s="262"/>
      <c r="GUT66" s="262"/>
      <c r="GUU66" s="262"/>
      <c r="GUV66" s="262"/>
      <c r="GUW66" s="262"/>
      <c r="GUX66" s="262"/>
      <c r="GUY66" s="262"/>
      <c r="GUZ66" s="262"/>
      <c r="GVA66" s="262"/>
      <c r="GVB66" s="262"/>
      <c r="GVC66" s="262"/>
      <c r="GVD66" s="262"/>
      <c r="GVE66" s="262"/>
      <c r="GVF66" s="262"/>
      <c r="GVG66" s="262"/>
      <c r="GVH66" s="262"/>
      <c r="GVI66" s="262"/>
      <c r="GVJ66" s="262"/>
      <c r="GVK66" s="262"/>
      <c r="GVL66" s="262"/>
      <c r="GVM66" s="262"/>
      <c r="GVN66" s="262"/>
      <c r="GVO66" s="262"/>
      <c r="GVP66" s="262"/>
      <c r="GVQ66" s="262"/>
      <c r="GVR66" s="262"/>
      <c r="GVS66" s="262"/>
      <c r="GVT66" s="262"/>
      <c r="GVU66" s="262"/>
      <c r="GVV66" s="262"/>
      <c r="GVW66" s="262"/>
      <c r="GVX66" s="262"/>
      <c r="GVY66" s="262"/>
      <c r="GVZ66" s="262"/>
      <c r="GWA66" s="262"/>
      <c r="GWB66" s="262"/>
      <c r="GWC66" s="262"/>
      <c r="GWD66" s="262"/>
      <c r="GWE66" s="262"/>
      <c r="GWF66" s="262"/>
      <c r="GWG66" s="262"/>
      <c r="GWH66" s="262"/>
      <c r="GWI66" s="262"/>
      <c r="GWJ66" s="262"/>
      <c r="GWK66" s="262"/>
      <c r="GWL66" s="262"/>
      <c r="GWM66" s="262"/>
      <c r="GWN66" s="262"/>
      <c r="GWO66" s="262"/>
      <c r="GWP66" s="262"/>
      <c r="GWQ66" s="262"/>
      <c r="GWR66" s="262"/>
      <c r="GWS66" s="262"/>
      <c r="GWT66" s="262"/>
      <c r="GWU66" s="262"/>
      <c r="GWV66" s="262"/>
      <c r="GWW66" s="262"/>
      <c r="GWX66" s="262"/>
      <c r="GWY66" s="262"/>
      <c r="GWZ66" s="262"/>
      <c r="GXA66" s="262"/>
      <c r="GXB66" s="262"/>
      <c r="GXC66" s="262"/>
      <c r="GXD66" s="262"/>
      <c r="GXE66" s="262"/>
      <c r="GXF66" s="262"/>
      <c r="GXG66" s="262"/>
      <c r="GXH66" s="262"/>
      <c r="GXI66" s="262"/>
      <c r="GXJ66" s="262"/>
      <c r="GXK66" s="262"/>
      <c r="GXL66" s="262"/>
      <c r="GXM66" s="262"/>
      <c r="GXN66" s="262"/>
      <c r="GXO66" s="262"/>
      <c r="GXP66" s="262"/>
      <c r="GXQ66" s="262"/>
      <c r="GXR66" s="262"/>
      <c r="GXS66" s="262"/>
      <c r="GXT66" s="262"/>
      <c r="GXU66" s="262"/>
      <c r="GXV66" s="262"/>
      <c r="GXW66" s="262"/>
      <c r="GXX66" s="262"/>
      <c r="GXY66" s="262"/>
      <c r="GXZ66" s="262"/>
      <c r="GYA66" s="262"/>
      <c r="GYB66" s="262"/>
      <c r="GYC66" s="262"/>
      <c r="GYD66" s="262"/>
      <c r="GYE66" s="262"/>
      <c r="GYF66" s="262"/>
      <c r="GYG66" s="262"/>
      <c r="GYH66" s="262"/>
      <c r="GYI66" s="262"/>
      <c r="GYJ66" s="262"/>
      <c r="GYK66" s="262"/>
      <c r="GYL66" s="262"/>
      <c r="GYM66" s="262"/>
      <c r="GYN66" s="262"/>
      <c r="GYO66" s="262"/>
      <c r="GYP66" s="262"/>
      <c r="GYQ66" s="262"/>
      <c r="GYR66" s="262"/>
      <c r="GYS66" s="262"/>
      <c r="GYT66" s="262"/>
      <c r="GYU66" s="262"/>
      <c r="GYV66" s="262"/>
      <c r="GYW66" s="262"/>
      <c r="GYX66" s="262"/>
      <c r="GYY66" s="262"/>
      <c r="GYZ66" s="262"/>
      <c r="GZA66" s="262"/>
      <c r="GZB66" s="262"/>
      <c r="GZC66" s="262"/>
      <c r="GZD66" s="262"/>
      <c r="GZE66" s="262"/>
      <c r="GZF66" s="262"/>
      <c r="GZG66" s="262"/>
      <c r="GZH66" s="262"/>
      <c r="GZI66" s="262"/>
      <c r="GZJ66" s="262"/>
      <c r="GZK66" s="262"/>
      <c r="GZL66" s="262"/>
      <c r="GZM66" s="262"/>
      <c r="GZN66" s="262"/>
      <c r="GZO66" s="262"/>
      <c r="GZP66" s="262"/>
      <c r="GZQ66" s="262"/>
      <c r="GZR66" s="262"/>
      <c r="GZS66" s="262"/>
      <c r="GZT66" s="262"/>
      <c r="GZU66" s="262"/>
      <c r="GZV66" s="262"/>
      <c r="GZW66" s="262"/>
      <c r="GZX66" s="262"/>
      <c r="GZY66" s="262"/>
      <c r="GZZ66" s="262"/>
      <c r="HAA66" s="262"/>
      <c r="HAB66" s="262"/>
      <c r="HAC66" s="262"/>
      <c r="HAD66" s="262"/>
      <c r="HAE66" s="262"/>
      <c r="HAF66" s="262"/>
      <c r="HAG66" s="262"/>
      <c r="HAH66" s="262"/>
      <c r="HAI66" s="262"/>
      <c r="HAJ66" s="262"/>
      <c r="HAK66" s="262"/>
      <c r="HAL66" s="262"/>
      <c r="HAM66" s="262"/>
      <c r="HAN66" s="262"/>
      <c r="HAO66" s="262"/>
      <c r="HAP66" s="262"/>
      <c r="HAQ66" s="262"/>
      <c r="HAR66" s="262"/>
      <c r="HAS66" s="262"/>
      <c r="HAT66" s="262"/>
      <c r="HAU66" s="262"/>
      <c r="HAV66" s="262"/>
      <c r="HAW66" s="262"/>
      <c r="HAX66" s="262"/>
      <c r="HAY66" s="262"/>
      <c r="HAZ66" s="262"/>
      <c r="HBA66" s="262"/>
      <c r="HBB66" s="262"/>
      <c r="HBC66" s="262"/>
      <c r="HBD66" s="262"/>
      <c r="HBE66" s="262"/>
      <c r="HBF66" s="262"/>
      <c r="HBG66" s="262"/>
      <c r="HBH66" s="262"/>
      <c r="HBI66" s="262"/>
      <c r="HBJ66" s="262"/>
      <c r="HBK66" s="262"/>
      <c r="HBL66" s="262"/>
      <c r="HBM66" s="262"/>
      <c r="HBN66" s="262"/>
      <c r="HBO66" s="262"/>
      <c r="HBP66" s="262"/>
      <c r="HBQ66" s="262"/>
      <c r="HBR66" s="262"/>
      <c r="HBS66" s="262"/>
      <c r="HBT66" s="262"/>
      <c r="HBU66" s="262"/>
      <c r="HBV66" s="262"/>
      <c r="HBW66" s="262"/>
      <c r="HBX66" s="262"/>
      <c r="HBY66" s="262"/>
      <c r="HBZ66" s="262"/>
      <c r="HCA66" s="262"/>
      <c r="HCB66" s="262"/>
      <c r="HCC66" s="262"/>
      <c r="HCD66" s="262"/>
      <c r="HCE66" s="262"/>
      <c r="HCF66" s="262"/>
      <c r="HCG66" s="262"/>
      <c r="HCH66" s="262"/>
      <c r="HCI66" s="262"/>
      <c r="HCJ66" s="262"/>
      <c r="HCK66" s="262"/>
      <c r="HCL66" s="262"/>
      <c r="HCM66" s="262"/>
      <c r="HCN66" s="262"/>
      <c r="HCO66" s="262"/>
      <c r="HCP66" s="262"/>
      <c r="HCQ66" s="262"/>
      <c r="HCR66" s="262"/>
      <c r="HCS66" s="262"/>
      <c r="HCT66" s="262"/>
      <c r="HCU66" s="262"/>
      <c r="HCV66" s="262"/>
      <c r="HCW66" s="262"/>
      <c r="HCX66" s="262"/>
      <c r="HCY66" s="262"/>
      <c r="HCZ66" s="262"/>
      <c r="HDA66" s="262"/>
      <c r="HDB66" s="262"/>
      <c r="HDC66" s="262"/>
      <c r="HDD66" s="262"/>
      <c r="HDE66" s="262"/>
      <c r="HDF66" s="262"/>
      <c r="HDG66" s="262"/>
      <c r="HDH66" s="262"/>
      <c r="HDI66" s="262"/>
      <c r="HDJ66" s="262"/>
      <c r="HDK66" s="262"/>
      <c r="HDL66" s="262"/>
      <c r="HDM66" s="262"/>
      <c r="HDN66" s="262"/>
      <c r="HDO66" s="262"/>
      <c r="HDP66" s="262"/>
      <c r="HDQ66" s="262"/>
      <c r="HDR66" s="262"/>
      <c r="HDS66" s="262"/>
      <c r="HDT66" s="262"/>
      <c r="HDU66" s="262"/>
      <c r="HDV66" s="262"/>
      <c r="HDW66" s="262"/>
      <c r="HDX66" s="262"/>
      <c r="HDY66" s="262"/>
      <c r="HDZ66" s="262"/>
      <c r="HEA66" s="262"/>
      <c r="HEB66" s="262"/>
      <c r="HEC66" s="262"/>
      <c r="HED66" s="262"/>
      <c r="HEE66" s="262"/>
      <c r="HEF66" s="262"/>
      <c r="HEG66" s="262"/>
      <c r="HEH66" s="262"/>
      <c r="HEI66" s="262"/>
      <c r="HEJ66" s="262"/>
      <c r="HEK66" s="262"/>
      <c r="HEL66" s="262"/>
      <c r="HEM66" s="262"/>
      <c r="HEN66" s="262"/>
      <c r="HEO66" s="262"/>
      <c r="HEP66" s="262"/>
      <c r="HEQ66" s="262"/>
      <c r="HER66" s="262"/>
      <c r="HES66" s="262"/>
      <c r="HET66" s="262"/>
      <c r="HEU66" s="262"/>
      <c r="HEV66" s="262"/>
      <c r="HEW66" s="262"/>
      <c r="HEX66" s="262"/>
      <c r="HEY66" s="262"/>
      <c r="HEZ66" s="262"/>
      <c r="HFA66" s="262"/>
      <c r="HFB66" s="262"/>
      <c r="HFC66" s="262"/>
      <c r="HFD66" s="262"/>
      <c r="HFE66" s="262"/>
      <c r="HFF66" s="262"/>
      <c r="HFG66" s="262"/>
      <c r="HFH66" s="262"/>
      <c r="HFI66" s="262"/>
      <c r="HFJ66" s="262"/>
      <c r="HFK66" s="262"/>
      <c r="HFL66" s="262"/>
      <c r="HFM66" s="262"/>
      <c r="HFN66" s="262"/>
      <c r="HFO66" s="262"/>
      <c r="HFP66" s="262"/>
      <c r="HFQ66" s="262"/>
      <c r="HFR66" s="262"/>
      <c r="HFS66" s="262"/>
      <c r="HFT66" s="262"/>
      <c r="HFU66" s="262"/>
      <c r="HFV66" s="262"/>
      <c r="HFW66" s="262"/>
      <c r="HFX66" s="262"/>
      <c r="HFY66" s="262"/>
      <c r="HFZ66" s="262"/>
      <c r="HGA66" s="262"/>
      <c r="HGB66" s="262"/>
      <c r="HGC66" s="262"/>
      <c r="HGD66" s="262"/>
      <c r="HGE66" s="262"/>
      <c r="HGF66" s="262"/>
      <c r="HGG66" s="262"/>
      <c r="HGH66" s="262"/>
      <c r="HGI66" s="262"/>
      <c r="HGJ66" s="262"/>
      <c r="HGK66" s="262"/>
      <c r="HGL66" s="262"/>
      <c r="HGM66" s="262"/>
      <c r="HGN66" s="262"/>
      <c r="HGO66" s="262"/>
      <c r="HGP66" s="262"/>
      <c r="HGQ66" s="262"/>
      <c r="HGR66" s="262"/>
      <c r="HGS66" s="262"/>
      <c r="HGT66" s="262"/>
      <c r="HGU66" s="262"/>
      <c r="HGV66" s="262"/>
      <c r="HGW66" s="262"/>
      <c r="HGX66" s="262"/>
      <c r="HGY66" s="262"/>
      <c r="HGZ66" s="262"/>
      <c r="HHA66" s="262"/>
      <c r="HHB66" s="262"/>
      <c r="HHC66" s="262"/>
      <c r="HHD66" s="262"/>
      <c r="HHE66" s="262"/>
      <c r="HHF66" s="262"/>
      <c r="HHG66" s="262"/>
      <c r="HHH66" s="262"/>
      <c r="HHI66" s="262"/>
      <c r="HHJ66" s="262"/>
      <c r="HHK66" s="262"/>
      <c r="HHL66" s="262"/>
      <c r="HHM66" s="262"/>
      <c r="HHN66" s="262"/>
      <c r="HHO66" s="262"/>
      <c r="HHP66" s="262"/>
      <c r="HHQ66" s="262"/>
      <c r="HHR66" s="262"/>
      <c r="HHS66" s="262"/>
      <c r="HHT66" s="262"/>
      <c r="HHU66" s="262"/>
      <c r="HHV66" s="262"/>
      <c r="HHW66" s="262"/>
      <c r="HHX66" s="262"/>
      <c r="HHY66" s="262"/>
      <c r="HHZ66" s="262"/>
      <c r="HIA66" s="262"/>
      <c r="HIB66" s="262"/>
      <c r="HIC66" s="262"/>
      <c r="HID66" s="262"/>
      <c r="HIE66" s="262"/>
      <c r="HIF66" s="262"/>
      <c r="HIG66" s="262"/>
      <c r="HIH66" s="262"/>
      <c r="HII66" s="262"/>
      <c r="HIJ66" s="262"/>
      <c r="HIK66" s="262"/>
      <c r="HIL66" s="262"/>
      <c r="HIM66" s="262"/>
      <c r="HIN66" s="262"/>
      <c r="HIO66" s="262"/>
      <c r="HIP66" s="262"/>
      <c r="HIQ66" s="262"/>
      <c r="HIR66" s="262"/>
      <c r="HIS66" s="262"/>
      <c r="HIT66" s="262"/>
      <c r="HIU66" s="262"/>
      <c r="HIV66" s="262"/>
      <c r="HIW66" s="262"/>
      <c r="HIX66" s="262"/>
      <c r="HIY66" s="262"/>
      <c r="HIZ66" s="262"/>
      <c r="HJA66" s="262"/>
      <c r="HJB66" s="262"/>
      <c r="HJC66" s="262"/>
      <c r="HJD66" s="262"/>
      <c r="HJE66" s="262"/>
      <c r="HJF66" s="262"/>
      <c r="HJG66" s="262"/>
      <c r="HJH66" s="262"/>
      <c r="HJI66" s="262"/>
      <c r="HJJ66" s="262"/>
      <c r="HJK66" s="262"/>
      <c r="HJL66" s="262"/>
      <c r="HJM66" s="262"/>
      <c r="HJN66" s="262"/>
      <c r="HJO66" s="262"/>
      <c r="HJP66" s="262"/>
      <c r="HJQ66" s="262"/>
      <c r="HJR66" s="262"/>
      <c r="HJS66" s="262"/>
      <c r="HJT66" s="262"/>
      <c r="HJU66" s="262"/>
      <c r="HJV66" s="262"/>
      <c r="HJW66" s="262"/>
      <c r="HJX66" s="262"/>
      <c r="HJY66" s="262"/>
      <c r="HJZ66" s="262"/>
      <c r="HKA66" s="262"/>
      <c r="HKB66" s="262"/>
      <c r="HKC66" s="262"/>
      <c r="HKD66" s="262"/>
      <c r="HKE66" s="262"/>
      <c r="HKF66" s="262"/>
      <c r="HKG66" s="262"/>
      <c r="HKH66" s="262"/>
      <c r="HKI66" s="262"/>
      <c r="HKJ66" s="262"/>
      <c r="HKK66" s="262"/>
      <c r="HKL66" s="262"/>
      <c r="HKM66" s="262"/>
      <c r="HKN66" s="262"/>
      <c r="HKO66" s="262"/>
      <c r="HKP66" s="262"/>
      <c r="HKQ66" s="262"/>
      <c r="HKR66" s="262"/>
      <c r="HKS66" s="262"/>
      <c r="HKT66" s="262"/>
      <c r="HKU66" s="262"/>
      <c r="HKV66" s="262"/>
      <c r="HKW66" s="262"/>
      <c r="HKX66" s="262"/>
      <c r="HKY66" s="262"/>
      <c r="HKZ66" s="262"/>
      <c r="HLA66" s="262"/>
      <c r="HLB66" s="262"/>
      <c r="HLC66" s="262"/>
      <c r="HLD66" s="262"/>
      <c r="HLE66" s="262"/>
      <c r="HLF66" s="262"/>
      <c r="HLG66" s="262"/>
      <c r="HLH66" s="262"/>
      <c r="HLI66" s="262"/>
      <c r="HLJ66" s="262"/>
      <c r="HLK66" s="262"/>
      <c r="HLL66" s="262"/>
      <c r="HLM66" s="262"/>
      <c r="HLN66" s="262"/>
      <c r="HLO66" s="262"/>
      <c r="HLP66" s="262"/>
      <c r="HLQ66" s="262"/>
      <c r="HLR66" s="262"/>
      <c r="HLS66" s="262"/>
      <c r="HLT66" s="262"/>
      <c r="HLU66" s="262"/>
      <c r="HLV66" s="262"/>
      <c r="HLW66" s="262"/>
      <c r="HLX66" s="262"/>
      <c r="HLY66" s="262"/>
      <c r="HLZ66" s="262"/>
      <c r="HMA66" s="262"/>
      <c r="HMB66" s="262"/>
      <c r="HMC66" s="262"/>
      <c r="HMD66" s="262"/>
      <c r="HME66" s="262"/>
      <c r="HMF66" s="262"/>
      <c r="HMG66" s="262"/>
      <c r="HMH66" s="262"/>
      <c r="HMI66" s="262"/>
      <c r="HMJ66" s="262"/>
      <c r="HMK66" s="262"/>
      <c r="HML66" s="262"/>
      <c r="HMM66" s="262"/>
      <c r="HMN66" s="262"/>
      <c r="HMO66" s="262"/>
      <c r="HMP66" s="262"/>
      <c r="HMQ66" s="262"/>
      <c r="HMR66" s="262"/>
      <c r="HMS66" s="262"/>
      <c r="HMT66" s="262"/>
      <c r="HMU66" s="262"/>
      <c r="HMV66" s="262"/>
      <c r="HMW66" s="262"/>
      <c r="HMX66" s="262"/>
      <c r="HMY66" s="262"/>
      <c r="HMZ66" s="262"/>
      <c r="HNA66" s="262"/>
      <c r="HNB66" s="262"/>
      <c r="HNC66" s="262"/>
      <c r="HND66" s="262"/>
      <c r="HNE66" s="262"/>
      <c r="HNF66" s="262"/>
      <c r="HNG66" s="262"/>
      <c r="HNH66" s="262"/>
      <c r="HNI66" s="262"/>
      <c r="HNJ66" s="262"/>
      <c r="HNK66" s="262"/>
      <c r="HNL66" s="262"/>
      <c r="HNM66" s="262"/>
      <c r="HNN66" s="262"/>
      <c r="HNO66" s="262"/>
      <c r="HNP66" s="262"/>
      <c r="HNQ66" s="262"/>
      <c r="HNR66" s="262"/>
      <c r="HNS66" s="262"/>
      <c r="HNT66" s="262"/>
      <c r="HNU66" s="262"/>
      <c r="HNV66" s="262"/>
      <c r="HNW66" s="262"/>
      <c r="HNX66" s="262"/>
      <c r="HNY66" s="262"/>
      <c r="HNZ66" s="262"/>
      <c r="HOA66" s="262"/>
      <c r="HOB66" s="262"/>
      <c r="HOC66" s="262"/>
      <c r="HOD66" s="262"/>
      <c r="HOE66" s="262"/>
      <c r="HOF66" s="262"/>
      <c r="HOG66" s="262"/>
      <c r="HOH66" s="262"/>
      <c r="HOI66" s="262"/>
      <c r="HOJ66" s="262"/>
      <c r="HOK66" s="262"/>
      <c r="HOL66" s="262"/>
      <c r="HOM66" s="262"/>
      <c r="HON66" s="262"/>
      <c r="HOO66" s="262"/>
      <c r="HOP66" s="262"/>
      <c r="HOQ66" s="262"/>
      <c r="HOR66" s="262"/>
      <c r="HOS66" s="262"/>
      <c r="HOT66" s="262"/>
      <c r="HOU66" s="262"/>
      <c r="HOV66" s="262"/>
      <c r="HOW66" s="262"/>
      <c r="HOX66" s="262"/>
      <c r="HOY66" s="262"/>
      <c r="HOZ66" s="262"/>
      <c r="HPA66" s="262"/>
      <c r="HPB66" s="262"/>
      <c r="HPC66" s="262"/>
      <c r="HPD66" s="262"/>
      <c r="HPE66" s="262"/>
      <c r="HPF66" s="262"/>
      <c r="HPG66" s="262"/>
      <c r="HPH66" s="262"/>
      <c r="HPI66" s="262"/>
      <c r="HPJ66" s="262"/>
      <c r="HPK66" s="262"/>
      <c r="HPL66" s="262"/>
      <c r="HPM66" s="262"/>
      <c r="HPN66" s="262"/>
      <c r="HPO66" s="262"/>
      <c r="HPP66" s="262"/>
      <c r="HPQ66" s="262"/>
      <c r="HPR66" s="262"/>
      <c r="HPS66" s="262"/>
      <c r="HPT66" s="262"/>
      <c r="HPU66" s="262"/>
      <c r="HPV66" s="262"/>
      <c r="HPW66" s="262"/>
      <c r="HPX66" s="262"/>
      <c r="HPY66" s="262"/>
      <c r="HPZ66" s="262"/>
      <c r="HQA66" s="262"/>
      <c r="HQB66" s="262"/>
      <c r="HQC66" s="262"/>
      <c r="HQD66" s="262"/>
      <c r="HQE66" s="262"/>
      <c r="HQF66" s="262"/>
      <c r="HQG66" s="262"/>
      <c r="HQH66" s="262"/>
      <c r="HQI66" s="262"/>
      <c r="HQJ66" s="262"/>
      <c r="HQK66" s="262"/>
      <c r="HQL66" s="262"/>
      <c r="HQM66" s="262"/>
      <c r="HQN66" s="262"/>
      <c r="HQO66" s="262"/>
      <c r="HQP66" s="262"/>
      <c r="HQQ66" s="262"/>
      <c r="HQR66" s="262"/>
      <c r="HQS66" s="262"/>
      <c r="HQT66" s="262"/>
      <c r="HQU66" s="262"/>
      <c r="HQV66" s="262"/>
      <c r="HQW66" s="262"/>
      <c r="HQX66" s="262"/>
      <c r="HQY66" s="262"/>
      <c r="HQZ66" s="262"/>
      <c r="HRA66" s="262"/>
      <c r="HRB66" s="262"/>
      <c r="HRC66" s="262"/>
      <c r="HRD66" s="262"/>
      <c r="HRE66" s="262"/>
      <c r="HRF66" s="262"/>
      <c r="HRG66" s="262"/>
      <c r="HRH66" s="262"/>
      <c r="HRI66" s="262"/>
      <c r="HRJ66" s="262"/>
      <c r="HRK66" s="262"/>
      <c r="HRL66" s="262"/>
      <c r="HRM66" s="262"/>
      <c r="HRN66" s="262"/>
      <c r="HRO66" s="262"/>
      <c r="HRP66" s="262"/>
      <c r="HRQ66" s="262"/>
      <c r="HRR66" s="262"/>
      <c r="HRS66" s="262"/>
      <c r="HRT66" s="262"/>
      <c r="HRU66" s="262"/>
      <c r="HRV66" s="262"/>
      <c r="HRW66" s="262"/>
      <c r="HRX66" s="262"/>
      <c r="HRY66" s="262"/>
      <c r="HRZ66" s="262"/>
      <c r="HSA66" s="262"/>
      <c r="HSB66" s="262"/>
      <c r="HSC66" s="262"/>
      <c r="HSD66" s="262"/>
      <c r="HSE66" s="262"/>
      <c r="HSF66" s="262"/>
      <c r="HSG66" s="262"/>
      <c r="HSH66" s="262"/>
      <c r="HSI66" s="262"/>
      <c r="HSJ66" s="262"/>
      <c r="HSK66" s="262"/>
      <c r="HSL66" s="262"/>
      <c r="HSM66" s="262"/>
      <c r="HSN66" s="262"/>
      <c r="HSO66" s="262"/>
      <c r="HSP66" s="262"/>
      <c r="HSQ66" s="262"/>
      <c r="HSR66" s="262"/>
      <c r="HSS66" s="262"/>
      <c r="HST66" s="262"/>
      <c r="HSU66" s="262"/>
      <c r="HSV66" s="262"/>
      <c r="HSW66" s="262"/>
      <c r="HSX66" s="262"/>
      <c r="HSY66" s="262"/>
      <c r="HSZ66" s="262"/>
      <c r="HTA66" s="262"/>
      <c r="HTB66" s="262"/>
      <c r="HTC66" s="262"/>
      <c r="HTD66" s="262"/>
      <c r="HTE66" s="262"/>
      <c r="HTF66" s="262"/>
      <c r="HTG66" s="262"/>
      <c r="HTH66" s="262"/>
      <c r="HTI66" s="262"/>
      <c r="HTJ66" s="262"/>
      <c r="HTK66" s="262"/>
      <c r="HTL66" s="262"/>
      <c r="HTM66" s="262"/>
      <c r="HTN66" s="262"/>
      <c r="HTO66" s="262"/>
      <c r="HTP66" s="262"/>
      <c r="HTQ66" s="262"/>
      <c r="HTR66" s="262"/>
      <c r="HTS66" s="262"/>
      <c r="HTT66" s="262"/>
      <c r="HTU66" s="262"/>
      <c r="HTV66" s="262"/>
      <c r="HTW66" s="262"/>
      <c r="HTX66" s="262"/>
      <c r="HTY66" s="262"/>
      <c r="HTZ66" s="262"/>
      <c r="HUA66" s="262"/>
      <c r="HUB66" s="262"/>
      <c r="HUC66" s="262"/>
      <c r="HUD66" s="262"/>
      <c r="HUE66" s="262"/>
      <c r="HUF66" s="262"/>
      <c r="HUG66" s="262"/>
      <c r="HUH66" s="262"/>
      <c r="HUI66" s="262"/>
      <c r="HUJ66" s="262"/>
      <c r="HUK66" s="262"/>
      <c r="HUL66" s="262"/>
      <c r="HUM66" s="262"/>
      <c r="HUN66" s="262"/>
      <c r="HUO66" s="262"/>
      <c r="HUP66" s="262"/>
      <c r="HUQ66" s="262"/>
      <c r="HUR66" s="262"/>
      <c r="HUS66" s="262"/>
      <c r="HUT66" s="262"/>
      <c r="HUU66" s="262"/>
      <c r="HUV66" s="262"/>
      <c r="HUW66" s="262"/>
      <c r="HUX66" s="262"/>
      <c r="HUY66" s="262"/>
      <c r="HUZ66" s="262"/>
      <c r="HVA66" s="262"/>
      <c r="HVB66" s="262"/>
      <c r="HVC66" s="262"/>
      <c r="HVD66" s="262"/>
      <c r="HVE66" s="262"/>
      <c r="HVF66" s="262"/>
      <c r="HVG66" s="262"/>
      <c r="HVH66" s="262"/>
      <c r="HVI66" s="262"/>
      <c r="HVJ66" s="262"/>
      <c r="HVK66" s="262"/>
      <c r="HVL66" s="262"/>
      <c r="HVM66" s="262"/>
      <c r="HVN66" s="262"/>
      <c r="HVO66" s="262"/>
      <c r="HVP66" s="262"/>
      <c r="HVQ66" s="262"/>
      <c r="HVR66" s="262"/>
      <c r="HVS66" s="262"/>
      <c r="HVT66" s="262"/>
      <c r="HVU66" s="262"/>
      <c r="HVV66" s="262"/>
      <c r="HVW66" s="262"/>
      <c r="HVX66" s="262"/>
      <c r="HVY66" s="262"/>
      <c r="HVZ66" s="262"/>
      <c r="HWA66" s="262"/>
      <c r="HWB66" s="262"/>
      <c r="HWC66" s="262"/>
      <c r="HWD66" s="262"/>
      <c r="HWE66" s="262"/>
      <c r="HWF66" s="262"/>
      <c r="HWG66" s="262"/>
      <c r="HWH66" s="262"/>
      <c r="HWI66" s="262"/>
      <c r="HWJ66" s="262"/>
      <c r="HWK66" s="262"/>
      <c r="HWL66" s="262"/>
      <c r="HWM66" s="262"/>
      <c r="HWN66" s="262"/>
      <c r="HWO66" s="262"/>
      <c r="HWP66" s="262"/>
      <c r="HWQ66" s="262"/>
      <c r="HWR66" s="262"/>
      <c r="HWS66" s="262"/>
      <c r="HWT66" s="262"/>
      <c r="HWU66" s="262"/>
      <c r="HWV66" s="262"/>
      <c r="HWW66" s="262"/>
      <c r="HWX66" s="262"/>
      <c r="HWY66" s="262"/>
      <c r="HWZ66" s="262"/>
      <c r="HXA66" s="262"/>
      <c r="HXB66" s="262"/>
      <c r="HXC66" s="262"/>
      <c r="HXD66" s="262"/>
      <c r="HXE66" s="262"/>
      <c r="HXF66" s="262"/>
      <c r="HXG66" s="262"/>
      <c r="HXH66" s="262"/>
      <c r="HXI66" s="262"/>
      <c r="HXJ66" s="262"/>
      <c r="HXK66" s="262"/>
      <c r="HXL66" s="262"/>
      <c r="HXM66" s="262"/>
      <c r="HXN66" s="262"/>
      <c r="HXO66" s="262"/>
      <c r="HXP66" s="262"/>
      <c r="HXQ66" s="262"/>
      <c r="HXR66" s="262"/>
      <c r="HXS66" s="262"/>
      <c r="HXT66" s="262"/>
      <c r="HXU66" s="262"/>
      <c r="HXV66" s="262"/>
      <c r="HXW66" s="262"/>
      <c r="HXX66" s="262"/>
      <c r="HXY66" s="262"/>
      <c r="HXZ66" s="262"/>
      <c r="HYA66" s="262"/>
      <c r="HYB66" s="262"/>
      <c r="HYC66" s="262"/>
      <c r="HYD66" s="262"/>
      <c r="HYE66" s="262"/>
      <c r="HYF66" s="262"/>
      <c r="HYG66" s="262"/>
      <c r="HYH66" s="262"/>
      <c r="HYI66" s="262"/>
      <c r="HYJ66" s="262"/>
      <c r="HYK66" s="262"/>
      <c r="HYL66" s="262"/>
      <c r="HYM66" s="262"/>
      <c r="HYN66" s="262"/>
      <c r="HYO66" s="262"/>
      <c r="HYP66" s="262"/>
      <c r="HYQ66" s="262"/>
      <c r="HYR66" s="262"/>
      <c r="HYS66" s="262"/>
      <c r="HYT66" s="262"/>
      <c r="HYU66" s="262"/>
      <c r="HYV66" s="262"/>
      <c r="HYW66" s="262"/>
      <c r="HYX66" s="262"/>
      <c r="HYY66" s="262"/>
      <c r="HYZ66" s="262"/>
      <c r="HZA66" s="262"/>
      <c r="HZB66" s="262"/>
      <c r="HZC66" s="262"/>
      <c r="HZD66" s="262"/>
      <c r="HZE66" s="262"/>
      <c r="HZF66" s="262"/>
      <c r="HZG66" s="262"/>
      <c r="HZH66" s="262"/>
      <c r="HZI66" s="262"/>
      <c r="HZJ66" s="262"/>
      <c r="HZK66" s="262"/>
      <c r="HZL66" s="262"/>
      <c r="HZM66" s="262"/>
      <c r="HZN66" s="262"/>
      <c r="HZO66" s="262"/>
      <c r="HZP66" s="262"/>
      <c r="HZQ66" s="262"/>
      <c r="HZR66" s="262"/>
      <c r="HZS66" s="262"/>
      <c r="HZT66" s="262"/>
      <c r="HZU66" s="262"/>
      <c r="HZV66" s="262"/>
      <c r="HZW66" s="262"/>
      <c r="HZX66" s="262"/>
      <c r="HZY66" s="262"/>
      <c r="HZZ66" s="262"/>
      <c r="IAA66" s="262"/>
      <c r="IAB66" s="262"/>
      <c r="IAC66" s="262"/>
      <c r="IAD66" s="262"/>
      <c r="IAE66" s="262"/>
      <c r="IAF66" s="262"/>
      <c r="IAG66" s="262"/>
      <c r="IAH66" s="262"/>
      <c r="IAI66" s="262"/>
      <c r="IAJ66" s="262"/>
      <c r="IAK66" s="262"/>
      <c r="IAL66" s="262"/>
      <c r="IAM66" s="262"/>
      <c r="IAN66" s="262"/>
      <c r="IAO66" s="262"/>
      <c r="IAP66" s="262"/>
      <c r="IAQ66" s="262"/>
      <c r="IAR66" s="262"/>
      <c r="IAS66" s="262"/>
      <c r="IAT66" s="262"/>
      <c r="IAU66" s="262"/>
      <c r="IAV66" s="262"/>
      <c r="IAW66" s="262"/>
      <c r="IAX66" s="262"/>
      <c r="IAY66" s="262"/>
      <c r="IAZ66" s="262"/>
      <c r="IBA66" s="262"/>
      <c r="IBB66" s="262"/>
      <c r="IBC66" s="262"/>
      <c r="IBD66" s="262"/>
      <c r="IBE66" s="262"/>
      <c r="IBF66" s="262"/>
      <c r="IBG66" s="262"/>
      <c r="IBH66" s="262"/>
      <c r="IBI66" s="262"/>
      <c r="IBJ66" s="262"/>
      <c r="IBK66" s="262"/>
      <c r="IBL66" s="262"/>
      <c r="IBM66" s="262"/>
      <c r="IBN66" s="262"/>
      <c r="IBO66" s="262"/>
      <c r="IBP66" s="262"/>
      <c r="IBQ66" s="262"/>
      <c r="IBR66" s="262"/>
      <c r="IBS66" s="262"/>
      <c r="IBT66" s="262"/>
      <c r="IBU66" s="262"/>
      <c r="IBV66" s="262"/>
      <c r="IBW66" s="262"/>
      <c r="IBX66" s="262"/>
      <c r="IBY66" s="262"/>
      <c r="IBZ66" s="262"/>
      <c r="ICA66" s="262"/>
      <c r="ICB66" s="262"/>
      <c r="ICC66" s="262"/>
      <c r="ICD66" s="262"/>
      <c r="ICE66" s="262"/>
      <c r="ICF66" s="262"/>
      <c r="ICG66" s="262"/>
      <c r="ICH66" s="262"/>
      <c r="ICI66" s="262"/>
      <c r="ICJ66" s="262"/>
      <c r="ICK66" s="262"/>
      <c r="ICL66" s="262"/>
      <c r="ICM66" s="262"/>
      <c r="ICN66" s="262"/>
      <c r="ICO66" s="262"/>
      <c r="ICP66" s="262"/>
      <c r="ICQ66" s="262"/>
      <c r="ICR66" s="262"/>
      <c r="ICS66" s="262"/>
      <c r="ICT66" s="262"/>
      <c r="ICU66" s="262"/>
      <c r="ICV66" s="262"/>
      <c r="ICW66" s="262"/>
      <c r="ICX66" s="262"/>
      <c r="ICY66" s="262"/>
      <c r="ICZ66" s="262"/>
      <c r="IDA66" s="262"/>
      <c r="IDB66" s="262"/>
      <c r="IDC66" s="262"/>
      <c r="IDD66" s="262"/>
      <c r="IDE66" s="262"/>
      <c r="IDF66" s="262"/>
      <c r="IDG66" s="262"/>
      <c r="IDH66" s="262"/>
      <c r="IDI66" s="262"/>
      <c r="IDJ66" s="262"/>
      <c r="IDK66" s="262"/>
      <c r="IDL66" s="262"/>
      <c r="IDM66" s="262"/>
      <c r="IDN66" s="262"/>
      <c r="IDO66" s="262"/>
      <c r="IDP66" s="262"/>
      <c r="IDQ66" s="262"/>
      <c r="IDR66" s="262"/>
      <c r="IDS66" s="262"/>
      <c r="IDT66" s="262"/>
      <c r="IDU66" s="262"/>
      <c r="IDV66" s="262"/>
      <c r="IDW66" s="262"/>
      <c r="IDX66" s="262"/>
      <c r="IDY66" s="262"/>
      <c r="IDZ66" s="262"/>
      <c r="IEA66" s="262"/>
      <c r="IEB66" s="262"/>
      <c r="IEC66" s="262"/>
      <c r="IED66" s="262"/>
      <c r="IEE66" s="262"/>
      <c r="IEF66" s="262"/>
      <c r="IEG66" s="262"/>
      <c r="IEH66" s="262"/>
      <c r="IEI66" s="262"/>
      <c r="IEJ66" s="262"/>
      <c r="IEK66" s="262"/>
      <c r="IEL66" s="262"/>
      <c r="IEM66" s="262"/>
      <c r="IEN66" s="262"/>
      <c r="IEO66" s="262"/>
      <c r="IEP66" s="262"/>
      <c r="IEQ66" s="262"/>
      <c r="IER66" s="262"/>
      <c r="IES66" s="262"/>
      <c r="IET66" s="262"/>
      <c r="IEU66" s="262"/>
      <c r="IEV66" s="262"/>
      <c r="IEW66" s="262"/>
      <c r="IEX66" s="262"/>
      <c r="IEY66" s="262"/>
      <c r="IEZ66" s="262"/>
      <c r="IFA66" s="262"/>
      <c r="IFB66" s="262"/>
      <c r="IFC66" s="262"/>
      <c r="IFD66" s="262"/>
      <c r="IFE66" s="262"/>
      <c r="IFF66" s="262"/>
      <c r="IFG66" s="262"/>
      <c r="IFH66" s="262"/>
      <c r="IFI66" s="262"/>
      <c r="IFJ66" s="262"/>
      <c r="IFK66" s="262"/>
      <c r="IFL66" s="262"/>
      <c r="IFM66" s="262"/>
      <c r="IFN66" s="262"/>
      <c r="IFO66" s="262"/>
      <c r="IFP66" s="262"/>
      <c r="IFQ66" s="262"/>
      <c r="IFR66" s="262"/>
      <c r="IFS66" s="262"/>
      <c r="IFT66" s="262"/>
      <c r="IFU66" s="262"/>
      <c r="IFV66" s="262"/>
      <c r="IFW66" s="262"/>
      <c r="IFX66" s="262"/>
      <c r="IFY66" s="262"/>
      <c r="IFZ66" s="262"/>
      <c r="IGA66" s="262"/>
      <c r="IGB66" s="262"/>
      <c r="IGC66" s="262"/>
      <c r="IGD66" s="262"/>
      <c r="IGE66" s="262"/>
      <c r="IGF66" s="262"/>
      <c r="IGG66" s="262"/>
      <c r="IGH66" s="262"/>
      <c r="IGI66" s="262"/>
      <c r="IGJ66" s="262"/>
      <c r="IGK66" s="262"/>
      <c r="IGL66" s="262"/>
      <c r="IGM66" s="262"/>
      <c r="IGN66" s="262"/>
      <c r="IGO66" s="262"/>
      <c r="IGP66" s="262"/>
      <c r="IGQ66" s="262"/>
      <c r="IGR66" s="262"/>
      <c r="IGS66" s="262"/>
      <c r="IGT66" s="262"/>
      <c r="IGU66" s="262"/>
      <c r="IGV66" s="262"/>
      <c r="IGW66" s="262"/>
      <c r="IGX66" s="262"/>
      <c r="IGY66" s="262"/>
      <c r="IGZ66" s="262"/>
      <c r="IHA66" s="262"/>
      <c r="IHB66" s="262"/>
      <c r="IHC66" s="262"/>
      <c r="IHD66" s="262"/>
      <c r="IHE66" s="262"/>
      <c r="IHF66" s="262"/>
      <c r="IHG66" s="262"/>
      <c r="IHH66" s="262"/>
      <c r="IHI66" s="262"/>
      <c r="IHJ66" s="262"/>
      <c r="IHK66" s="262"/>
      <c r="IHL66" s="262"/>
      <c r="IHM66" s="262"/>
      <c r="IHN66" s="262"/>
      <c r="IHO66" s="262"/>
      <c r="IHP66" s="262"/>
      <c r="IHQ66" s="262"/>
      <c r="IHR66" s="262"/>
      <c r="IHS66" s="262"/>
      <c r="IHT66" s="262"/>
      <c r="IHU66" s="262"/>
      <c r="IHV66" s="262"/>
      <c r="IHW66" s="262"/>
      <c r="IHX66" s="262"/>
      <c r="IHY66" s="262"/>
      <c r="IHZ66" s="262"/>
      <c r="IIA66" s="262"/>
      <c r="IIB66" s="262"/>
      <c r="IIC66" s="262"/>
      <c r="IID66" s="262"/>
      <c r="IIE66" s="262"/>
      <c r="IIF66" s="262"/>
      <c r="IIG66" s="262"/>
      <c r="IIH66" s="262"/>
      <c r="III66" s="262"/>
      <c r="IIJ66" s="262"/>
      <c r="IIK66" s="262"/>
      <c r="IIL66" s="262"/>
      <c r="IIM66" s="262"/>
      <c r="IIN66" s="262"/>
      <c r="IIO66" s="262"/>
      <c r="IIP66" s="262"/>
      <c r="IIQ66" s="262"/>
      <c r="IIR66" s="262"/>
      <c r="IIS66" s="262"/>
      <c r="IIT66" s="262"/>
      <c r="IIU66" s="262"/>
      <c r="IIV66" s="262"/>
      <c r="IIW66" s="262"/>
      <c r="IIX66" s="262"/>
      <c r="IIY66" s="262"/>
      <c r="IIZ66" s="262"/>
      <c r="IJA66" s="262"/>
      <c r="IJB66" s="262"/>
      <c r="IJC66" s="262"/>
      <c r="IJD66" s="262"/>
      <c r="IJE66" s="262"/>
      <c r="IJF66" s="262"/>
      <c r="IJG66" s="262"/>
      <c r="IJH66" s="262"/>
      <c r="IJI66" s="262"/>
      <c r="IJJ66" s="262"/>
      <c r="IJK66" s="262"/>
      <c r="IJL66" s="262"/>
      <c r="IJM66" s="262"/>
      <c r="IJN66" s="262"/>
      <c r="IJO66" s="262"/>
      <c r="IJP66" s="262"/>
      <c r="IJQ66" s="262"/>
      <c r="IJR66" s="262"/>
      <c r="IJS66" s="262"/>
      <c r="IJT66" s="262"/>
      <c r="IJU66" s="262"/>
      <c r="IJV66" s="262"/>
      <c r="IJW66" s="262"/>
      <c r="IJX66" s="262"/>
      <c r="IJY66" s="262"/>
      <c r="IJZ66" s="262"/>
      <c r="IKA66" s="262"/>
      <c r="IKB66" s="262"/>
      <c r="IKC66" s="262"/>
      <c r="IKD66" s="262"/>
      <c r="IKE66" s="262"/>
      <c r="IKF66" s="262"/>
      <c r="IKG66" s="262"/>
      <c r="IKH66" s="262"/>
      <c r="IKI66" s="262"/>
      <c r="IKJ66" s="262"/>
      <c r="IKK66" s="262"/>
      <c r="IKL66" s="262"/>
      <c r="IKM66" s="262"/>
      <c r="IKN66" s="262"/>
      <c r="IKO66" s="262"/>
      <c r="IKP66" s="262"/>
      <c r="IKQ66" s="262"/>
      <c r="IKR66" s="262"/>
      <c r="IKS66" s="262"/>
      <c r="IKT66" s="262"/>
      <c r="IKU66" s="262"/>
      <c r="IKV66" s="262"/>
      <c r="IKW66" s="262"/>
      <c r="IKX66" s="262"/>
      <c r="IKY66" s="262"/>
      <c r="IKZ66" s="262"/>
      <c r="ILA66" s="262"/>
      <c r="ILB66" s="262"/>
      <c r="ILC66" s="262"/>
      <c r="ILD66" s="262"/>
      <c r="ILE66" s="262"/>
      <c r="ILF66" s="262"/>
      <c r="ILG66" s="262"/>
      <c r="ILH66" s="262"/>
      <c r="ILI66" s="262"/>
      <c r="ILJ66" s="262"/>
      <c r="ILK66" s="262"/>
      <c r="ILL66" s="262"/>
      <c r="ILM66" s="262"/>
      <c r="ILN66" s="262"/>
      <c r="ILO66" s="262"/>
      <c r="ILP66" s="262"/>
      <c r="ILQ66" s="262"/>
      <c r="ILR66" s="262"/>
      <c r="ILS66" s="262"/>
      <c r="ILT66" s="262"/>
      <c r="ILU66" s="262"/>
      <c r="ILV66" s="262"/>
      <c r="ILW66" s="262"/>
      <c r="ILX66" s="262"/>
      <c r="ILY66" s="262"/>
      <c r="ILZ66" s="262"/>
      <c r="IMA66" s="262"/>
      <c r="IMB66" s="262"/>
      <c r="IMC66" s="262"/>
      <c r="IMD66" s="262"/>
      <c r="IME66" s="262"/>
      <c r="IMF66" s="262"/>
      <c r="IMG66" s="262"/>
      <c r="IMH66" s="262"/>
      <c r="IMI66" s="262"/>
      <c r="IMJ66" s="262"/>
      <c r="IMK66" s="262"/>
      <c r="IML66" s="262"/>
      <c r="IMM66" s="262"/>
      <c r="IMN66" s="262"/>
      <c r="IMO66" s="262"/>
      <c r="IMP66" s="262"/>
      <c r="IMQ66" s="262"/>
      <c r="IMR66" s="262"/>
      <c r="IMS66" s="262"/>
      <c r="IMT66" s="262"/>
      <c r="IMU66" s="262"/>
      <c r="IMV66" s="262"/>
      <c r="IMW66" s="262"/>
      <c r="IMX66" s="262"/>
      <c r="IMY66" s="262"/>
      <c r="IMZ66" s="262"/>
      <c r="INA66" s="262"/>
      <c r="INB66" s="262"/>
      <c r="INC66" s="262"/>
      <c r="IND66" s="262"/>
      <c r="INE66" s="262"/>
      <c r="INF66" s="262"/>
      <c r="ING66" s="262"/>
      <c r="INH66" s="262"/>
      <c r="INI66" s="262"/>
      <c r="INJ66" s="262"/>
      <c r="INK66" s="262"/>
      <c r="INL66" s="262"/>
      <c r="INM66" s="262"/>
      <c r="INN66" s="262"/>
      <c r="INO66" s="262"/>
      <c r="INP66" s="262"/>
      <c r="INQ66" s="262"/>
      <c r="INR66" s="262"/>
      <c r="INS66" s="262"/>
      <c r="INT66" s="262"/>
      <c r="INU66" s="262"/>
      <c r="INV66" s="262"/>
      <c r="INW66" s="262"/>
      <c r="INX66" s="262"/>
      <c r="INY66" s="262"/>
      <c r="INZ66" s="262"/>
      <c r="IOA66" s="262"/>
      <c r="IOB66" s="262"/>
      <c r="IOC66" s="262"/>
      <c r="IOD66" s="262"/>
      <c r="IOE66" s="262"/>
      <c r="IOF66" s="262"/>
      <c r="IOG66" s="262"/>
      <c r="IOH66" s="262"/>
      <c r="IOI66" s="262"/>
      <c r="IOJ66" s="262"/>
      <c r="IOK66" s="262"/>
      <c r="IOL66" s="262"/>
      <c r="IOM66" s="262"/>
      <c r="ION66" s="262"/>
      <c r="IOO66" s="262"/>
      <c r="IOP66" s="262"/>
      <c r="IOQ66" s="262"/>
      <c r="IOR66" s="262"/>
      <c r="IOS66" s="262"/>
      <c r="IOT66" s="262"/>
      <c r="IOU66" s="262"/>
      <c r="IOV66" s="262"/>
      <c r="IOW66" s="262"/>
      <c r="IOX66" s="262"/>
      <c r="IOY66" s="262"/>
      <c r="IOZ66" s="262"/>
      <c r="IPA66" s="262"/>
      <c r="IPB66" s="262"/>
      <c r="IPC66" s="262"/>
      <c r="IPD66" s="262"/>
      <c r="IPE66" s="262"/>
      <c r="IPF66" s="262"/>
      <c r="IPG66" s="262"/>
      <c r="IPH66" s="262"/>
      <c r="IPI66" s="262"/>
      <c r="IPJ66" s="262"/>
      <c r="IPK66" s="262"/>
      <c r="IPL66" s="262"/>
      <c r="IPM66" s="262"/>
      <c r="IPN66" s="262"/>
      <c r="IPO66" s="262"/>
      <c r="IPP66" s="262"/>
      <c r="IPQ66" s="262"/>
      <c r="IPR66" s="262"/>
      <c r="IPS66" s="262"/>
      <c r="IPT66" s="262"/>
      <c r="IPU66" s="262"/>
      <c r="IPV66" s="262"/>
      <c r="IPW66" s="262"/>
      <c r="IPX66" s="262"/>
      <c r="IPY66" s="262"/>
      <c r="IPZ66" s="262"/>
      <c r="IQA66" s="262"/>
      <c r="IQB66" s="262"/>
      <c r="IQC66" s="262"/>
      <c r="IQD66" s="262"/>
      <c r="IQE66" s="262"/>
      <c r="IQF66" s="262"/>
      <c r="IQG66" s="262"/>
      <c r="IQH66" s="262"/>
      <c r="IQI66" s="262"/>
      <c r="IQJ66" s="262"/>
      <c r="IQK66" s="262"/>
      <c r="IQL66" s="262"/>
      <c r="IQM66" s="262"/>
      <c r="IQN66" s="262"/>
      <c r="IQO66" s="262"/>
      <c r="IQP66" s="262"/>
      <c r="IQQ66" s="262"/>
      <c r="IQR66" s="262"/>
      <c r="IQS66" s="262"/>
      <c r="IQT66" s="262"/>
      <c r="IQU66" s="262"/>
      <c r="IQV66" s="262"/>
      <c r="IQW66" s="262"/>
      <c r="IQX66" s="262"/>
      <c r="IQY66" s="262"/>
      <c r="IQZ66" s="262"/>
      <c r="IRA66" s="262"/>
      <c r="IRB66" s="262"/>
      <c r="IRC66" s="262"/>
      <c r="IRD66" s="262"/>
      <c r="IRE66" s="262"/>
      <c r="IRF66" s="262"/>
      <c r="IRG66" s="262"/>
      <c r="IRH66" s="262"/>
      <c r="IRI66" s="262"/>
      <c r="IRJ66" s="262"/>
      <c r="IRK66" s="262"/>
      <c r="IRL66" s="262"/>
      <c r="IRM66" s="262"/>
      <c r="IRN66" s="262"/>
      <c r="IRO66" s="262"/>
      <c r="IRP66" s="262"/>
      <c r="IRQ66" s="262"/>
      <c r="IRR66" s="262"/>
      <c r="IRS66" s="262"/>
      <c r="IRT66" s="262"/>
      <c r="IRU66" s="262"/>
      <c r="IRV66" s="262"/>
      <c r="IRW66" s="262"/>
      <c r="IRX66" s="262"/>
      <c r="IRY66" s="262"/>
      <c r="IRZ66" s="262"/>
      <c r="ISA66" s="262"/>
      <c r="ISB66" s="262"/>
      <c r="ISC66" s="262"/>
      <c r="ISD66" s="262"/>
      <c r="ISE66" s="262"/>
      <c r="ISF66" s="262"/>
      <c r="ISG66" s="262"/>
      <c r="ISH66" s="262"/>
      <c r="ISI66" s="262"/>
      <c r="ISJ66" s="262"/>
      <c r="ISK66" s="262"/>
      <c r="ISL66" s="262"/>
      <c r="ISM66" s="262"/>
      <c r="ISN66" s="262"/>
      <c r="ISO66" s="262"/>
      <c r="ISP66" s="262"/>
      <c r="ISQ66" s="262"/>
      <c r="ISR66" s="262"/>
      <c r="ISS66" s="262"/>
      <c r="IST66" s="262"/>
      <c r="ISU66" s="262"/>
      <c r="ISV66" s="262"/>
      <c r="ISW66" s="262"/>
      <c r="ISX66" s="262"/>
      <c r="ISY66" s="262"/>
      <c r="ISZ66" s="262"/>
      <c r="ITA66" s="262"/>
      <c r="ITB66" s="262"/>
      <c r="ITC66" s="262"/>
      <c r="ITD66" s="262"/>
      <c r="ITE66" s="262"/>
      <c r="ITF66" s="262"/>
      <c r="ITG66" s="262"/>
      <c r="ITH66" s="262"/>
      <c r="ITI66" s="262"/>
      <c r="ITJ66" s="262"/>
      <c r="ITK66" s="262"/>
      <c r="ITL66" s="262"/>
      <c r="ITM66" s="262"/>
      <c r="ITN66" s="262"/>
      <c r="ITO66" s="262"/>
      <c r="ITP66" s="262"/>
      <c r="ITQ66" s="262"/>
      <c r="ITR66" s="262"/>
      <c r="ITS66" s="262"/>
      <c r="ITT66" s="262"/>
      <c r="ITU66" s="262"/>
      <c r="ITV66" s="262"/>
      <c r="ITW66" s="262"/>
      <c r="ITX66" s="262"/>
      <c r="ITY66" s="262"/>
      <c r="ITZ66" s="262"/>
      <c r="IUA66" s="262"/>
      <c r="IUB66" s="262"/>
      <c r="IUC66" s="262"/>
      <c r="IUD66" s="262"/>
      <c r="IUE66" s="262"/>
      <c r="IUF66" s="262"/>
      <c r="IUG66" s="262"/>
      <c r="IUH66" s="262"/>
      <c r="IUI66" s="262"/>
      <c r="IUJ66" s="262"/>
      <c r="IUK66" s="262"/>
      <c r="IUL66" s="262"/>
      <c r="IUM66" s="262"/>
      <c r="IUN66" s="262"/>
      <c r="IUO66" s="262"/>
      <c r="IUP66" s="262"/>
      <c r="IUQ66" s="262"/>
      <c r="IUR66" s="262"/>
      <c r="IUS66" s="262"/>
      <c r="IUT66" s="262"/>
      <c r="IUU66" s="262"/>
      <c r="IUV66" s="262"/>
      <c r="IUW66" s="262"/>
      <c r="IUX66" s="262"/>
      <c r="IUY66" s="262"/>
      <c r="IUZ66" s="262"/>
      <c r="IVA66" s="262"/>
      <c r="IVB66" s="262"/>
      <c r="IVC66" s="262"/>
      <c r="IVD66" s="262"/>
      <c r="IVE66" s="262"/>
      <c r="IVF66" s="262"/>
      <c r="IVG66" s="262"/>
      <c r="IVH66" s="262"/>
      <c r="IVI66" s="262"/>
      <c r="IVJ66" s="262"/>
      <c r="IVK66" s="262"/>
      <c r="IVL66" s="262"/>
      <c r="IVM66" s="262"/>
      <c r="IVN66" s="262"/>
      <c r="IVO66" s="262"/>
      <c r="IVP66" s="262"/>
      <c r="IVQ66" s="262"/>
      <c r="IVR66" s="262"/>
      <c r="IVS66" s="262"/>
      <c r="IVT66" s="262"/>
      <c r="IVU66" s="262"/>
      <c r="IVV66" s="262"/>
      <c r="IVW66" s="262"/>
      <c r="IVX66" s="262"/>
      <c r="IVY66" s="262"/>
      <c r="IVZ66" s="262"/>
      <c r="IWA66" s="262"/>
      <c r="IWB66" s="262"/>
      <c r="IWC66" s="262"/>
      <c r="IWD66" s="262"/>
      <c r="IWE66" s="262"/>
      <c r="IWF66" s="262"/>
      <c r="IWG66" s="262"/>
      <c r="IWH66" s="262"/>
      <c r="IWI66" s="262"/>
      <c r="IWJ66" s="262"/>
      <c r="IWK66" s="262"/>
      <c r="IWL66" s="262"/>
      <c r="IWM66" s="262"/>
      <c r="IWN66" s="262"/>
      <c r="IWO66" s="262"/>
      <c r="IWP66" s="262"/>
      <c r="IWQ66" s="262"/>
      <c r="IWR66" s="262"/>
      <c r="IWS66" s="262"/>
      <c r="IWT66" s="262"/>
      <c r="IWU66" s="262"/>
      <c r="IWV66" s="262"/>
      <c r="IWW66" s="262"/>
      <c r="IWX66" s="262"/>
      <c r="IWY66" s="262"/>
      <c r="IWZ66" s="262"/>
      <c r="IXA66" s="262"/>
      <c r="IXB66" s="262"/>
      <c r="IXC66" s="262"/>
      <c r="IXD66" s="262"/>
      <c r="IXE66" s="262"/>
      <c r="IXF66" s="262"/>
      <c r="IXG66" s="262"/>
      <c r="IXH66" s="262"/>
      <c r="IXI66" s="262"/>
      <c r="IXJ66" s="262"/>
      <c r="IXK66" s="262"/>
      <c r="IXL66" s="262"/>
      <c r="IXM66" s="262"/>
      <c r="IXN66" s="262"/>
      <c r="IXO66" s="262"/>
      <c r="IXP66" s="262"/>
      <c r="IXQ66" s="262"/>
      <c r="IXR66" s="262"/>
      <c r="IXS66" s="262"/>
      <c r="IXT66" s="262"/>
      <c r="IXU66" s="262"/>
      <c r="IXV66" s="262"/>
      <c r="IXW66" s="262"/>
      <c r="IXX66" s="262"/>
      <c r="IXY66" s="262"/>
      <c r="IXZ66" s="262"/>
      <c r="IYA66" s="262"/>
      <c r="IYB66" s="262"/>
      <c r="IYC66" s="262"/>
      <c r="IYD66" s="262"/>
      <c r="IYE66" s="262"/>
      <c r="IYF66" s="262"/>
      <c r="IYG66" s="262"/>
      <c r="IYH66" s="262"/>
      <c r="IYI66" s="262"/>
      <c r="IYJ66" s="262"/>
      <c r="IYK66" s="262"/>
      <c r="IYL66" s="262"/>
      <c r="IYM66" s="262"/>
      <c r="IYN66" s="262"/>
      <c r="IYO66" s="262"/>
      <c r="IYP66" s="262"/>
      <c r="IYQ66" s="262"/>
      <c r="IYR66" s="262"/>
      <c r="IYS66" s="262"/>
      <c r="IYT66" s="262"/>
      <c r="IYU66" s="262"/>
      <c r="IYV66" s="262"/>
      <c r="IYW66" s="262"/>
      <c r="IYX66" s="262"/>
      <c r="IYY66" s="262"/>
      <c r="IYZ66" s="262"/>
      <c r="IZA66" s="262"/>
      <c r="IZB66" s="262"/>
      <c r="IZC66" s="262"/>
      <c r="IZD66" s="262"/>
      <c r="IZE66" s="262"/>
      <c r="IZF66" s="262"/>
      <c r="IZG66" s="262"/>
      <c r="IZH66" s="262"/>
      <c r="IZI66" s="262"/>
      <c r="IZJ66" s="262"/>
      <c r="IZK66" s="262"/>
      <c r="IZL66" s="262"/>
      <c r="IZM66" s="262"/>
      <c r="IZN66" s="262"/>
      <c r="IZO66" s="262"/>
      <c r="IZP66" s="262"/>
      <c r="IZQ66" s="262"/>
      <c r="IZR66" s="262"/>
      <c r="IZS66" s="262"/>
      <c r="IZT66" s="262"/>
      <c r="IZU66" s="262"/>
      <c r="IZV66" s="262"/>
      <c r="IZW66" s="262"/>
      <c r="IZX66" s="262"/>
      <c r="IZY66" s="262"/>
      <c r="IZZ66" s="262"/>
      <c r="JAA66" s="262"/>
      <c r="JAB66" s="262"/>
      <c r="JAC66" s="262"/>
      <c r="JAD66" s="262"/>
      <c r="JAE66" s="262"/>
      <c r="JAF66" s="262"/>
      <c r="JAG66" s="262"/>
      <c r="JAH66" s="262"/>
      <c r="JAI66" s="262"/>
      <c r="JAJ66" s="262"/>
      <c r="JAK66" s="262"/>
      <c r="JAL66" s="262"/>
      <c r="JAM66" s="262"/>
      <c r="JAN66" s="262"/>
      <c r="JAO66" s="262"/>
      <c r="JAP66" s="262"/>
      <c r="JAQ66" s="262"/>
      <c r="JAR66" s="262"/>
      <c r="JAS66" s="262"/>
      <c r="JAT66" s="262"/>
      <c r="JAU66" s="262"/>
      <c r="JAV66" s="262"/>
      <c r="JAW66" s="262"/>
      <c r="JAX66" s="262"/>
      <c r="JAY66" s="262"/>
      <c r="JAZ66" s="262"/>
      <c r="JBA66" s="262"/>
      <c r="JBB66" s="262"/>
      <c r="JBC66" s="262"/>
      <c r="JBD66" s="262"/>
      <c r="JBE66" s="262"/>
      <c r="JBF66" s="262"/>
      <c r="JBG66" s="262"/>
      <c r="JBH66" s="262"/>
      <c r="JBI66" s="262"/>
      <c r="JBJ66" s="262"/>
      <c r="JBK66" s="262"/>
      <c r="JBL66" s="262"/>
      <c r="JBM66" s="262"/>
      <c r="JBN66" s="262"/>
      <c r="JBO66" s="262"/>
      <c r="JBP66" s="262"/>
      <c r="JBQ66" s="262"/>
      <c r="JBR66" s="262"/>
      <c r="JBS66" s="262"/>
      <c r="JBT66" s="262"/>
      <c r="JBU66" s="262"/>
      <c r="JBV66" s="262"/>
      <c r="JBW66" s="262"/>
      <c r="JBX66" s="262"/>
      <c r="JBY66" s="262"/>
      <c r="JBZ66" s="262"/>
      <c r="JCA66" s="262"/>
      <c r="JCB66" s="262"/>
      <c r="JCC66" s="262"/>
      <c r="JCD66" s="262"/>
      <c r="JCE66" s="262"/>
      <c r="JCF66" s="262"/>
      <c r="JCG66" s="262"/>
      <c r="JCH66" s="262"/>
      <c r="JCI66" s="262"/>
      <c r="JCJ66" s="262"/>
      <c r="JCK66" s="262"/>
      <c r="JCL66" s="262"/>
      <c r="JCM66" s="262"/>
      <c r="JCN66" s="262"/>
      <c r="JCO66" s="262"/>
      <c r="JCP66" s="262"/>
      <c r="JCQ66" s="262"/>
      <c r="JCR66" s="262"/>
      <c r="JCS66" s="262"/>
      <c r="JCT66" s="262"/>
      <c r="JCU66" s="262"/>
      <c r="JCV66" s="262"/>
      <c r="JCW66" s="262"/>
      <c r="JCX66" s="262"/>
      <c r="JCY66" s="262"/>
      <c r="JCZ66" s="262"/>
      <c r="JDA66" s="262"/>
      <c r="JDB66" s="262"/>
      <c r="JDC66" s="262"/>
      <c r="JDD66" s="262"/>
      <c r="JDE66" s="262"/>
      <c r="JDF66" s="262"/>
      <c r="JDG66" s="262"/>
      <c r="JDH66" s="262"/>
      <c r="JDI66" s="262"/>
      <c r="JDJ66" s="262"/>
      <c r="JDK66" s="262"/>
      <c r="JDL66" s="262"/>
      <c r="JDM66" s="262"/>
      <c r="JDN66" s="262"/>
      <c r="JDO66" s="262"/>
      <c r="JDP66" s="262"/>
      <c r="JDQ66" s="262"/>
      <c r="JDR66" s="262"/>
      <c r="JDS66" s="262"/>
      <c r="JDT66" s="262"/>
      <c r="JDU66" s="262"/>
      <c r="JDV66" s="262"/>
      <c r="JDW66" s="262"/>
      <c r="JDX66" s="262"/>
      <c r="JDY66" s="262"/>
      <c r="JDZ66" s="262"/>
      <c r="JEA66" s="262"/>
      <c r="JEB66" s="262"/>
      <c r="JEC66" s="262"/>
      <c r="JED66" s="262"/>
      <c r="JEE66" s="262"/>
      <c r="JEF66" s="262"/>
      <c r="JEG66" s="262"/>
      <c r="JEH66" s="262"/>
      <c r="JEI66" s="262"/>
      <c r="JEJ66" s="262"/>
      <c r="JEK66" s="262"/>
      <c r="JEL66" s="262"/>
      <c r="JEM66" s="262"/>
      <c r="JEN66" s="262"/>
      <c r="JEO66" s="262"/>
      <c r="JEP66" s="262"/>
      <c r="JEQ66" s="262"/>
      <c r="JER66" s="262"/>
      <c r="JES66" s="262"/>
      <c r="JET66" s="262"/>
      <c r="JEU66" s="262"/>
      <c r="JEV66" s="262"/>
      <c r="JEW66" s="262"/>
      <c r="JEX66" s="262"/>
      <c r="JEY66" s="262"/>
      <c r="JEZ66" s="262"/>
      <c r="JFA66" s="262"/>
      <c r="JFB66" s="262"/>
      <c r="JFC66" s="262"/>
      <c r="JFD66" s="262"/>
      <c r="JFE66" s="262"/>
      <c r="JFF66" s="262"/>
      <c r="JFG66" s="262"/>
      <c r="JFH66" s="262"/>
      <c r="JFI66" s="262"/>
      <c r="JFJ66" s="262"/>
      <c r="JFK66" s="262"/>
      <c r="JFL66" s="262"/>
      <c r="JFM66" s="262"/>
      <c r="JFN66" s="262"/>
      <c r="JFO66" s="262"/>
      <c r="JFP66" s="262"/>
      <c r="JFQ66" s="262"/>
      <c r="JFR66" s="262"/>
      <c r="JFS66" s="262"/>
      <c r="JFT66" s="262"/>
      <c r="JFU66" s="262"/>
      <c r="JFV66" s="262"/>
      <c r="JFW66" s="262"/>
      <c r="JFX66" s="262"/>
      <c r="JFY66" s="262"/>
      <c r="JFZ66" s="262"/>
      <c r="JGA66" s="262"/>
      <c r="JGB66" s="262"/>
      <c r="JGC66" s="262"/>
      <c r="JGD66" s="262"/>
      <c r="JGE66" s="262"/>
      <c r="JGF66" s="262"/>
      <c r="JGG66" s="262"/>
      <c r="JGH66" s="262"/>
      <c r="JGI66" s="262"/>
      <c r="JGJ66" s="262"/>
      <c r="JGK66" s="262"/>
      <c r="JGL66" s="262"/>
      <c r="JGM66" s="262"/>
      <c r="JGN66" s="262"/>
      <c r="JGO66" s="262"/>
      <c r="JGP66" s="262"/>
      <c r="JGQ66" s="262"/>
      <c r="JGR66" s="262"/>
      <c r="JGS66" s="262"/>
      <c r="JGT66" s="262"/>
      <c r="JGU66" s="262"/>
      <c r="JGV66" s="262"/>
      <c r="JGW66" s="262"/>
      <c r="JGX66" s="262"/>
      <c r="JGY66" s="262"/>
      <c r="JGZ66" s="262"/>
      <c r="JHA66" s="262"/>
      <c r="JHB66" s="262"/>
      <c r="JHC66" s="262"/>
      <c r="JHD66" s="262"/>
      <c r="JHE66" s="262"/>
      <c r="JHF66" s="262"/>
      <c r="JHG66" s="262"/>
      <c r="JHH66" s="262"/>
      <c r="JHI66" s="262"/>
      <c r="JHJ66" s="262"/>
      <c r="JHK66" s="262"/>
      <c r="JHL66" s="262"/>
      <c r="JHM66" s="262"/>
      <c r="JHN66" s="262"/>
      <c r="JHO66" s="262"/>
      <c r="JHP66" s="262"/>
      <c r="JHQ66" s="262"/>
      <c r="JHR66" s="262"/>
      <c r="JHS66" s="262"/>
      <c r="JHT66" s="262"/>
      <c r="JHU66" s="262"/>
      <c r="JHV66" s="262"/>
      <c r="JHW66" s="262"/>
      <c r="JHX66" s="262"/>
      <c r="JHY66" s="262"/>
      <c r="JHZ66" s="262"/>
      <c r="JIA66" s="262"/>
      <c r="JIB66" s="262"/>
      <c r="JIC66" s="262"/>
      <c r="JID66" s="262"/>
      <c r="JIE66" s="262"/>
      <c r="JIF66" s="262"/>
      <c r="JIG66" s="262"/>
      <c r="JIH66" s="262"/>
      <c r="JII66" s="262"/>
      <c r="JIJ66" s="262"/>
      <c r="JIK66" s="262"/>
      <c r="JIL66" s="262"/>
      <c r="JIM66" s="262"/>
      <c r="JIN66" s="262"/>
      <c r="JIO66" s="262"/>
      <c r="JIP66" s="262"/>
      <c r="JIQ66" s="262"/>
      <c r="JIR66" s="262"/>
      <c r="JIS66" s="262"/>
      <c r="JIT66" s="262"/>
      <c r="JIU66" s="262"/>
      <c r="JIV66" s="262"/>
      <c r="JIW66" s="262"/>
      <c r="JIX66" s="262"/>
      <c r="JIY66" s="262"/>
      <c r="JIZ66" s="262"/>
      <c r="JJA66" s="262"/>
      <c r="JJB66" s="262"/>
      <c r="JJC66" s="262"/>
      <c r="JJD66" s="262"/>
      <c r="JJE66" s="262"/>
      <c r="JJF66" s="262"/>
      <c r="JJG66" s="262"/>
      <c r="JJH66" s="262"/>
      <c r="JJI66" s="262"/>
      <c r="JJJ66" s="262"/>
      <c r="JJK66" s="262"/>
      <c r="JJL66" s="262"/>
      <c r="JJM66" s="262"/>
      <c r="JJN66" s="262"/>
      <c r="JJO66" s="262"/>
      <c r="JJP66" s="262"/>
      <c r="JJQ66" s="262"/>
      <c r="JJR66" s="262"/>
      <c r="JJS66" s="262"/>
      <c r="JJT66" s="262"/>
      <c r="JJU66" s="262"/>
      <c r="JJV66" s="262"/>
      <c r="JJW66" s="262"/>
      <c r="JJX66" s="262"/>
      <c r="JJY66" s="262"/>
      <c r="JJZ66" s="262"/>
      <c r="JKA66" s="262"/>
      <c r="JKB66" s="262"/>
      <c r="JKC66" s="262"/>
      <c r="JKD66" s="262"/>
      <c r="JKE66" s="262"/>
      <c r="JKF66" s="262"/>
      <c r="JKG66" s="262"/>
      <c r="JKH66" s="262"/>
      <c r="JKI66" s="262"/>
      <c r="JKJ66" s="262"/>
      <c r="JKK66" s="262"/>
      <c r="JKL66" s="262"/>
      <c r="JKM66" s="262"/>
      <c r="JKN66" s="262"/>
      <c r="JKO66" s="262"/>
      <c r="JKP66" s="262"/>
      <c r="JKQ66" s="262"/>
      <c r="JKR66" s="262"/>
      <c r="JKS66" s="262"/>
      <c r="JKT66" s="262"/>
      <c r="JKU66" s="262"/>
      <c r="JKV66" s="262"/>
      <c r="JKW66" s="262"/>
      <c r="JKX66" s="262"/>
      <c r="JKY66" s="262"/>
      <c r="JKZ66" s="262"/>
      <c r="JLA66" s="262"/>
      <c r="JLB66" s="262"/>
      <c r="JLC66" s="262"/>
      <c r="JLD66" s="262"/>
      <c r="JLE66" s="262"/>
      <c r="JLF66" s="262"/>
      <c r="JLG66" s="262"/>
      <c r="JLH66" s="262"/>
      <c r="JLI66" s="262"/>
      <c r="JLJ66" s="262"/>
      <c r="JLK66" s="262"/>
      <c r="JLL66" s="262"/>
      <c r="JLM66" s="262"/>
      <c r="JLN66" s="262"/>
      <c r="JLO66" s="262"/>
      <c r="JLP66" s="262"/>
      <c r="JLQ66" s="262"/>
      <c r="JLR66" s="262"/>
      <c r="JLS66" s="262"/>
      <c r="JLT66" s="262"/>
      <c r="JLU66" s="262"/>
      <c r="JLV66" s="262"/>
      <c r="JLW66" s="262"/>
      <c r="JLX66" s="262"/>
      <c r="JLY66" s="262"/>
      <c r="JLZ66" s="262"/>
      <c r="JMA66" s="262"/>
      <c r="JMB66" s="262"/>
      <c r="JMC66" s="262"/>
      <c r="JMD66" s="262"/>
      <c r="JME66" s="262"/>
      <c r="JMF66" s="262"/>
      <c r="JMG66" s="262"/>
      <c r="JMH66" s="262"/>
      <c r="JMI66" s="262"/>
      <c r="JMJ66" s="262"/>
      <c r="JMK66" s="262"/>
      <c r="JML66" s="262"/>
      <c r="JMM66" s="262"/>
      <c r="JMN66" s="262"/>
      <c r="JMO66" s="262"/>
      <c r="JMP66" s="262"/>
      <c r="JMQ66" s="262"/>
      <c r="JMR66" s="262"/>
      <c r="JMS66" s="262"/>
      <c r="JMT66" s="262"/>
      <c r="JMU66" s="262"/>
      <c r="JMV66" s="262"/>
      <c r="JMW66" s="262"/>
      <c r="JMX66" s="262"/>
      <c r="JMY66" s="262"/>
      <c r="JMZ66" s="262"/>
      <c r="JNA66" s="262"/>
      <c r="JNB66" s="262"/>
      <c r="JNC66" s="262"/>
      <c r="JND66" s="262"/>
      <c r="JNE66" s="262"/>
      <c r="JNF66" s="262"/>
      <c r="JNG66" s="262"/>
      <c r="JNH66" s="262"/>
      <c r="JNI66" s="262"/>
      <c r="JNJ66" s="262"/>
      <c r="JNK66" s="262"/>
      <c r="JNL66" s="262"/>
      <c r="JNM66" s="262"/>
      <c r="JNN66" s="262"/>
      <c r="JNO66" s="262"/>
      <c r="JNP66" s="262"/>
      <c r="JNQ66" s="262"/>
      <c r="JNR66" s="262"/>
      <c r="JNS66" s="262"/>
      <c r="JNT66" s="262"/>
      <c r="JNU66" s="262"/>
      <c r="JNV66" s="262"/>
      <c r="JNW66" s="262"/>
      <c r="JNX66" s="262"/>
      <c r="JNY66" s="262"/>
      <c r="JNZ66" s="262"/>
      <c r="JOA66" s="262"/>
      <c r="JOB66" s="262"/>
      <c r="JOC66" s="262"/>
      <c r="JOD66" s="262"/>
      <c r="JOE66" s="262"/>
      <c r="JOF66" s="262"/>
      <c r="JOG66" s="262"/>
      <c r="JOH66" s="262"/>
      <c r="JOI66" s="262"/>
      <c r="JOJ66" s="262"/>
      <c r="JOK66" s="262"/>
      <c r="JOL66" s="262"/>
      <c r="JOM66" s="262"/>
      <c r="JON66" s="262"/>
      <c r="JOO66" s="262"/>
      <c r="JOP66" s="262"/>
      <c r="JOQ66" s="262"/>
      <c r="JOR66" s="262"/>
      <c r="JOS66" s="262"/>
      <c r="JOT66" s="262"/>
      <c r="JOU66" s="262"/>
      <c r="JOV66" s="262"/>
      <c r="JOW66" s="262"/>
      <c r="JOX66" s="262"/>
      <c r="JOY66" s="262"/>
      <c r="JOZ66" s="262"/>
      <c r="JPA66" s="262"/>
      <c r="JPB66" s="262"/>
      <c r="JPC66" s="262"/>
      <c r="JPD66" s="262"/>
      <c r="JPE66" s="262"/>
      <c r="JPF66" s="262"/>
      <c r="JPG66" s="262"/>
      <c r="JPH66" s="262"/>
      <c r="JPI66" s="262"/>
      <c r="JPJ66" s="262"/>
      <c r="JPK66" s="262"/>
      <c r="JPL66" s="262"/>
      <c r="JPM66" s="262"/>
      <c r="JPN66" s="262"/>
      <c r="JPO66" s="262"/>
      <c r="JPP66" s="262"/>
      <c r="JPQ66" s="262"/>
      <c r="JPR66" s="262"/>
      <c r="JPS66" s="262"/>
      <c r="JPT66" s="262"/>
      <c r="JPU66" s="262"/>
      <c r="JPV66" s="262"/>
      <c r="JPW66" s="262"/>
      <c r="JPX66" s="262"/>
      <c r="JPY66" s="262"/>
      <c r="JPZ66" s="262"/>
      <c r="JQA66" s="262"/>
      <c r="JQB66" s="262"/>
      <c r="JQC66" s="262"/>
      <c r="JQD66" s="262"/>
      <c r="JQE66" s="262"/>
      <c r="JQF66" s="262"/>
      <c r="JQG66" s="262"/>
      <c r="JQH66" s="262"/>
      <c r="JQI66" s="262"/>
      <c r="JQJ66" s="262"/>
      <c r="JQK66" s="262"/>
      <c r="JQL66" s="262"/>
      <c r="JQM66" s="262"/>
      <c r="JQN66" s="262"/>
      <c r="JQO66" s="262"/>
      <c r="JQP66" s="262"/>
      <c r="JQQ66" s="262"/>
      <c r="JQR66" s="262"/>
      <c r="JQS66" s="262"/>
      <c r="JQT66" s="262"/>
      <c r="JQU66" s="262"/>
      <c r="JQV66" s="262"/>
      <c r="JQW66" s="262"/>
      <c r="JQX66" s="262"/>
      <c r="JQY66" s="262"/>
      <c r="JQZ66" s="262"/>
      <c r="JRA66" s="262"/>
      <c r="JRB66" s="262"/>
      <c r="JRC66" s="262"/>
      <c r="JRD66" s="262"/>
      <c r="JRE66" s="262"/>
      <c r="JRF66" s="262"/>
      <c r="JRG66" s="262"/>
      <c r="JRH66" s="262"/>
      <c r="JRI66" s="262"/>
      <c r="JRJ66" s="262"/>
      <c r="JRK66" s="262"/>
      <c r="JRL66" s="262"/>
      <c r="JRM66" s="262"/>
      <c r="JRN66" s="262"/>
      <c r="JRO66" s="262"/>
      <c r="JRP66" s="262"/>
      <c r="JRQ66" s="262"/>
      <c r="JRR66" s="262"/>
      <c r="JRS66" s="262"/>
      <c r="JRT66" s="262"/>
      <c r="JRU66" s="262"/>
      <c r="JRV66" s="262"/>
      <c r="JRW66" s="262"/>
      <c r="JRX66" s="262"/>
      <c r="JRY66" s="262"/>
      <c r="JRZ66" s="262"/>
      <c r="JSA66" s="262"/>
      <c r="JSB66" s="262"/>
      <c r="JSC66" s="262"/>
      <c r="JSD66" s="262"/>
      <c r="JSE66" s="262"/>
      <c r="JSF66" s="262"/>
      <c r="JSG66" s="262"/>
      <c r="JSH66" s="262"/>
      <c r="JSI66" s="262"/>
      <c r="JSJ66" s="262"/>
      <c r="JSK66" s="262"/>
      <c r="JSL66" s="262"/>
      <c r="JSM66" s="262"/>
      <c r="JSN66" s="262"/>
      <c r="JSO66" s="262"/>
      <c r="JSP66" s="262"/>
      <c r="JSQ66" s="262"/>
      <c r="JSR66" s="262"/>
      <c r="JSS66" s="262"/>
      <c r="JST66" s="262"/>
      <c r="JSU66" s="262"/>
      <c r="JSV66" s="262"/>
      <c r="JSW66" s="262"/>
      <c r="JSX66" s="262"/>
      <c r="JSY66" s="262"/>
      <c r="JSZ66" s="262"/>
      <c r="JTA66" s="262"/>
      <c r="JTB66" s="262"/>
      <c r="JTC66" s="262"/>
      <c r="JTD66" s="262"/>
      <c r="JTE66" s="262"/>
      <c r="JTF66" s="262"/>
      <c r="JTG66" s="262"/>
      <c r="JTH66" s="262"/>
      <c r="JTI66" s="262"/>
      <c r="JTJ66" s="262"/>
      <c r="JTK66" s="262"/>
      <c r="JTL66" s="262"/>
      <c r="JTM66" s="262"/>
      <c r="JTN66" s="262"/>
      <c r="JTO66" s="262"/>
      <c r="JTP66" s="262"/>
      <c r="JTQ66" s="262"/>
      <c r="JTR66" s="262"/>
      <c r="JTS66" s="262"/>
      <c r="JTT66" s="262"/>
      <c r="JTU66" s="262"/>
      <c r="JTV66" s="262"/>
      <c r="JTW66" s="262"/>
      <c r="JTX66" s="262"/>
      <c r="JTY66" s="262"/>
      <c r="JTZ66" s="262"/>
      <c r="JUA66" s="262"/>
      <c r="JUB66" s="262"/>
      <c r="JUC66" s="262"/>
      <c r="JUD66" s="262"/>
      <c r="JUE66" s="262"/>
      <c r="JUF66" s="262"/>
      <c r="JUG66" s="262"/>
      <c r="JUH66" s="262"/>
      <c r="JUI66" s="262"/>
      <c r="JUJ66" s="262"/>
      <c r="JUK66" s="262"/>
      <c r="JUL66" s="262"/>
      <c r="JUM66" s="262"/>
      <c r="JUN66" s="262"/>
      <c r="JUO66" s="262"/>
      <c r="JUP66" s="262"/>
      <c r="JUQ66" s="262"/>
      <c r="JUR66" s="262"/>
      <c r="JUS66" s="262"/>
      <c r="JUT66" s="262"/>
      <c r="JUU66" s="262"/>
      <c r="JUV66" s="262"/>
      <c r="JUW66" s="262"/>
      <c r="JUX66" s="262"/>
      <c r="JUY66" s="262"/>
      <c r="JUZ66" s="262"/>
      <c r="JVA66" s="262"/>
      <c r="JVB66" s="262"/>
      <c r="JVC66" s="262"/>
      <c r="JVD66" s="262"/>
      <c r="JVE66" s="262"/>
      <c r="JVF66" s="262"/>
      <c r="JVG66" s="262"/>
      <c r="JVH66" s="262"/>
      <c r="JVI66" s="262"/>
      <c r="JVJ66" s="262"/>
      <c r="JVK66" s="262"/>
      <c r="JVL66" s="262"/>
      <c r="JVM66" s="262"/>
      <c r="JVN66" s="262"/>
      <c r="JVO66" s="262"/>
      <c r="JVP66" s="262"/>
      <c r="JVQ66" s="262"/>
      <c r="JVR66" s="262"/>
      <c r="JVS66" s="262"/>
      <c r="JVT66" s="262"/>
      <c r="JVU66" s="262"/>
      <c r="JVV66" s="262"/>
      <c r="JVW66" s="262"/>
      <c r="JVX66" s="262"/>
      <c r="JVY66" s="262"/>
      <c r="JVZ66" s="262"/>
      <c r="JWA66" s="262"/>
      <c r="JWB66" s="262"/>
      <c r="JWC66" s="262"/>
      <c r="JWD66" s="262"/>
      <c r="JWE66" s="262"/>
      <c r="JWF66" s="262"/>
      <c r="JWG66" s="262"/>
      <c r="JWH66" s="262"/>
      <c r="JWI66" s="262"/>
      <c r="JWJ66" s="262"/>
      <c r="JWK66" s="262"/>
      <c r="JWL66" s="262"/>
      <c r="JWM66" s="262"/>
      <c r="JWN66" s="262"/>
      <c r="JWO66" s="262"/>
      <c r="JWP66" s="262"/>
      <c r="JWQ66" s="262"/>
      <c r="JWR66" s="262"/>
      <c r="JWS66" s="262"/>
      <c r="JWT66" s="262"/>
      <c r="JWU66" s="262"/>
      <c r="JWV66" s="262"/>
      <c r="JWW66" s="262"/>
      <c r="JWX66" s="262"/>
      <c r="JWY66" s="262"/>
      <c r="JWZ66" s="262"/>
      <c r="JXA66" s="262"/>
      <c r="JXB66" s="262"/>
      <c r="JXC66" s="262"/>
      <c r="JXD66" s="262"/>
      <c r="JXE66" s="262"/>
      <c r="JXF66" s="262"/>
      <c r="JXG66" s="262"/>
      <c r="JXH66" s="262"/>
      <c r="JXI66" s="262"/>
      <c r="JXJ66" s="262"/>
      <c r="JXK66" s="262"/>
      <c r="JXL66" s="262"/>
      <c r="JXM66" s="262"/>
      <c r="JXN66" s="262"/>
      <c r="JXO66" s="262"/>
      <c r="JXP66" s="262"/>
      <c r="JXQ66" s="262"/>
      <c r="JXR66" s="262"/>
      <c r="JXS66" s="262"/>
      <c r="JXT66" s="262"/>
      <c r="JXU66" s="262"/>
      <c r="JXV66" s="262"/>
      <c r="JXW66" s="262"/>
      <c r="JXX66" s="262"/>
      <c r="JXY66" s="262"/>
      <c r="JXZ66" s="262"/>
      <c r="JYA66" s="262"/>
      <c r="JYB66" s="262"/>
      <c r="JYC66" s="262"/>
      <c r="JYD66" s="262"/>
      <c r="JYE66" s="262"/>
      <c r="JYF66" s="262"/>
      <c r="JYG66" s="262"/>
      <c r="JYH66" s="262"/>
      <c r="JYI66" s="262"/>
      <c r="JYJ66" s="262"/>
      <c r="JYK66" s="262"/>
      <c r="JYL66" s="262"/>
      <c r="JYM66" s="262"/>
      <c r="JYN66" s="262"/>
      <c r="JYO66" s="262"/>
      <c r="JYP66" s="262"/>
      <c r="JYQ66" s="262"/>
      <c r="JYR66" s="262"/>
      <c r="JYS66" s="262"/>
      <c r="JYT66" s="262"/>
      <c r="JYU66" s="262"/>
      <c r="JYV66" s="262"/>
      <c r="JYW66" s="262"/>
      <c r="JYX66" s="262"/>
      <c r="JYY66" s="262"/>
      <c r="JYZ66" s="262"/>
      <c r="JZA66" s="262"/>
      <c r="JZB66" s="262"/>
      <c r="JZC66" s="262"/>
      <c r="JZD66" s="262"/>
      <c r="JZE66" s="262"/>
      <c r="JZF66" s="262"/>
      <c r="JZG66" s="262"/>
      <c r="JZH66" s="262"/>
      <c r="JZI66" s="262"/>
      <c r="JZJ66" s="262"/>
      <c r="JZK66" s="262"/>
      <c r="JZL66" s="262"/>
      <c r="JZM66" s="262"/>
      <c r="JZN66" s="262"/>
      <c r="JZO66" s="262"/>
      <c r="JZP66" s="262"/>
      <c r="JZQ66" s="262"/>
      <c r="JZR66" s="262"/>
      <c r="JZS66" s="262"/>
      <c r="JZT66" s="262"/>
      <c r="JZU66" s="262"/>
      <c r="JZV66" s="262"/>
      <c r="JZW66" s="262"/>
      <c r="JZX66" s="262"/>
      <c r="JZY66" s="262"/>
      <c r="JZZ66" s="262"/>
      <c r="KAA66" s="262"/>
      <c r="KAB66" s="262"/>
      <c r="KAC66" s="262"/>
      <c r="KAD66" s="262"/>
      <c r="KAE66" s="262"/>
      <c r="KAF66" s="262"/>
      <c r="KAG66" s="262"/>
      <c r="KAH66" s="262"/>
      <c r="KAI66" s="262"/>
      <c r="KAJ66" s="262"/>
      <c r="KAK66" s="262"/>
      <c r="KAL66" s="262"/>
      <c r="KAM66" s="262"/>
      <c r="KAN66" s="262"/>
      <c r="KAO66" s="262"/>
      <c r="KAP66" s="262"/>
      <c r="KAQ66" s="262"/>
      <c r="KAR66" s="262"/>
      <c r="KAS66" s="262"/>
      <c r="KAT66" s="262"/>
      <c r="KAU66" s="262"/>
      <c r="KAV66" s="262"/>
      <c r="KAW66" s="262"/>
      <c r="KAX66" s="262"/>
      <c r="KAY66" s="262"/>
      <c r="KAZ66" s="262"/>
      <c r="KBA66" s="262"/>
      <c r="KBB66" s="262"/>
      <c r="KBC66" s="262"/>
      <c r="KBD66" s="262"/>
      <c r="KBE66" s="262"/>
      <c r="KBF66" s="262"/>
      <c r="KBG66" s="262"/>
      <c r="KBH66" s="262"/>
      <c r="KBI66" s="262"/>
      <c r="KBJ66" s="262"/>
      <c r="KBK66" s="262"/>
      <c r="KBL66" s="262"/>
      <c r="KBM66" s="262"/>
      <c r="KBN66" s="262"/>
      <c r="KBO66" s="262"/>
      <c r="KBP66" s="262"/>
      <c r="KBQ66" s="262"/>
      <c r="KBR66" s="262"/>
      <c r="KBS66" s="262"/>
      <c r="KBT66" s="262"/>
      <c r="KBU66" s="262"/>
      <c r="KBV66" s="262"/>
      <c r="KBW66" s="262"/>
      <c r="KBX66" s="262"/>
      <c r="KBY66" s="262"/>
      <c r="KBZ66" s="262"/>
      <c r="KCA66" s="262"/>
      <c r="KCB66" s="262"/>
      <c r="KCC66" s="262"/>
      <c r="KCD66" s="262"/>
      <c r="KCE66" s="262"/>
      <c r="KCF66" s="262"/>
      <c r="KCG66" s="262"/>
      <c r="KCH66" s="262"/>
      <c r="KCI66" s="262"/>
      <c r="KCJ66" s="262"/>
      <c r="KCK66" s="262"/>
      <c r="KCL66" s="262"/>
      <c r="KCM66" s="262"/>
      <c r="KCN66" s="262"/>
      <c r="KCO66" s="262"/>
      <c r="KCP66" s="262"/>
      <c r="KCQ66" s="262"/>
      <c r="KCR66" s="262"/>
      <c r="KCS66" s="262"/>
      <c r="KCT66" s="262"/>
      <c r="KCU66" s="262"/>
      <c r="KCV66" s="262"/>
      <c r="KCW66" s="262"/>
      <c r="KCX66" s="262"/>
      <c r="KCY66" s="262"/>
      <c r="KCZ66" s="262"/>
      <c r="KDA66" s="262"/>
      <c r="KDB66" s="262"/>
      <c r="KDC66" s="262"/>
      <c r="KDD66" s="262"/>
      <c r="KDE66" s="262"/>
      <c r="KDF66" s="262"/>
      <c r="KDG66" s="262"/>
      <c r="KDH66" s="262"/>
      <c r="KDI66" s="262"/>
      <c r="KDJ66" s="262"/>
      <c r="KDK66" s="262"/>
      <c r="KDL66" s="262"/>
      <c r="KDM66" s="262"/>
      <c r="KDN66" s="262"/>
      <c r="KDO66" s="262"/>
      <c r="KDP66" s="262"/>
      <c r="KDQ66" s="262"/>
      <c r="KDR66" s="262"/>
      <c r="KDS66" s="262"/>
      <c r="KDT66" s="262"/>
      <c r="KDU66" s="262"/>
      <c r="KDV66" s="262"/>
      <c r="KDW66" s="262"/>
      <c r="KDX66" s="262"/>
      <c r="KDY66" s="262"/>
      <c r="KDZ66" s="262"/>
      <c r="KEA66" s="262"/>
      <c r="KEB66" s="262"/>
      <c r="KEC66" s="262"/>
      <c r="KED66" s="262"/>
      <c r="KEE66" s="262"/>
      <c r="KEF66" s="262"/>
      <c r="KEG66" s="262"/>
      <c r="KEH66" s="262"/>
      <c r="KEI66" s="262"/>
      <c r="KEJ66" s="262"/>
      <c r="KEK66" s="262"/>
      <c r="KEL66" s="262"/>
      <c r="KEM66" s="262"/>
      <c r="KEN66" s="262"/>
      <c r="KEO66" s="262"/>
      <c r="KEP66" s="262"/>
      <c r="KEQ66" s="262"/>
      <c r="KER66" s="262"/>
      <c r="KES66" s="262"/>
      <c r="KET66" s="262"/>
      <c r="KEU66" s="262"/>
      <c r="KEV66" s="262"/>
      <c r="KEW66" s="262"/>
      <c r="KEX66" s="262"/>
      <c r="KEY66" s="262"/>
      <c r="KEZ66" s="262"/>
      <c r="KFA66" s="262"/>
      <c r="KFB66" s="262"/>
      <c r="KFC66" s="262"/>
      <c r="KFD66" s="262"/>
      <c r="KFE66" s="262"/>
      <c r="KFF66" s="262"/>
      <c r="KFG66" s="262"/>
      <c r="KFH66" s="262"/>
      <c r="KFI66" s="262"/>
      <c r="KFJ66" s="262"/>
      <c r="KFK66" s="262"/>
      <c r="KFL66" s="262"/>
      <c r="KFM66" s="262"/>
      <c r="KFN66" s="262"/>
      <c r="KFO66" s="262"/>
      <c r="KFP66" s="262"/>
      <c r="KFQ66" s="262"/>
      <c r="KFR66" s="262"/>
      <c r="KFS66" s="262"/>
      <c r="KFT66" s="262"/>
      <c r="KFU66" s="262"/>
      <c r="KFV66" s="262"/>
      <c r="KFW66" s="262"/>
      <c r="KFX66" s="262"/>
      <c r="KFY66" s="262"/>
      <c r="KFZ66" s="262"/>
      <c r="KGA66" s="262"/>
      <c r="KGB66" s="262"/>
      <c r="KGC66" s="262"/>
      <c r="KGD66" s="262"/>
      <c r="KGE66" s="262"/>
      <c r="KGF66" s="262"/>
      <c r="KGG66" s="262"/>
      <c r="KGH66" s="262"/>
      <c r="KGI66" s="262"/>
      <c r="KGJ66" s="262"/>
      <c r="KGK66" s="262"/>
      <c r="KGL66" s="262"/>
      <c r="KGM66" s="262"/>
      <c r="KGN66" s="262"/>
      <c r="KGO66" s="262"/>
      <c r="KGP66" s="262"/>
      <c r="KGQ66" s="262"/>
      <c r="KGR66" s="262"/>
      <c r="KGS66" s="262"/>
      <c r="KGT66" s="262"/>
      <c r="KGU66" s="262"/>
      <c r="KGV66" s="262"/>
      <c r="KGW66" s="262"/>
      <c r="KGX66" s="262"/>
      <c r="KGY66" s="262"/>
      <c r="KGZ66" s="262"/>
      <c r="KHA66" s="262"/>
      <c r="KHB66" s="262"/>
      <c r="KHC66" s="262"/>
      <c r="KHD66" s="262"/>
      <c r="KHE66" s="262"/>
      <c r="KHF66" s="262"/>
      <c r="KHG66" s="262"/>
      <c r="KHH66" s="262"/>
      <c r="KHI66" s="262"/>
      <c r="KHJ66" s="262"/>
      <c r="KHK66" s="262"/>
      <c r="KHL66" s="262"/>
      <c r="KHM66" s="262"/>
      <c r="KHN66" s="262"/>
      <c r="KHO66" s="262"/>
      <c r="KHP66" s="262"/>
      <c r="KHQ66" s="262"/>
      <c r="KHR66" s="262"/>
      <c r="KHS66" s="262"/>
      <c r="KHT66" s="262"/>
      <c r="KHU66" s="262"/>
      <c r="KHV66" s="262"/>
      <c r="KHW66" s="262"/>
      <c r="KHX66" s="262"/>
      <c r="KHY66" s="262"/>
      <c r="KHZ66" s="262"/>
      <c r="KIA66" s="262"/>
      <c r="KIB66" s="262"/>
      <c r="KIC66" s="262"/>
      <c r="KID66" s="262"/>
      <c r="KIE66" s="262"/>
      <c r="KIF66" s="262"/>
      <c r="KIG66" s="262"/>
      <c r="KIH66" s="262"/>
      <c r="KII66" s="262"/>
      <c r="KIJ66" s="262"/>
      <c r="KIK66" s="262"/>
      <c r="KIL66" s="262"/>
      <c r="KIM66" s="262"/>
      <c r="KIN66" s="262"/>
      <c r="KIO66" s="262"/>
      <c r="KIP66" s="262"/>
      <c r="KIQ66" s="262"/>
      <c r="KIR66" s="262"/>
      <c r="KIS66" s="262"/>
      <c r="KIT66" s="262"/>
      <c r="KIU66" s="262"/>
      <c r="KIV66" s="262"/>
      <c r="KIW66" s="262"/>
      <c r="KIX66" s="262"/>
      <c r="KIY66" s="262"/>
      <c r="KIZ66" s="262"/>
      <c r="KJA66" s="262"/>
      <c r="KJB66" s="262"/>
      <c r="KJC66" s="262"/>
      <c r="KJD66" s="262"/>
      <c r="KJE66" s="262"/>
      <c r="KJF66" s="262"/>
      <c r="KJG66" s="262"/>
      <c r="KJH66" s="262"/>
      <c r="KJI66" s="262"/>
      <c r="KJJ66" s="262"/>
      <c r="KJK66" s="262"/>
      <c r="KJL66" s="262"/>
      <c r="KJM66" s="262"/>
      <c r="KJN66" s="262"/>
      <c r="KJO66" s="262"/>
      <c r="KJP66" s="262"/>
      <c r="KJQ66" s="262"/>
      <c r="KJR66" s="262"/>
      <c r="KJS66" s="262"/>
      <c r="KJT66" s="262"/>
      <c r="KJU66" s="262"/>
      <c r="KJV66" s="262"/>
      <c r="KJW66" s="262"/>
      <c r="KJX66" s="262"/>
      <c r="KJY66" s="262"/>
      <c r="KJZ66" s="262"/>
      <c r="KKA66" s="262"/>
      <c r="KKB66" s="262"/>
      <c r="KKC66" s="262"/>
      <c r="KKD66" s="262"/>
      <c r="KKE66" s="262"/>
      <c r="KKF66" s="262"/>
      <c r="KKG66" s="262"/>
      <c r="KKH66" s="262"/>
      <c r="KKI66" s="262"/>
      <c r="KKJ66" s="262"/>
      <c r="KKK66" s="262"/>
      <c r="KKL66" s="262"/>
      <c r="KKM66" s="262"/>
      <c r="KKN66" s="262"/>
      <c r="KKO66" s="262"/>
      <c r="KKP66" s="262"/>
      <c r="KKQ66" s="262"/>
      <c r="KKR66" s="262"/>
      <c r="KKS66" s="262"/>
      <c r="KKT66" s="262"/>
      <c r="KKU66" s="262"/>
      <c r="KKV66" s="262"/>
      <c r="KKW66" s="262"/>
      <c r="KKX66" s="262"/>
      <c r="KKY66" s="262"/>
      <c r="KKZ66" s="262"/>
      <c r="KLA66" s="262"/>
      <c r="KLB66" s="262"/>
      <c r="KLC66" s="262"/>
      <c r="KLD66" s="262"/>
      <c r="KLE66" s="262"/>
      <c r="KLF66" s="262"/>
      <c r="KLG66" s="262"/>
      <c r="KLH66" s="262"/>
      <c r="KLI66" s="262"/>
      <c r="KLJ66" s="262"/>
      <c r="KLK66" s="262"/>
      <c r="KLL66" s="262"/>
      <c r="KLM66" s="262"/>
      <c r="KLN66" s="262"/>
      <c r="KLO66" s="262"/>
      <c r="KLP66" s="262"/>
      <c r="KLQ66" s="262"/>
      <c r="KLR66" s="262"/>
      <c r="KLS66" s="262"/>
      <c r="KLT66" s="262"/>
      <c r="KLU66" s="262"/>
      <c r="KLV66" s="262"/>
      <c r="KLW66" s="262"/>
      <c r="KLX66" s="262"/>
      <c r="KLY66" s="262"/>
      <c r="KLZ66" s="262"/>
      <c r="KMA66" s="262"/>
      <c r="KMB66" s="262"/>
      <c r="KMC66" s="262"/>
      <c r="KMD66" s="262"/>
      <c r="KME66" s="262"/>
      <c r="KMF66" s="262"/>
      <c r="KMG66" s="262"/>
      <c r="KMH66" s="262"/>
      <c r="KMI66" s="262"/>
      <c r="KMJ66" s="262"/>
      <c r="KMK66" s="262"/>
      <c r="KML66" s="262"/>
      <c r="KMM66" s="262"/>
      <c r="KMN66" s="262"/>
      <c r="KMO66" s="262"/>
      <c r="KMP66" s="262"/>
      <c r="KMQ66" s="262"/>
      <c r="KMR66" s="262"/>
      <c r="KMS66" s="262"/>
      <c r="KMT66" s="262"/>
      <c r="KMU66" s="262"/>
      <c r="KMV66" s="262"/>
      <c r="KMW66" s="262"/>
      <c r="KMX66" s="262"/>
      <c r="KMY66" s="262"/>
      <c r="KMZ66" s="262"/>
      <c r="KNA66" s="262"/>
      <c r="KNB66" s="262"/>
      <c r="KNC66" s="262"/>
      <c r="KND66" s="262"/>
      <c r="KNE66" s="262"/>
      <c r="KNF66" s="262"/>
      <c r="KNG66" s="262"/>
      <c r="KNH66" s="262"/>
      <c r="KNI66" s="262"/>
      <c r="KNJ66" s="262"/>
      <c r="KNK66" s="262"/>
      <c r="KNL66" s="262"/>
      <c r="KNM66" s="262"/>
      <c r="KNN66" s="262"/>
      <c r="KNO66" s="262"/>
      <c r="KNP66" s="262"/>
      <c r="KNQ66" s="262"/>
      <c r="KNR66" s="262"/>
      <c r="KNS66" s="262"/>
      <c r="KNT66" s="262"/>
      <c r="KNU66" s="262"/>
      <c r="KNV66" s="262"/>
      <c r="KNW66" s="262"/>
      <c r="KNX66" s="262"/>
      <c r="KNY66" s="262"/>
      <c r="KNZ66" s="262"/>
      <c r="KOA66" s="262"/>
      <c r="KOB66" s="262"/>
      <c r="KOC66" s="262"/>
      <c r="KOD66" s="262"/>
      <c r="KOE66" s="262"/>
      <c r="KOF66" s="262"/>
      <c r="KOG66" s="262"/>
      <c r="KOH66" s="262"/>
      <c r="KOI66" s="262"/>
      <c r="KOJ66" s="262"/>
      <c r="KOK66" s="262"/>
      <c r="KOL66" s="262"/>
      <c r="KOM66" s="262"/>
      <c r="KON66" s="262"/>
      <c r="KOO66" s="262"/>
      <c r="KOP66" s="262"/>
      <c r="KOQ66" s="262"/>
      <c r="KOR66" s="262"/>
      <c r="KOS66" s="262"/>
      <c r="KOT66" s="262"/>
      <c r="KOU66" s="262"/>
      <c r="KOV66" s="262"/>
      <c r="KOW66" s="262"/>
      <c r="KOX66" s="262"/>
      <c r="KOY66" s="262"/>
      <c r="KOZ66" s="262"/>
      <c r="KPA66" s="262"/>
      <c r="KPB66" s="262"/>
      <c r="KPC66" s="262"/>
      <c r="KPD66" s="262"/>
      <c r="KPE66" s="262"/>
      <c r="KPF66" s="262"/>
      <c r="KPG66" s="262"/>
      <c r="KPH66" s="262"/>
      <c r="KPI66" s="262"/>
      <c r="KPJ66" s="262"/>
      <c r="KPK66" s="262"/>
      <c r="KPL66" s="262"/>
      <c r="KPM66" s="262"/>
      <c r="KPN66" s="262"/>
      <c r="KPO66" s="262"/>
      <c r="KPP66" s="262"/>
      <c r="KPQ66" s="262"/>
      <c r="KPR66" s="262"/>
      <c r="KPS66" s="262"/>
      <c r="KPT66" s="262"/>
      <c r="KPU66" s="262"/>
      <c r="KPV66" s="262"/>
      <c r="KPW66" s="262"/>
      <c r="KPX66" s="262"/>
      <c r="KPY66" s="262"/>
      <c r="KPZ66" s="262"/>
      <c r="KQA66" s="262"/>
      <c r="KQB66" s="262"/>
      <c r="KQC66" s="262"/>
      <c r="KQD66" s="262"/>
      <c r="KQE66" s="262"/>
      <c r="KQF66" s="262"/>
      <c r="KQG66" s="262"/>
      <c r="KQH66" s="262"/>
      <c r="KQI66" s="262"/>
      <c r="KQJ66" s="262"/>
      <c r="KQK66" s="262"/>
      <c r="KQL66" s="262"/>
      <c r="KQM66" s="262"/>
      <c r="KQN66" s="262"/>
      <c r="KQO66" s="262"/>
      <c r="KQP66" s="262"/>
      <c r="KQQ66" s="262"/>
      <c r="KQR66" s="262"/>
      <c r="KQS66" s="262"/>
      <c r="KQT66" s="262"/>
      <c r="KQU66" s="262"/>
      <c r="KQV66" s="262"/>
      <c r="KQW66" s="262"/>
      <c r="KQX66" s="262"/>
      <c r="KQY66" s="262"/>
      <c r="KQZ66" s="262"/>
      <c r="KRA66" s="262"/>
      <c r="KRB66" s="262"/>
      <c r="KRC66" s="262"/>
      <c r="KRD66" s="262"/>
      <c r="KRE66" s="262"/>
      <c r="KRF66" s="262"/>
      <c r="KRG66" s="262"/>
      <c r="KRH66" s="262"/>
      <c r="KRI66" s="262"/>
      <c r="KRJ66" s="262"/>
      <c r="KRK66" s="262"/>
      <c r="KRL66" s="262"/>
      <c r="KRM66" s="262"/>
      <c r="KRN66" s="262"/>
      <c r="KRO66" s="262"/>
      <c r="KRP66" s="262"/>
      <c r="KRQ66" s="262"/>
      <c r="KRR66" s="262"/>
      <c r="KRS66" s="262"/>
      <c r="KRT66" s="262"/>
      <c r="KRU66" s="262"/>
      <c r="KRV66" s="262"/>
      <c r="KRW66" s="262"/>
      <c r="KRX66" s="262"/>
      <c r="KRY66" s="262"/>
      <c r="KRZ66" s="262"/>
      <c r="KSA66" s="262"/>
      <c r="KSB66" s="262"/>
      <c r="KSC66" s="262"/>
      <c r="KSD66" s="262"/>
      <c r="KSE66" s="262"/>
      <c r="KSF66" s="262"/>
      <c r="KSG66" s="262"/>
      <c r="KSH66" s="262"/>
      <c r="KSI66" s="262"/>
      <c r="KSJ66" s="262"/>
      <c r="KSK66" s="262"/>
      <c r="KSL66" s="262"/>
      <c r="KSM66" s="262"/>
      <c r="KSN66" s="262"/>
      <c r="KSO66" s="262"/>
      <c r="KSP66" s="262"/>
      <c r="KSQ66" s="262"/>
      <c r="KSR66" s="262"/>
      <c r="KSS66" s="262"/>
      <c r="KST66" s="262"/>
      <c r="KSU66" s="262"/>
      <c r="KSV66" s="262"/>
      <c r="KSW66" s="262"/>
      <c r="KSX66" s="262"/>
      <c r="KSY66" s="262"/>
      <c r="KSZ66" s="262"/>
      <c r="KTA66" s="262"/>
      <c r="KTB66" s="262"/>
      <c r="KTC66" s="262"/>
      <c r="KTD66" s="262"/>
      <c r="KTE66" s="262"/>
      <c r="KTF66" s="262"/>
      <c r="KTG66" s="262"/>
      <c r="KTH66" s="262"/>
      <c r="KTI66" s="262"/>
      <c r="KTJ66" s="262"/>
      <c r="KTK66" s="262"/>
      <c r="KTL66" s="262"/>
      <c r="KTM66" s="262"/>
      <c r="KTN66" s="262"/>
      <c r="KTO66" s="262"/>
      <c r="KTP66" s="262"/>
      <c r="KTQ66" s="262"/>
      <c r="KTR66" s="262"/>
      <c r="KTS66" s="262"/>
      <c r="KTT66" s="262"/>
      <c r="KTU66" s="262"/>
      <c r="KTV66" s="262"/>
      <c r="KTW66" s="262"/>
      <c r="KTX66" s="262"/>
      <c r="KTY66" s="262"/>
      <c r="KTZ66" s="262"/>
      <c r="KUA66" s="262"/>
      <c r="KUB66" s="262"/>
      <c r="KUC66" s="262"/>
      <c r="KUD66" s="262"/>
      <c r="KUE66" s="262"/>
      <c r="KUF66" s="262"/>
      <c r="KUG66" s="262"/>
      <c r="KUH66" s="262"/>
      <c r="KUI66" s="262"/>
      <c r="KUJ66" s="262"/>
      <c r="KUK66" s="262"/>
      <c r="KUL66" s="262"/>
      <c r="KUM66" s="262"/>
      <c r="KUN66" s="262"/>
      <c r="KUO66" s="262"/>
      <c r="KUP66" s="262"/>
      <c r="KUQ66" s="262"/>
      <c r="KUR66" s="262"/>
      <c r="KUS66" s="262"/>
      <c r="KUT66" s="262"/>
      <c r="KUU66" s="262"/>
      <c r="KUV66" s="262"/>
      <c r="KUW66" s="262"/>
      <c r="KUX66" s="262"/>
      <c r="KUY66" s="262"/>
      <c r="KUZ66" s="262"/>
      <c r="KVA66" s="262"/>
      <c r="KVB66" s="262"/>
      <c r="KVC66" s="262"/>
      <c r="KVD66" s="262"/>
      <c r="KVE66" s="262"/>
      <c r="KVF66" s="262"/>
      <c r="KVG66" s="262"/>
      <c r="KVH66" s="262"/>
      <c r="KVI66" s="262"/>
      <c r="KVJ66" s="262"/>
      <c r="KVK66" s="262"/>
      <c r="KVL66" s="262"/>
      <c r="KVM66" s="262"/>
      <c r="KVN66" s="262"/>
      <c r="KVO66" s="262"/>
      <c r="KVP66" s="262"/>
      <c r="KVQ66" s="262"/>
      <c r="KVR66" s="262"/>
      <c r="KVS66" s="262"/>
      <c r="KVT66" s="262"/>
      <c r="KVU66" s="262"/>
      <c r="KVV66" s="262"/>
      <c r="KVW66" s="262"/>
      <c r="KVX66" s="262"/>
      <c r="KVY66" s="262"/>
      <c r="KVZ66" s="262"/>
      <c r="KWA66" s="262"/>
      <c r="KWB66" s="262"/>
      <c r="KWC66" s="262"/>
      <c r="KWD66" s="262"/>
      <c r="KWE66" s="262"/>
      <c r="KWF66" s="262"/>
      <c r="KWG66" s="262"/>
      <c r="KWH66" s="262"/>
      <c r="KWI66" s="262"/>
      <c r="KWJ66" s="262"/>
      <c r="KWK66" s="262"/>
      <c r="KWL66" s="262"/>
      <c r="KWM66" s="262"/>
      <c r="KWN66" s="262"/>
      <c r="KWO66" s="262"/>
      <c r="KWP66" s="262"/>
      <c r="KWQ66" s="262"/>
      <c r="KWR66" s="262"/>
      <c r="KWS66" s="262"/>
      <c r="KWT66" s="262"/>
      <c r="KWU66" s="262"/>
      <c r="KWV66" s="262"/>
      <c r="KWW66" s="262"/>
      <c r="KWX66" s="262"/>
      <c r="KWY66" s="262"/>
      <c r="KWZ66" s="262"/>
      <c r="KXA66" s="262"/>
      <c r="KXB66" s="262"/>
      <c r="KXC66" s="262"/>
      <c r="KXD66" s="262"/>
      <c r="KXE66" s="262"/>
      <c r="KXF66" s="262"/>
      <c r="KXG66" s="262"/>
      <c r="KXH66" s="262"/>
      <c r="KXI66" s="262"/>
      <c r="KXJ66" s="262"/>
      <c r="KXK66" s="262"/>
      <c r="KXL66" s="262"/>
      <c r="KXM66" s="262"/>
      <c r="KXN66" s="262"/>
      <c r="KXO66" s="262"/>
      <c r="KXP66" s="262"/>
      <c r="KXQ66" s="262"/>
      <c r="KXR66" s="262"/>
      <c r="KXS66" s="262"/>
      <c r="KXT66" s="262"/>
      <c r="KXU66" s="262"/>
      <c r="KXV66" s="262"/>
      <c r="KXW66" s="262"/>
      <c r="KXX66" s="262"/>
      <c r="KXY66" s="262"/>
      <c r="KXZ66" s="262"/>
      <c r="KYA66" s="262"/>
      <c r="KYB66" s="262"/>
      <c r="KYC66" s="262"/>
      <c r="KYD66" s="262"/>
      <c r="KYE66" s="262"/>
      <c r="KYF66" s="262"/>
      <c r="KYG66" s="262"/>
      <c r="KYH66" s="262"/>
      <c r="KYI66" s="262"/>
      <c r="KYJ66" s="262"/>
      <c r="KYK66" s="262"/>
      <c r="KYL66" s="262"/>
      <c r="KYM66" s="262"/>
      <c r="KYN66" s="262"/>
      <c r="KYO66" s="262"/>
      <c r="KYP66" s="262"/>
      <c r="KYQ66" s="262"/>
      <c r="KYR66" s="262"/>
      <c r="KYS66" s="262"/>
      <c r="KYT66" s="262"/>
      <c r="KYU66" s="262"/>
      <c r="KYV66" s="262"/>
      <c r="KYW66" s="262"/>
      <c r="KYX66" s="262"/>
      <c r="KYY66" s="262"/>
      <c r="KYZ66" s="262"/>
      <c r="KZA66" s="262"/>
      <c r="KZB66" s="262"/>
      <c r="KZC66" s="262"/>
      <c r="KZD66" s="262"/>
      <c r="KZE66" s="262"/>
      <c r="KZF66" s="262"/>
      <c r="KZG66" s="262"/>
      <c r="KZH66" s="262"/>
      <c r="KZI66" s="262"/>
      <c r="KZJ66" s="262"/>
      <c r="KZK66" s="262"/>
      <c r="KZL66" s="262"/>
      <c r="KZM66" s="262"/>
      <c r="KZN66" s="262"/>
      <c r="KZO66" s="262"/>
      <c r="KZP66" s="262"/>
      <c r="KZQ66" s="262"/>
      <c r="KZR66" s="262"/>
      <c r="KZS66" s="262"/>
      <c r="KZT66" s="262"/>
      <c r="KZU66" s="262"/>
      <c r="KZV66" s="262"/>
      <c r="KZW66" s="262"/>
      <c r="KZX66" s="262"/>
      <c r="KZY66" s="262"/>
      <c r="KZZ66" s="262"/>
      <c r="LAA66" s="262"/>
      <c r="LAB66" s="262"/>
      <c r="LAC66" s="262"/>
      <c r="LAD66" s="262"/>
      <c r="LAE66" s="262"/>
      <c r="LAF66" s="262"/>
      <c r="LAG66" s="262"/>
      <c r="LAH66" s="262"/>
      <c r="LAI66" s="262"/>
      <c r="LAJ66" s="262"/>
      <c r="LAK66" s="262"/>
      <c r="LAL66" s="262"/>
      <c r="LAM66" s="262"/>
      <c r="LAN66" s="262"/>
      <c r="LAO66" s="262"/>
      <c r="LAP66" s="262"/>
      <c r="LAQ66" s="262"/>
      <c r="LAR66" s="262"/>
      <c r="LAS66" s="262"/>
      <c r="LAT66" s="262"/>
      <c r="LAU66" s="262"/>
      <c r="LAV66" s="262"/>
      <c r="LAW66" s="262"/>
      <c r="LAX66" s="262"/>
      <c r="LAY66" s="262"/>
      <c r="LAZ66" s="262"/>
      <c r="LBA66" s="262"/>
      <c r="LBB66" s="262"/>
      <c r="LBC66" s="262"/>
      <c r="LBD66" s="262"/>
      <c r="LBE66" s="262"/>
      <c r="LBF66" s="262"/>
      <c r="LBG66" s="262"/>
      <c r="LBH66" s="262"/>
      <c r="LBI66" s="262"/>
      <c r="LBJ66" s="262"/>
      <c r="LBK66" s="262"/>
      <c r="LBL66" s="262"/>
      <c r="LBM66" s="262"/>
      <c r="LBN66" s="262"/>
      <c r="LBO66" s="262"/>
      <c r="LBP66" s="262"/>
      <c r="LBQ66" s="262"/>
      <c r="LBR66" s="262"/>
      <c r="LBS66" s="262"/>
      <c r="LBT66" s="262"/>
      <c r="LBU66" s="262"/>
      <c r="LBV66" s="262"/>
      <c r="LBW66" s="262"/>
      <c r="LBX66" s="262"/>
      <c r="LBY66" s="262"/>
      <c r="LBZ66" s="262"/>
      <c r="LCA66" s="262"/>
      <c r="LCB66" s="262"/>
      <c r="LCC66" s="262"/>
      <c r="LCD66" s="262"/>
      <c r="LCE66" s="262"/>
      <c r="LCF66" s="262"/>
      <c r="LCG66" s="262"/>
      <c r="LCH66" s="262"/>
      <c r="LCI66" s="262"/>
      <c r="LCJ66" s="262"/>
      <c r="LCK66" s="262"/>
      <c r="LCL66" s="262"/>
      <c r="LCM66" s="262"/>
      <c r="LCN66" s="262"/>
      <c r="LCO66" s="262"/>
      <c r="LCP66" s="262"/>
      <c r="LCQ66" s="262"/>
      <c r="LCR66" s="262"/>
      <c r="LCS66" s="262"/>
      <c r="LCT66" s="262"/>
      <c r="LCU66" s="262"/>
      <c r="LCV66" s="262"/>
      <c r="LCW66" s="262"/>
      <c r="LCX66" s="262"/>
      <c r="LCY66" s="262"/>
      <c r="LCZ66" s="262"/>
      <c r="LDA66" s="262"/>
      <c r="LDB66" s="262"/>
      <c r="LDC66" s="262"/>
      <c r="LDD66" s="262"/>
      <c r="LDE66" s="262"/>
      <c r="LDF66" s="262"/>
      <c r="LDG66" s="262"/>
      <c r="LDH66" s="262"/>
      <c r="LDI66" s="262"/>
      <c r="LDJ66" s="262"/>
      <c r="LDK66" s="262"/>
      <c r="LDL66" s="262"/>
      <c r="LDM66" s="262"/>
      <c r="LDN66" s="262"/>
      <c r="LDO66" s="262"/>
      <c r="LDP66" s="262"/>
      <c r="LDQ66" s="262"/>
      <c r="LDR66" s="262"/>
      <c r="LDS66" s="262"/>
      <c r="LDT66" s="262"/>
      <c r="LDU66" s="262"/>
      <c r="LDV66" s="262"/>
      <c r="LDW66" s="262"/>
      <c r="LDX66" s="262"/>
      <c r="LDY66" s="262"/>
      <c r="LDZ66" s="262"/>
      <c r="LEA66" s="262"/>
      <c r="LEB66" s="262"/>
      <c r="LEC66" s="262"/>
      <c r="LED66" s="262"/>
      <c r="LEE66" s="262"/>
      <c r="LEF66" s="262"/>
      <c r="LEG66" s="262"/>
      <c r="LEH66" s="262"/>
      <c r="LEI66" s="262"/>
      <c r="LEJ66" s="262"/>
      <c r="LEK66" s="262"/>
      <c r="LEL66" s="262"/>
      <c r="LEM66" s="262"/>
      <c r="LEN66" s="262"/>
      <c r="LEO66" s="262"/>
      <c r="LEP66" s="262"/>
      <c r="LEQ66" s="262"/>
      <c r="LER66" s="262"/>
      <c r="LES66" s="262"/>
      <c r="LET66" s="262"/>
      <c r="LEU66" s="262"/>
      <c r="LEV66" s="262"/>
      <c r="LEW66" s="262"/>
      <c r="LEX66" s="262"/>
      <c r="LEY66" s="262"/>
      <c r="LEZ66" s="262"/>
      <c r="LFA66" s="262"/>
      <c r="LFB66" s="262"/>
      <c r="LFC66" s="262"/>
      <c r="LFD66" s="262"/>
      <c r="LFE66" s="262"/>
      <c r="LFF66" s="262"/>
      <c r="LFG66" s="262"/>
      <c r="LFH66" s="262"/>
      <c r="LFI66" s="262"/>
      <c r="LFJ66" s="262"/>
      <c r="LFK66" s="262"/>
      <c r="LFL66" s="262"/>
      <c r="LFM66" s="262"/>
      <c r="LFN66" s="262"/>
      <c r="LFO66" s="262"/>
      <c r="LFP66" s="262"/>
      <c r="LFQ66" s="262"/>
      <c r="LFR66" s="262"/>
      <c r="LFS66" s="262"/>
      <c r="LFT66" s="262"/>
      <c r="LFU66" s="262"/>
      <c r="LFV66" s="262"/>
      <c r="LFW66" s="262"/>
      <c r="LFX66" s="262"/>
      <c r="LFY66" s="262"/>
      <c r="LFZ66" s="262"/>
      <c r="LGA66" s="262"/>
      <c r="LGB66" s="262"/>
      <c r="LGC66" s="262"/>
      <c r="LGD66" s="262"/>
      <c r="LGE66" s="262"/>
      <c r="LGF66" s="262"/>
      <c r="LGG66" s="262"/>
      <c r="LGH66" s="262"/>
      <c r="LGI66" s="262"/>
      <c r="LGJ66" s="262"/>
      <c r="LGK66" s="262"/>
      <c r="LGL66" s="262"/>
      <c r="LGM66" s="262"/>
      <c r="LGN66" s="262"/>
      <c r="LGO66" s="262"/>
      <c r="LGP66" s="262"/>
      <c r="LGQ66" s="262"/>
      <c r="LGR66" s="262"/>
      <c r="LGS66" s="262"/>
      <c r="LGT66" s="262"/>
      <c r="LGU66" s="262"/>
      <c r="LGV66" s="262"/>
      <c r="LGW66" s="262"/>
      <c r="LGX66" s="262"/>
      <c r="LGY66" s="262"/>
      <c r="LGZ66" s="262"/>
      <c r="LHA66" s="262"/>
      <c r="LHB66" s="262"/>
      <c r="LHC66" s="262"/>
      <c r="LHD66" s="262"/>
      <c r="LHE66" s="262"/>
      <c r="LHF66" s="262"/>
      <c r="LHG66" s="262"/>
      <c r="LHH66" s="262"/>
      <c r="LHI66" s="262"/>
      <c r="LHJ66" s="262"/>
      <c r="LHK66" s="262"/>
      <c r="LHL66" s="262"/>
      <c r="LHM66" s="262"/>
      <c r="LHN66" s="262"/>
      <c r="LHO66" s="262"/>
      <c r="LHP66" s="262"/>
      <c r="LHQ66" s="262"/>
      <c r="LHR66" s="262"/>
      <c r="LHS66" s="262"/>
      <c r="LHT66" s="262"/>
      <c r="LHU66" s="262"/>
      <c r="LHV66" s="262"/>
      <c r="LHW66" s="262"/>
      <c r="LHX66" s="262"/>
      <c r="LHY66" s="262"/>
      <c r="LHZ66" s="262"/>
      <c r="LIA66" s="262"/>
      <c r="LIB66" s="262"/>
      <c r="LIC66" s="262"/>
      <c r="LID66" s="262"/>
      <c r="LIE66" s="262"/>
      <c r="LIF66" s="262"/>
      <c r="LIG66" s="262"/>
      <c r="LIH66" s="262"/>
      <c r="LII66" s="262"/>
      <c r="LIJ66" s="262"/>
      <c r="LIK66" s="262"/>
      <c r="LIL66" s="262"/>
      <c r="LIM66" s="262"/>
      <c r="LIN66" s="262"/>
      <c r="LIO66" s="262"/>
      <c r="LIP66" s="262"/>
      <c r="LIQ66" s="262"/>
      <c r="LIR66" s="262"/>
      <c r="LIS66" s="262"/>
      <c r="LIT66" s="262"/>
      <c r="LIU66" s="262"/>
      <c r="LIV66" s="262"/>
      <c r="LIW66" s="262"/>
      <c r="LIX66" s="262"/>
      <c r="LIY66" s="262"/>
      <c r="LIZ66" s="262"/>
      <c r="LJA66" s="262"/>
      <c r="LJB66" s="262"/>
      <c r="LJC66" s="262"/>
      <c r="LJD66" s="262"/>
      <c r="LJE66" s="262"/>
      <c r="LJF66" s="262"/>
      <c r="LJG66" s="262"/>
      <c r="LJH66" s="262"/>
      <c r="LJI66" s="262"/>
      <c r="LJJ66" s="262"/>
      <c r="LJK66" s="262"/>
      <c r="LJL66" s="262"/>
      <c r="LJM66" s="262"/>
      <c r="LJN66" s="262"/>
      <c r="LJO66" s="262"/>
      <c r="LJP66" s="262"/>
      <c r="LJQ66" s="262"/>
      <c r="LJR66" s="262"/>
      <c r="LJS66" s="262"/>
      <c r="LJT66" s="262"/>
      <c r="LJU66" s="262"/>
      <c r="LJV66" s="262"/>
      <c r="LJW66" s="262"/>
      <c r="LJX66" s="262"/>
      <c r="LJY66" s="262"/>
      <c r="LJZ66" s="262"/>
      <c r="LKA66" s="262"/>
      <c r="LKB66" s="262"/>
      <c r="LKC66" s="262"/>
      <c r="LKD66" s="262"/>
      <c r="LKE66" s="262"/>
      <c r="LKF66" s="262"/>
      <c r="LKG66" s="262"/>
      <c r="LKH66" s="262"/>
      <c r="LKI66" s="262"/>
      <c r="LKJ66" s="262"/>
      <c r="LKK66" s="262"/>
      <c r="LKL66" s="262"/>
      <c r="LKM66" s="262"/>
      <c r="LKN66" s="262"/>
      <c r="LKO66" s="262"/>
      <c r="LKP66" s="262"/>
      <c r="LKQ66" s="262"/>
      <c r="LKR66" s="262"/>
      <c r="LKS66" s="262"/>
      <c r="LKT66" s="262"/>
      <c r="LKU66" s="262"/>
      <c r="LKV66" s="262"/>
      <c r="LKW66" s="262"/>
      <c r="LKX66" s="262"/>
      <c r="LKY66" s="262"/>
      <c r="LKZ66" s="262"/>
      <c r="LLA66" s="262"/>
      <c r="LLB66" s="262"/>
      <c r="LLC66" s="262"/>
      <c r="LLD66" s="262"/>
      <c r="LLE66" s="262"/>
      <c r="LLF66" s="262"/>
      <c r="LLG66" s="262"/>
      <c r="LLH66" s="262"/>
      <c r="LLI66" s="262"/>
      <c r="LLJ66" s="262"/>
      <c r="LLK66" s="262"/>
      <c r="LLL66" s="262"/>
      <c r="LLM66" s="262"/>
      <c r="LLN66" s="262"/>
      <c r="LLO66" s="262"/>
      <c r="LLP66" s="262"/>
      <c r="LLQ66" s="262"/>
      <c r="LLR66" s="262"/>
      <c r="LLS66" s="262"/>
      <c r="LLT66" s="262"/>
      <c r="LLU66" s="262"/>
      <c r="LLV66" s="262"/>
      <c r="LLW66" s="262"/>
      <c r="LLX66" s="262"/>
      <c r="LLY66" s="262"/>
      <c r="LLZ66" s="262"/>
      <c r="LMA66" s="262"/>
      <c r="LMB66" s="262"/>
      <c r="LMC66" s="262"/>
      <c r="LMD66" s="262"/>
      <c r="LME66" s="262"/>
      <c r="LMF66" s="262"/>
      <c r="LMG66" s="262"/>
      <c r="LMH66" s="262"/>
      <c r="LMI66" s="262"/>
      <c r="LMJ66" s="262"/>
      <c r="LMK66" s="262"/>
      <c r="LML66" s="262"/>
      <c r="LMM66" s="262"/>
      <c r="LMN66" s="262"/>
      <c r="LMO66" s="262"/>
      <c r="LMP66" s="262"/>
      <c r="LMQ66" s="262"/>
      <c r="LMR66" s="262"/>
      <c r="LMS66" s="262"/>
      <c r="LMT66" s="262"/>
      <c r="LMU66" s="262"/>
      <c r="LMV66" s="262"/>
      <c r="LMW66" s="262"/>
      <c r="LMX66" s="262"/>
      <c r="LMY66" s="262"/>
      <c r="LMZ66" s="262"/>
      <c r="LNA66" s="262"/>
      <c r="LNB66" s="262"/>
      <c r="LNC66" s="262"/>
      <c r="LND66" s="262"/>
      <c r="LNE66" s="262"/>
      <c r="LNF66" s="262"/>
      <c r="LNG66" s="262"/>
      <c r="LNH66" s="262"/>
      <c r="LNI66" s="262"/>
      <c r="LNJ66" s="262"/>
      <c r="LNK66" s="262"/>
      <c r="LNL66" s="262"/>
      <c r="LNM66" s="262"/>
      <c r="LNN66" s="262"/>
      <c r="LNO66" s="262"/>
      <c r="LNP66" s="262"/>
      <c r="LNQ66" s="262"/>
      <c r="LNR66" s="262"/>
      <c r="LNS66" s="262"/>
      <c r="LNT66" s="262"/>
      <c r="LNU66" s="262"/>
      <c r="LNV66" s="262"/>
      <c r="LNW66" s="262"/>
      <c r="LNX66" s="262"/>
      <c r="LNY66" s="262"/>
      <c r="LNZ66" s="262"/>
      <c r="LOA66" s="262"/>
      <c r="LOB66" s="262"/>
      <c r="LOC66" s="262"/>
      <c r="LOD66" s="262"/>
      <c r="LOE66" s="262"/>
      <c r="LOF66" s="262"/>
      <c r="LOG66" s="262"/>
      <c r="LOH66" s="262"/>
      <c r="LOI66" s="262"/>
      <c r="LOJ66" s="262"/>
      <c r="LOK66" s="262"/>
      <c r="LOL66" s="262"/>
      <c r="LOM66" s="262"/>
      <c r="LON66" s="262"/>
      <c r="LOO66" s="262"/>
      <c r="LOP66" s="262"/>
      <c r="LOQ66" s="262"/>
      <c r="LOR66" s="262"/>
      <c r="LOS66" s="262"/>
      <c r="LOT66" s="262"/>
      <c r="LOU66" s="262"/>
      <c r="LOV66" s="262"/>
      <c r="LOW66" s="262"/>
      <c r="LOX66" s="262"/>
      <c r="LOY66" s="262"/>
      <c r="LOZ66" s="262"/>
      <c r="LPA66" s="262"/>
      <c r="LPB66" s="262"/>
      <c r="LPC66" s="262"/>
      <c r="LPD66" s="262"/>
      <c r="LPE66" s="262"/>
      <c r="LPF66" s="262"/>
      <c r="LPG66" s="262"/>
      <c r="LPH66" s="262"/>
      <c r="LPI66" s="262"/>
      <c r="LPJ66" s="262"/>
      <c r="LPK66" s="262"/>
      <c r="LPL66" s="262"/>
      <c r="LPM66" s="262"/>
      <c r="LPN66" s="262"/>
      <c r="LPO66" s="262"/>
      <c r="LPP66" s="262"/>
      <c r="LPQ66" s="262"/>
      <c r="LPR66" s="262"/>
      <c r="LPS66" s="262"/>
      <c r="LPT66" s="262"/>
      <c r="LPU66" s="262"/>
      <c r="LPV66" s="262"/>
      <c r="LPW66" s="262"/>
      <c r="LPX66" s="262"/>
      <c r="LPY66" s="262"/>
      <c r="LPZ66" s="262"/>
      <c r="LQA66" s="262"/>
      <c r="LQB66" s="262"/>
      <c r="LQC66" s="262"/>
      <c r="LQD66" s="262"/>
      <c r="LQE66" s="262"/>
      <c r="LQF66" s="262"/>
      <c r="LQG66" s="262"/>
      <c r="LQH66" s="262"/>
      <c r="LQI66" s="262"/>
      <c r="LQJ66" s="262"/>
      <c r="LQK66" s="262"/>
      <c r="LQL66" s="262"/>
      <c r="LQM66" s="262"/>
      <c r="LQN66" s="262"/>
      <c r="LQO66" s="262"/>
      <c r="LQP66" s="262"/>
      <c r="LQQ66" s="262"/>
      <c r="LQR66" s="262"/>
      <c r="LQS66" s="262"/>
      <c r="LQT66" s="262"/>
      <c r="LQU66" s="262"/>
      <c r="LQV66" s="262"/>
      <c r="LQW66" s="262"/>
      <c r="LQX66" s="262"/>
      <c r="LQY66" s="262"/>
      <c r="LQZ66" s="262"/>
      <c r="LRA66" s="262"/>
      <c r="LRB66" s="262"/>
      <c r="LRC66" s="262"/>
      <c r="LRD66" s="262"/>
      <c r="LRE66" s="262"/>
      <c r="LRF66" s="262"/>
      <c r="LRG66" s="262"/>
      <c r="LRH66" s="262"/>
      <c r="LRI66" s="262"/>
      <c r="LRJ66" s="262"/>
      <c r="LRK66" s="262"/>
      <c r="LRL66" s="262"/>
      <c r="LRM66" s="262"/>
      <c r="LRN66" s="262"/>
      <c r="LRO66" s="262"/>
      <c r="LRP66" s="262"/>
      <c r="LRQ66" s="262"/>
      <c r="LRR66" s="262"/>
      <c r="LRS66" s="262"/>
      <c r="LRT66" s="262"/>
      <c r="LRU66" s="262"/>
      <c r="LRV66" s="262"/>
      <c r="LRW66" s="262"/>
      <c r="LRX66" s="262"/>
      <c r="LRY66" s="262"/>
      <c r="LRZ66" s="262"/>
      <c r="LSA66" s="262"/>
      <c r="LSB66" s="262"/>
      <c r="LSC66" s="262"/>
      <c r="LSD66" s="262"/>
      <c r="LSE66" s="262"/>
      <c r="LSF66" s="262"/>
      <c r="LSG66" s="262"/>
      <c r="LSH66" s="262"/>
      <c r="LSI66" s="262"/>
      <c r="LSJ66" s="262"/>
      <c r="LSK66" s="262"/>
      <c r="LSL66" s="262"/>
      <c r="LSM66" s="262"/>
      <c r="LSN66" s="262"/>
      <c r="LSO66" s="262"/>
      <c r="LSP66" s="262"/>
      <c r="LSQ66" s="262"/>
      <c r="LSR66" s="262"/>
      <c r="LSS66" s="262"/>
      <c r="LST66" s="262"/>
      <c r="LSU66" s="262"/>
      <c r="LSV66" s="262"/>
      <c r="LSW66" s="262"/>
      <c r="LSX66" s="262"/>
      <c r="LSY66" s="262"/>
      <c r="LSZ66" s="262"/>
      <c r="LTA66" s="262"/>
      <c r="LTB66" s="262"/>
      <c r="LTC66" s="262"/>
      <c r="LTD66" s="262"/>
      <c r="LTE66" s="262"/>
      <c r="LTF66" s="262"/>
      <c r="LTG66" s="262"/>
      <c r="LTH66" s="262"/>
      <c r="LTI66" s="262"/>
      <c r="LTJ66" s="262"/>
      <c r="LTK66" s="262"/>
      <c r="LTL66" s="262"/>
      <c r="LTM66" s="262"/>
      <c r="LTN66" s="262"/>
      <c r="LTO66" s="262"/>
      <c r="LTP66" s="262"/>
      <c r="LTQ66" s="262"/>
      <c r="LTR66" s="262"/>
      <c r="LTS66" s="262"/>
      <c r="LTT66" s="262"/>
      <c r="LTU66" s="262"/>
      <c r="LTV66" s="262"/>
      <c r="LTW66" s="262"/>
      <c r="LTX66" s="262"/>
      <c r="LTY66" s="262"/>
      <c r="LTZ66" s="262"/>
      <c r="LUA66" s="262"/>
      <c r="LUB66" s="262"/>
      <c r="LUC66" s="262"/>
      <c r="LUD66" s="262"/>
      <c r="LUE66" s="262"/>
      <c r="LUF66" s="262"/>
      <c r="LUG66" s="262"/>
      <c r="LUH66" s="262"/>
      <c r="LUI66" s="262"/>
      <c r="LUJ66" s="262"/>
      <c r="LUK66" s="262"/>
      <c r="LUL66" s="262"/>
      <c r="LUM66" s="262"/>
      <c r="LUN66" s="262"/>
      <c r="LUO66" s="262"/>
      <c r="LUP66" s="262"/>
      <c r="LUQ66" s="262"/>
      <c r="LUR66" s="262"/>
      <c r="LUS66" s="262"/>
      <c r="LUT66" s="262"/>
      <c r="LUU66" s="262"/>
      <c r="LUV66" s="262"/>
      <c r="LUW66" s="262"/>
      <c r="LUX66" s="262"/>
      <c r="LUY66" s="262"/>
      <c r="LUZ66" s="262"/>
      <c r="LVA66" s="262"/>
      <c r="LVB66" s="262"/>
      <c r="LVC66" s="262"/>
      <c r="LVD66" s="262"/>
      <c r="LVE66" s="262"/>
      <c r="LVF66" s="262"/>
      <c r="LVG66" s="262"/>
      <c r="LVH66" s="262"/>
      <c r="LVI66" s="262"/>
      <c r="LVJ66" s="262"/>
      <c r="LVK66" s="262"/>
      <c r="LVL66" s="262"/>
      <c r="LVM66" s="262"/>
      <c r="LVN66" s="262"/>
      <c r="LVO66" s="262"/>
      <c r="LVP66" s="262"/>
      <c r="LVQ66" s="262"/>
      <c r="LVR66" s="262"/>
      <c r="LVS66" s="262"/>
      <c r="LVT66" s="262"/>
      <c r="LVU66" s="262"/>
      <c r="LVV66" s="262"/>
      <c r="LVW66" s="262"/>
      <c r="LVX66" s="262"/>
      <c r="LVY66" s="262"/>
      <c r="LVZ66" s="262"/>
      <c r="LWA66" s="262"/>
      <c r="LWB66" s="262"/>
      <c r="LWC66" s="262"/>
      <c r="LWD66" s="262"/>
      <c r="LWE66" s="262"/>
      <c r="LWF66" s="262"/>
      <c r="LWG66" s="262"/>
      <c r="LWH66" s="262"/>
      <c r="LWI66" s="262"/>
      <c r="LWJ66" s="262"/>
      <c r="LWK66" s="262"/>
      <c r="LWL66" s="262"/>
      <c r="LWM66" s="262"/>
      <c r="LWN66" s="262"/>
      <c r="LWO66" s="262"/>
      <c r="LWP66" s="262"/>
      <c r="LWQ66" s="262"/>
      <c r="LWR66" s="262"/>
      <c r="LWS66" s="262"/>
      <c r="LWT66" s="262"/>
      <c r="LWU66" s="262"/>
      <c r="LWV66" s="262"/>
      <c r="LWW66" s="262"/>
      <c r="LWX66" s="262"/>
      <c r="LWY66" s="262"/>
      <c r="LWZ66" s="262"/>
      <c r="LXA66" s="262"/>
      <c r="LXB66" s="262"/>
      <c r="LXC66" s="262"/>
      <c r="LXD66" s="262"/>
      <c r="LXE66" s="262"/>
      <c r="LXF66" s="262"/>
      <c r="LXG66" s="262"/>
      <c r="LXH66" s="262"/>
      <c r="LXI66" s="262"/>
      <c r="LXJ66" s="262"/>
      <c r="LXK66" s="262"/>
      <c r="LXL66" s="262"/>
      <c r="LXM66" s="262"/>
      <c r="LXN66" s="262"/>
      <c r="LXO66" s="262"/>
      <c r="LXP66" s="262"/>
      <c r="LXQ66" s="262"/>
      <c r="LXR66" s="262"/>
      <c r="LXS66" s="262"/>
      <c r="LXT66" s="262"/>
      <c r="LXU66" s="262"/>
      <c r="LXV66" s="262"/>
      <c r="LXW66" s="262"/>
      <c r="LXX66" s="262"/>
      <c r="LXY66" s="262"/>
      <c r="LXZ66" s="262"/>
      <c r="LYA66" s="262"/>
      <c r="LYB66" s="262"/>
      <c r="LYC66" s="262"/>
      <c r="LYD66" s="262"/>
      <c r="LYE66" s="262"/>
      <c r="LYF66" s="262"/>
      <c r="LYG66" s="262"/>
      <c r="LYH66" s="262"/>
      <c r="LYI66" s="262"/>
      <c r="LYJ66" s="262"/>
      <c r="LYK66" s="262"/>
      <c r="LYL66" s="262"/>
      <c r="LYM66" s="262"/>
      <c r="LYN66" s="262"/>
      <c r="LYO66" s="262"/>
      <c r="LYP66" s="262"/>
      <c r="LYQ66" s="262"/>
      <c r="LYR66" s="262"/>
      <c r="LYS66" s="262"/>
      <c r="LYT66" s="262"/>
      <c r="LYU66" s="262"/>
      <c r="LYV66" s="262"/>
      <c r="LYW66" s="262"/>
      <c r="LYX66" s="262"/>
      <c r="LYY66" s="262"/>
      <c r="LYZ66" s="262"/>
      <c r="LZA66" s="262"/>
      <c r="LZB66" s="262"/>
      <c r="LZC66" s="262"/>
      <c r="LZD66" s="262"/>
      <c r="LZE66" s="262"/>
      <c r="LZF66" s="262"/>
      <c r="LZG66" s="262"/>
      <c r="LZH66" s="262"/>
      <c r="LZI66" s="262"/>
      <c r="LZJ66" s="262"/>
      <c r="LZK66" s="262"/>
      <c r="LZL66" s="262"/>
      <c r="LZM66" s="262"/>
      <c r="LZN66" s="262"/>
      <c r="LZO66" s="262"/>
      <c r="LZP66" s="262"/>
      <c r="LZQ66" s="262"/>
      <c r="LZR66" s="262"/>
      <c r="LZS66" s="262"/>
      <c r="LZT66" s="262"/>
      <c r="LZU66" s="262"/>
      <c r="LZV66" s="262"/>
      <c r="LZW66" s="262"/>
      <c r="LZX66" s="262"/>
      <c r="LZY66" s="262"/>
      <c r="LZZ66" s="262"/>
      <c r="MAA66" s="262"/>
      <c r="MAB66" s="262"/>
      <c r="MAC66" s="262"/>
      <c r="MAD66" s="262"/>
      <c r="MAE66" s="262"/>
      <c r="MAF66" s="262"/>
      <c r="MAG66" s="262"/>
      <c r="MAH66" s="262"/>
      <c r="MAI66" s="262"/>
      <c r="MAJ66" s="262"/>
      <c r="MAK66" s="262"/>
      <c r="MAL66" s="262"/>
      <c r="MAM66" s="262"/>
      <c r="MAN66" s="262"/>
      <c r="MAO66" s="262"/>
      <c r="MAP66" s="262"/>
      <c r="MAQ66" s="262"/>
      <c r="MAR66" s="262"/>
      <c r="MAS66" s="262"/>
      <c r="MAT66" s="262"/>
      <c r="MAU66" s="262"/>
      <c r="MAV66" s="262"/>
      <c r="MAW66" s="262"/>
      <c r="MAX66" s="262"/>
      <c r="MAY66" s="262"/>
      <c r="MAZ66" s="262"/>
      <c r="MBA66" s="262"/>
      <c r="MBB66" s="262"/>
      <c r="MBC66" s="262"/>
      <c r="MBD66" s="262"/>
      <c r="MBE66" s="262"/>
      <c r="MBF66" s="262"/>
      <c r="MBG66" s="262"/>
      <c r="MBH66" s="262"/>
      <c r="MBI66" s="262"/>
      <c r="MBJ66" s="262"/>
      <c r="MBK66" s="262"/>
      <c r="MBL66" s="262"/>
      <c r="MBM66" s="262"/>
      <c r="MBN66" s="262"/>
      <c r="MBO66" s="262"/>
      <c r="MBP66" s="262"/>
      <c r="MBQ66" s="262"/>
      <c r="MBR66" s="262"/>
      <c r="MBS66" s="262"/>
      <c r="MBT66" s="262"/>
      <c r="MBU66" s="262"/>
      <c r="MBV66" s="262"/>
      <c r="MBW66" s="262"/>
      <c r="MBX66" s="262"/>
      <c r="MBY66" s="262"/>
      <c r="MBZ66" s="262"/>
      <c r="MCA66" s="262"/>
      <c r="MCB66" s="262"/>
      <c r="MCC66" s="262"/>
      <c r="MCD66" s="262"/>
      <c r="MCE66" s="262"/>
      <c r="MCF66" s="262"/>
      <c r="MCG66" s="262"/>
      <c r="MCH66" s="262"/>
      <c r="MCI66" s="262"/>
      <c r="MCJ66" s="262"/>
      <c r="MCK66" s="262"/>
      <c r="MCL66" s="262"/>
      <c r="MCM66" s="262"/>
      <c r="MCN66" s="262"/>
      <c r="MCO66" s="262"/>
      <c r="MCP66" s="262"/>
      <c r="MCQ66" s="262"/>
      <c r="MCR66" s="262"/>
      <c r="MCS66" s="262"/>
      <c r="MCT66" s="262"/>
      <c r="MCU66" s="262"/>
      <c r="MCV66" s="262"/>
      <c r="MCW66" s="262"/>
      <c r="MCX66" s="262"/>
      <c r="MCY66" s="262"/>
      <c r="MCZ66" s="262"/>
      <c r="MDA66" s="262"/>
      <c r="MDB66" s="262"/>
      <c r="MDC66" s="262"/>
      <c r="MDD66" s="262"/>
      <c r="MDE66" s="262"/>
      <c r="MDF66" s="262"/>
      <c r="MDG66" s="262"/>
      <c r="MDH66" s="262"/>
      <c r="MDI66" s="262"/>
      <c r="MDJ66" s="262"/>
      <c r="MDK66" s="262"/>
      <c r="MDL66" s="262"/>
      <c r="MDM66" s="262"/>
      <c r="MDN66" s="262"/>
      <c r="MDO66" s="262"/>
      <c r="MDP66" s="262"/>
      <c r="MDQ66" s="262"/>
      <c r="MDR66" s="262"/>
      <c r="MDS66" s="262"/>
      <c r="MDT66" s="262"/>
      <c r="MDU66" s="262"/>
      <c r="MDV66" s="262"/>
      <c r="MDW66" s="262"/>
      <c r="MDX66" s="262"/>
      <c r="MDY66" s="262"/>
      <c r="MDZ66" s="262"/>
      <c r="MEA66" s="262"/>
      <c r="MEB66" s="262"/>
      <c r="MEC66" s="262"/>
      <c r="MED66" s="262"/>
      <c r="MEE66" s="262"/>
      <c r="MEF66" s="262"/>
      <c r="MEG66" s="262"/>
      <c r="MEH66" s="262"/>
      <c r="MEI66" s="262"/>
      <c r="MEJ66" s="262"/>
      <c r="MEK66" s="262"/>
      <c r="MEL66" s="262"/>
      <c r="MEM66" s="262"/>
      <c r="MEN66" s="262"/>
      <c r="MEO66" s="262"/>
      <c r="MEP66" s="262"/>
      <c r="MEQ66" s="262"/>
      <c r="MER66" s="262"/>
      <c r="MES66" s="262"/>
      <c r="MET66" s="262"/>
      <c r="MEU66" s="262"/>
      <c r="MEV66" s="262"/>
      <c r="MEW66" s="262"/>
      <c r="MEX66" s="262"/>
      <c r="MEY66" s="262"/>
      <c r="MEZ66" s="262"/>
      <c r="MFA66" s="262"/>
      <c r="MFB66" s="262"/>
      <c r="MFC66" s="262"/>
      <c r="MFD66" s="262"/>
      <c r="MFE66" s="262"/>
      <c r="MFF66" s="262"/>
      <c r="MFG66" s="262"/>
      <c r="MFH66" s="262"/>
      <c r="MFI66" s="262"/>
      <c r="MFJ66" s="262"/>
      <c r="MFK66" s="262"/>
      <c r="MFL66" s="262"/>
      <c r="MFM66" s="262"/>
      <c r="MFN66" s="262"/>
      <c r="MFO66" s="262"/>
      <c r="MFP66" s="262"/>
      <c r="MFQ66" s="262"/>
      <c r="MFR66" s="262"/>
      <c r="MFS66" s="262"/>
      <c r="MFT66" s="262"/>
      <c r="MFU66" s="262"/>
      <c r="MFV66" s="262"/>
      <c r="MFW66" s="262"/>
      <c r="MFX66" s="262"/>
      <c r="MFY66" s="262"/>
      <c r="MFZ66" s="262"/>
      <c r="MGA66" s="262"/>
      <c r="MGB66" s="262"/>
      <c r="MGC66" s="262"/>
      <c r="MGD66" s="262"/>
      <c r="MGE66" s="262"/>
      <c r="MGF66" s="262"/>
      <c r="MGG66" s="262"/>
      <c r="MGH66" s="262"/>
      <c r="MGI66" s="262"/>
      <c r="MGJ66" s="262"/>
      <c r="MGK66" s="262"/>
      <c r="MGL66" s="262"/>
      <c r="MGM66" s="262"/>
      <c r="MGN66" s="262"/>
      <c r="MGO66" s="262"/>
      <c r="MGP66" s="262"/>
      <c r="MGQ66" s="262"/>
      <c r="MGR66" s="262"/>
      <c r="MGS66" s="262"/>
      <c r="MGT66" s="262"/>
      <c r="MGU66" s="262"/>
      <c r="MGV66" s="262"/>
      <c r="MGW66" s="262"/>
      <c r="MGX66" s="262"/>
      <c r="MGY66" s="262"/>
      <c r="MGZ66" s="262"/>
      <c r="MHA66" s="262"/>
      <c r="MHB66" s="262"/>
      <c r="MHC66" s="262"/>
      <c r="MHD66" s="262"/>
      <c r="MHE66" s="262"/>
      <c r="MHF66" s="262"/>
      <c r="MHG66" s="262"/>
      <c r="MHH66" s="262"/>
      <c r="MHI66" s="262"/>
      <c r="MHJ66" s="262"/>
      <c r="MHK66" s="262"/>
      <c r="MHL66" s="262"/>
      <c r="MHM66" s="262"/>
      <c r="MHN66" s="262"/>
      <c r="MHO66" s="262"/>
      <c r="MHP66" s="262"/>
      <c r="MHQ66" s="262"/>
      <c r="MHR66" s="262"/>
      <c r="MHS66" s="262"/>
      <c r="MHT66" s="262"/>
      <c r="MHU66" s="262"/>
      <c r="MHV66" s="262"/>
      <c r="MHW66" s="262"/>
      <c r="MHX66" s="262"/>
      <c r="MHY66" s="262"/>
      <c r="MHZ66" s="262"/>
      <c r="MIA66" s="262"/>
      <c r="MIB66" s="262"/>
      <c r="MIC66" s="262"/>
      <c r="MID66" s="262"/>
      <c r="MIE66" s="262"/>
      <c r="MIF66" s="262"/>
      <c r="MIG66" s="262"/>
      <c r="MIH66" s="262"/>
      <c r="MII66" s="262"/>
      <c r="MIJ66" s="262"/>
      <c r="MIK66" s="262"/>
      <c r="MIL66" s="262"/>
      <c r="MIM66" s="262"/>
      <c r="MIN66" s="262"/>
      <c r="MIO66" s="262"/>
      <c r="MIP66" s="262"/>
      <c r="MIQ66" s="262"/>
      <c r="MIR66" s="262"/>
      <c r="MIS66" s="262"/>
      <c r="MIT66" s="262"/>
      <c r="MIU66" s="262"/>
      <c r="MIV66" s="262"/>
      <c r="MIW66" s="262"/>
      <c r="MIX66" s="262"/>
      <c r="MIY66" s="262"/>
      <c r="MIZ66" s="262"/>
      <c r="MJA66" s="262"/>
      <c r="MJB66" s="262"/>
      <c r="MJC66" s="262"/>
      <c r="MJD66" s="262"/>
      <c r="MJE66" s="262"/>
      <c r="MJF66" s="262"/>
      <c r="MJG66" s="262"/>
      <c r="MJH66" s="262"/>
      <c r="MJI66" s="262"/>
      <c r="MJJ66" s="262"/>
      <c r="MJK66" s="262"/>
      <c r="MJL66" s="262"/>
      <c r="MJM66" s="262"/>
      <c r="MJN66" s="262"/>
      <c r="MJO66" s="262"/>
      <c r="MJP66" s="262"/>
      <c r="MJQ66" s="262"/>
      <c r="MJR66" s="262"/>
      <c r="MJS66" s="262"/>
      <c r="MJT66" s="262"/>
      <c r="MJU66" s="262"/>
      <c r="MJV66" s="262"/>
      <c r="MJW66" s="262"/>
      <c r="MJX66" s="262"/>
      <c r="MJY66" s="262"/>
      <c r="MJZ66" s="262"/>
      <c r="MKA66" s="262"/>
      <c r="MKB66" s="262"/>
      <c r="MKC66" s="262"/>
      <c r="MKD66" s="262"/>
      <c r="MKE66" s="262"/>
      <c r="MKF66" s="262"/>
      <c r="MKG66" s="262"/>
      <c r="MKH66" s="262"/>
      <c r="MKI66" s="262"/>
      <c r="MKJ66" s="262"/>
      <c r="MKK66" s="262"/>
      <c r="MKL66" s="262"/>
      <c r="MKM66" s="262"/>
      <c r="MKN66" s="262"/>
      <c r="MKO66" s="262"/>
      <c r="MKP66" s="262"/>
      <c r="MKQ66" s="262"/>
      <c r="MKR66" s="262"/>
      <c r="MKS66" s="262"/>
      <c r="MKT66" s="262"/>
      <c r="MKU66" s="262"/>
      <c r="MKV66" s="262"/>
      <c r="MKW66" s="262"/>
      <c r="MKX66" s="262"/>
      <c r="MKY66" s="262"/>
      <c r="MKZ66" s="262"/>
      <c r="MLA66" s="262"/>
      <c r="MLB66" s="262"/>
      <c r="MLC66" s="262"/>
      <c r="MLD66" s="262"/>
      <c r="MLE66" s="262"/>
      <c r="MLF66" s="262"/>
      <c r="MLG66" s="262"/>
      <c r="MLH66" s="262"/>
      <c r="MLI66" s="262"/>
      <c r="MLJ66" s="262"/>
      <c r="MLK66" s="262"/>
      <c r="MLL66" s="262"/>
      <c r="MLM66" s="262"/>
      <c r="MLN66" s="262"/>
      <c r="MLO66" s="262"/>
      <c r="MLP66" s="262"/>
      <c r="MLQ66" s="262"/>
      <c r="MLR66" s="262"/>
      <c r="MLS66" s="262"/>
      <c r="MLT66" s="262"/>
      <c r="MLU66" s="262"/>
      <c r="MLV66" s="262"/>
      <c r="MLW66" s="262"/>
      <c r="MLX66" s="262"/>
      <c r="MLY66" s="262"/>
      <c r="MLZ66" s="262"/>
      <c r="MMA66" s="262"/>
      <c r="MMB66" s="262"/>
      <c r="MMC66" s="262"/>
      <c r="MMD66" s="262"/>
      <c r="MME66" s="262"/>
      <c r="MMF66" s="262"/>
      <c r="MMG66" s="262"/>
      <c r="MMH66" s="262"/>
      <c r="MMI66" s="262"/>
      <c r="MMJ66" s="262"/>
      <c r="MMK66" s="262"/>
      <c r="MML66" s="262"/>
      <c r="MMM66" s="262"/>
      <c r="MMN66" s="262"/>
      <c r="MMO66" s="262"/>
      <c r="MMP66" s="262"/>
      <c r="MMQ66" s="262"/>
      <c r="MMR66" s="262"/>
      <c r="MMS66" s="262"/>
      <c r="MMT66" s="262"/>
      <c r="MMU66" s="262"/>
      <c r="MMV66" s="262"/>
      <c r="MMW66" s="262"/>
      <c r="MMX66" s="262"/>
      <c r="MMY66" s="262"/>
      <c r="MMZ66" s="262"/>
      <c r="MNA66" s="262"/>
      <c r="MNB66" s="262"/>
      <c r="MNC66" s="262"/>
      <c r="MND66" s="262"/>
      <c r="MNE66" s="262"/>
      <c r="MNF66" s="262"/>
      <c r="MNG66" s="262"/>
      <c r="MNH66" s="262"/>
      <c r="MNI66" s="262"/>
      <c r="MNJ66" s="262"/>
      <c r="MNK66" s="262"/>
      <c r="MNL66" s="262"/>
      <c r="MNM66" s="262"/>
      <c r="MNN66" s="262"/>
      <c r="MNO66" s="262"/>
      <c r="MNP66" s="262"/>
      <c r="MNQ66" s="262"/>
      <c r="MNR66" s="262"/>
      <c r="MNS66" s="262"/>
      <c r="MNT66" s="262"/>
      <c r="MNU66" s="262"/>
      <c r="MNV66" s="262"/>
      <c r="MNW66" s="262"/>
      <c r="MNX66" s="262"/>
      <c r="MNY66" s="262"/>
      <c r="MNZ66" s="262"/>
      <c r="MOA66" s="262"/>
      <c r="MOB66" s="262"/>
      <c r="MOC66" s="262"/>
      <c r="MOD66" s="262"/>
      <c r="MOE66" s="262"/>
      <c r="MOF66" s="262"/>
      <c r="MOG66" s="262"/>
      <c r="MOH66" s="262"/>
      <c r="MOI66" s="262"/>
      <c r="MOJ66" s="262"/>
      <c r="MOK66" s="262"/>
      <c r="MOL66" s="262"/>
      <c r="MOM66" s="262"/>
      <c r="MON66" s="262"/>
      <c r="MOO66" s="262"/>
      <c r="MOP66" s="262"/>
      <c r="MOQ66" s="262"/>
      <c r="MOR66" s="262"/>
      <c r="MOS66" s="262"/>
      <c r="MOT66" s="262"/>
      <c r="MOU66" s="262"/>
      <c r="MOV66" s="262"/>
      <c r="MOW66" s="262"/>
      <c r="MOX66" s="262"/>
      <c r="MOY66" s="262"/>
      <c r="MOZ66" s="262"/>
      <c r="MPA66" s="262"/>
      <c r="MPB66" s="262"/>
      <c r="MPC66" s="262"/>
      <c r="MPD66" s="262"/>
      <c r="MPE66" s="262"/>
      <c r="MPF66" s="262"/>
      <c r="MPG66" s="262"/>
      <c r="MPH66" s="262"/>
      <c r="MPI66" s="262"/>
      <c r="MPJ66" s="262"/>
      <c r="MPK66" s="262"/>
      <c r="MPL66" s="262"/>
      <c r="MPM66" s="262"/>
      <c r="MPN66" s="262"/>
      <c r="MPO66" s="262"/>
      <c r="MPP66" s="262"/>
      <c r="MPQ66" s="262"/>
      <c r="MPR66" s="262"/>
      <c r="MPS66" s="262"/>
      <c r="MPT66" s="262"/>
      <c r="MPU66" s="262"/>
      <c r="MPV66" s="262"/>
      <c r="MPW66" s="262"/>
      <c r="MPX66" s="262"/>
      <c r="MPY66" s="262"/>
      <c r="MPZ66" s="262"/>
      <c r="MQA66" s="262"/>
      <c r="MQB66" s="262"/>
      <c r="MQC66" s="262"/>
      <c r="MQD66" s="262"/>
      <c r="MQE66" s="262"/>
      <c r="MQF66" s="262"/>
      <c r="MQG66" s="262"/>
      <c r="MQH66" s="262"/>
      <c r="MQI66" s="262"/>
      <c r="MQJ66" s="262"/>
      <c r="MQK66" s="262"/>
      <c r="MQL66" s="262"/>
      <c r="MQM66" s="262"/>
      <c r="MQN66" s="262"/>
      <c r="MQO66" s="262"/>
      <c r="MQP66" s="262"/>
      <c r="MQQ66" s="262"/>
      <c r="MQR66" s="262"/>
      <c r="MQS66" s="262"/>
      <c r="MQT66" s="262"/>
      <c r="MQU66" s="262"/>
      <c r="MQV66" s="262"/>
      <c r="MQW66" s="262"/>
      <c r="MQX66" s="262"/>
      <c r="MQY66" s="262"/>
      <c r="MQZ66" s="262"/>
      <c r="MRA66" s="262"/>
      <c r="MRB66" s="262"/>
      <c r="MRC66" s="262"/>
      <c r="MRD66" s="262"/>
      <c r="MRE66" s="262"/>
      <c r="MRF66" s="262"/>
      <c r="MRG66" s="262"/>
      <c r="MRH66" s="262"/>
      <c r="MRI66" s="262"/>
      <c r="MRJ66" s="262"/>
      <c r="MRK66" s="262"/>
      <c r="MRL66" s="262"/>
      <c r="MRM66" s="262"/>
      <c r="MRN66" s="262"/>
      <c r="MRO66" s="262"/>
      <c r="MRP66" s="262"/>
      <c r="MRQ66" s="262"/>
      <c r="MRR66" s="262"/>
      <c r="MRS66" s="262"/>
      <c r="MRT66" s="262"/>
      <c r="MRU66" s="262"/>
      <c r="MRV66" s="262"/>
      <c r="MRW66" s="262"/>
      <c r="MRX66" s="262"/>
      <c r="MRY66" s="262"/>
      <c r="MRZ66" s="262"/>
      <c r="MSA66" s="262"/>
      <c r="MSB66" s="262"/>
      <c r="MSC66" s="262"/>
      <c r="MSD66" s="262"/>
      <c r="MSE66" s="262"/>
      <c r="MSF66" s="262"/>
      <c r="MSG66" s="262"/>
      <c r="MSH66" s="262"/>
      <c r="MSI66" s="262"/>
      <c r="MSJ66" s="262"/>
      <c r="MSK66" s="262"/>
      <c r="MSL66" s="262"/>
      <c r="MSM66" s="262"/>
      <c r="MSN66" s="262"/>
      <c r="MSO66" s="262"/>
      <c r="MSP66" s="262"/>
      <c r="MSQ66" s="262"/>
      <c r="MSR66" s="262"/>
      <c r="MSS66" s="262"/>
      <c r="MST66" s="262"/>
      <c r="MSU66" s="262"/>
      <c r="MSV66" s="262"/>
      <c r="MSW66" s="262"/>
      <c r="MSX66" s="262"/>
      <c r="MSY66" s="262"/>
      <c r="MSZ66" s="262"/>
      <c r="MTA66" s="262"/>
      <c r="MTB66" s="262"/>
      <c r="MTC66" s="262"/>
      <c r="MTD66" s="262"/>
      <c r="MTE66" s="262"/>
      <c r="MTF66" s="262"/>
      <c r="MTG66" s="262"/>
      <c r="MTH66" s="262"/>
      <c r="MTI66" s="262"/>
      <c r="MTJ66" s="262"/>
      <c r="MTK66" s="262"/>
      <c r="MTL66" s="262"/>
      <c r="MTM66" s="262"/>
      <c r="MTN66" s="262"/>
      <c r="MTO66" s="262"/>
      <c r="MTP66" s="262"/>
      <c r="MTQ66" s="262"/>
      <c r="MTR66" s="262"/>
      <c r="MTS66" s="262"/>
      <c r="MTT66" s="262"/>
      <c r="MTU66" s="262"/>
      <c r="MTV66" s="262"/>
      <c r="MTW66" s="262"/>
      <c r="MTX66" s="262"/>
      <c r="MTY66" s="262"/>
      <c r="MTZ66" s="262"/>
      <c r="MUA66" s="262"/>
      <c r="MUB66" s="262"/>
      <c r="MUC66" s="262"/>
      <c r="MUD66" s="262"/>
      <c r="MUE66" s="262"/>
      <c r="MUF66" s="262"/>
      <c r="MUG66" s="262"/>
      <c r="MUH66" s="262"/>
      <c r="MUI66" s="262"/>
      <c r="MUJ66" s="262"/>
      <c r="MUK66" s="262"/>
      <c r="MUL66" s="262"/>
      <c r="MUM66" s="262"/>
      <c r="MUN66" s="262"/>
      <c r="MUO66" s="262"/>
      <c r="MUP66" s="262"/>
      <c r="MUQ66" s="262"/>
      <c r="MUR66" s="262"/>
      <c r="MUS66" s="262"/>
      <c r="MUT66" s="262"/>
      <c r="MUU66" s="262"/>
      <c r="MUV66" s="262"/>
      <c r="MUW66" s="262"/>
      <c r="MUX66" s="262"/>
      <c r="MUY66" s="262"/>
      <c r="MUZ66" s="262"/>
      <c r="MVA66" s="262"/>
      <c r="MVB66" s="262"/>
      <c r="MVC66" s="262"/>
      <c r="MVD66" s="262"/>
      <c r="MVE66" s="262"/>
      <c r="MVF66" s="262"/>
      <c r="MVG66" s="262"/>
      <c r="MVH66" s="262"/>
      <c r="MVI66" s="262"/>
      <c r="MVJ66" s="262"/>
      <c r="MVK66" s="262"/>
      <c r="MVL66" s="262"/>
      <c r="MVM66" s="262"/>
      <c r="MVN66" s="262"/>
      <c r="MVO66" s="262"/>
      <c r="MVP66" s="262"/>
      <c r="MVQ66" s="262"/>
      <c r="MVR66" s="262"/>
      <c r="MVS66" s="262"/>
      <c r="MVT66" s="262"/>
      <c r="MVU66" s="262"/>
      <c r="MVV66" s="262"/>
      <c r="MVW66" s="262"/>
      <c r="MVX66" s="262"/>
      <c r="MVY66" s="262"/>
      <c r="MVZ66" s="262"/>
      <c r="MWA66" s="262"/>
      <c r="MWB66" s="262"/>
      <c r="MWC66" s="262"/>
      <c r="MWD66" s="262"/>
      <c r="MWE66" s="262"/>
      <c r="MWF66" s="262"/>
      <c r="MWG66" s="262"/>
      <c r="MWH66" s="262"/>
      <c r="MWI66" s="262"/>
      <c r="MWJ66" s="262"/>
      <c r="MWK66" s="262"/>
      <c r="MWL66" s="262"/>
      <c r="MWM66" s="262"/>
      <c r="MWN66" s="262"/>
      <c r="MWO66" s="262"/>
      <c r="MWP66" s="262"/>
      <c r="MWQ66" s="262"/>
      <c r="MWR66" s="262"/>
      <c r="MWS66" s="262"/>
      <c r="MWT66" s="262"/>
      <c r="MWU66" s="262"/>
      <c r="MWV66" s="262"/>
      <c r="MWW66" s="262"/>
      <c r="MWX66" s="262"/>
      <c r="MWY66" s="262"/>
      <c r="MWZ66" s="262"/>
      <c r="MXA66" s="262"/>
      <c r="MXB66" s="262"/>
      <c r="MXC66" s="262"/>
      <c r="MXD66" s="262"/>
      <c r="MXE66" s="262"/>
      <c r="MXF66" s="262"/>
      <c r="MXG66" s="262"/>
      <c r="MXH66" s="262"/>
      <c r="MXI66" s="262"/>
      <c r="MXJ66" s="262"/>
      <c r="MXK66" s="262"/>
      <c r="MXL66" s="262"/>
      <c r="MXM66" s="262"/>
      <c r="MXN66" s="262"/>
      <c r="MXO66" s="262"/>
      <c r="MXP66" s="262"/>
      <c r="MXQ66" s="262"/>
      <c r="MXR66" s="262"/>
      <c r="MXS66" s="262"/>
      <c r="MXT66" s="262"/>
      <c r="MXU66" s="262"/>
      <c r="MXV66" s="262"/>
      <c r="MXW66" s="262"/>
      <c r="MXX66" s="262"/>
      <c r="MXY66" s="262"/>
      <c r="MXZ66" s="262"/>
      <c r="MYA66" s="262"/>
      <c r="MYB66" s="262"/>
      <c r="MYC66" s="262"/>
      <c r="MYD66" s="262"/>
      <c r="MYE66" s="262"/>
      <c r="MYF66" s="262"/>
      <c r="MYG66" s="262"/>
      <c r="MYH66" s="262"/>
      <c r="MYI66" s="262"/>
      <c r="MYJ66" s="262"/>
      <c r="MYK66" s="262"/>
      <c r="MYL66" s="262"/>
      <c r="MYM66" s="262"/>
      <c r="MYN66" s="262"/>
      <c r="MYO66" s="262"/>
      <c r="MYP66" s="262"/>
      <c r="MYQ66" s="262"/>
      <c r="MYR66" s="262"/>
      <c r="MYS66" s="262"/>
      <c r="MYT66" s="262"/>
      <c r="MYU66" s="262"/>
      <c r="MYV66" s="262"/>
      <c r="MYW66" s="262"/>
      <c r="MYX66" s="262"/>
      <c r="MYY66" s="262"/>
      <c r="MYZ66" s="262"/>
      <c r="MZA66" s="262"/>
      <c r="MZB66" s="262"/>
      <c r="MZC66" s="262"/>
      <c r="MZD66" s="262"/>
      <c r="MZE66" s="262"/>
      <c r="MZF66" s="262"/>
      <c r="MZG66" s="262"/>
      <c r="MZH66" s="262"/>
      <c r="MZI66" s="262"/>
      <c r="MZJ66" s="262"/>
      <c r="MZK66" s="262"/>
      <c r="MZL66" s="262"/>
      <c r="MZM66" s="262"/>
      <c r="MZN66" s="262"/>
      <c r="MZO66" s="262"/>
      <c r="MZP66" s="262"/>
      <c r="MZQ66" s="262"/>
      <c r="MZR66" s="262"/>
      <c r="MZS66" s="262"/>
      <c r="MZT66" s="262"/>
      <c r="MZU66" s="262"/>
      <c r="MZV66" s="262"/>
      <c r="MZW66" s="262"/>
      <c r="MZX66" s="262"/>
      <c r="MZY66" s="262"/>
      <c r="MZZ66" s="262"/>
      <c r="NAA66" s="262"/>
      <c r="NAB66" s="262"/>
      <c r="NAC66" s="262"/>
      <c r="NAD66" s="262"/>
      <c r="NAE66" s="262"/>
      <c r="NAF66" s="262"/>
      <c r="NAG66" s="262"/>
      <c r="NAH66" s="262"/>
      <c r="NAI66" s="262"/>
      <c r="NAJ66" s="262"/>
      <c r="NAK66" s="262"/>
      <c r="NAL66" s="262"/>
      <c r="NAM66" s="262"/>
      <c r="NAN66" s="262"/>
      <c r="NAO66" s="262"/>
      <c r="NAP66" s="262"/>
      <c r="NAQ66" s="262"/>
      <c r="NAR66" s="262"/>
      <c r="NAS66" s="262"/>
      <c r="NAT66" s="262"/>
      <c r="NAU66" s="262"/>
      <c r="NAV66" s="262"/>
      <c r="NAW66" s="262"/>
      <c r="NAX66" s="262"/>
      <c r="NAY66" s="262"/>
      <c r="NAZ66" s="262"/>
      <c r="NBA66" s="262"/>
      <c r="NBB66" s="262"/>
      <c r="NBC66" s="262"/>
      <c r="NBD66" s="262"/>
      <c r="NBE66" s="262"/>
      <c r="NBF66" s="262"/>
      <c r="NBG66" s="262"/>
      <c r="NBH66" s="262"/>
      <c r="NBI66" s="262"/>
      <c r="NBJ66" s="262"/>
      <c r="NBK66" s="262"/>
      <c r="NBL66" s="262"/>
      <c r="NBM66" s="262"/>
      <c r="NBN66" s="262"/>
      <c r="NBO66" s="262"/>
      <c r="NBP66" s="262"/>
      <c r="NBQ66" s="262"/>
      <c r="NBR66" s="262"/>
      <c r="NBS66" s="262"/>
      <c r="NBT66" s="262"/>
      <c r="NBU66" s="262"/>
      <c r="NBV66" s="262"/>
      <c r="NBW66" s="262"/>
      <c r="NBX66" s="262"/>
      <c r="NBY66" s="262"/>
      <c r="NBZ66" s="262"/>
      <c r="NCA66" s="262"/>
      <c r="NCB66" s="262"/>
      <c r="NCC66" s="262"/>
      <c r="NCD66" s="262"/>
      <c r="NCE66" s="262"/>
      <c r="NCF66" s="262"/>
      <c r="NCG66" s="262"/>
      <c r="NCH66" s="262"/>
      <c r="NCI66" s="262"/>
      <c r="NCJ66" s="262"/>
      <c r="NCK66" s="262"/>
      <c r="NCL66" s="262"/>
      <c r="NCM66" s="262"/>
      <c r="NCN66" s="262"/>
      <c r="NCO66" s="262"/>
      <c r="NCP66" s="262"/>
      <c r="NCQ66" s="262"/>
      <c r="NCR66" s="262"/>
      <c r="NCS66" s="262"/>
      <c r="NCT66" s="262"/>
      <c r="NCU66" s="262"/>
      <c r="NCV66" s="262"/>
      <c r="NCW66" s="262"/>
      <c r="NCX66" s="262"/>
      <c r="NCY66" s="262"/>
      <c r="NCZ66" s="262"/>
      <c r="NDA66" s="262"/>
      <c r="NDB66" s="262"/>
      <c r="NDC66" s="262"/>
      <c r="NDD66" s="262"/>
      <c r="NDE66" s="262"/>
      <c r="NDF66" s="262"/>
      <c r="NDG66" s="262"/>
      <c r="NDH66" s="262"/>
      <c r="NDI66" s="262"/>
      <c r="NDJ66" s="262"/>
      <c r="NDK66" s="262"/>
      <c r="NDL66" s="262"/>
      <c r="NDM66" s="262"/>
      <c r="NDN66" s="262"/>
      <c r="NDO66" s="262"/>
      <c r="NDP66" s="262"/>
      <c r="NDQ66" s="262"/>
      <c r="NDR66" s="262"/>
      <c r="NDS66" s="262"/>
      <c r="NDT66" s="262"/>
      <c r="NDU66" s="262"/>
      <c r="NDV66" s="262"/>
      <c r="NDW66" s="262"/>
      <c r="NDX66" s="262"/>
      <c r="NDY66" s="262"/>
      <c r="NDZ66" s="262"/>
      <c r="NEA66" s="262"/>
      <c r="NEB66" s="262"/>
      <c r="NEC66" s="262"/>
      <c r="NED66" s="262"/>
      <c r="NEE66" s="262"/>
      <c r="NEF66" s="262"/>
      <c r="NEG66" s="262"/>
      <c r="NEH66" s="262"/>
      <c r="NEI66" s="262"/>
      <c r="NEJ66" s="262"/>
      <c r="NEK66" s="262"/>
      <c r="NEL66" s="262"/>
      <c r="NEM66" s="262"/>
      <c r="NEN66" s="262"/>
      <c r="NEO66" s="262"/>
      <c r="NEP66" s="262"/>
      <c r="NEQ66" s="262"/>
      <c r="NER66" s="262"/>
      <c r="NES66" s="262"/>
      <c r="NET66" s="262"/>
      <c r="NEU66" s="262"/>
      <c r="NEV66" s="262"/>
      <c r="NEW66" s="262"/>
      <c r="NEX66" s="262"/>
      <c r="NEY66" s="262"/>
      <c r="NEZ66" s="262"/>
      <c r="NFA66" s="262"/>
      <c r="NFB66" s="262"/>
      <c r="NFC66" s="262"/>
      <c r="NFD66" s="262"/>
      <c r="NFE66" s="262"/>
      <c r="NFF66" s="262"/>
      <c r="NFG66" s="262"/>
      <c r="NFH66" s="262"/>
      <c r="NFI66" s="262"/>
      <c r="NFJ66" s="262"/>
      <c r="NFK66" s="262"/>
      <c r="NFL66" s="262"/>
      <c r="NFM66" s="262"/>
      <c r="NFN66" s="262"/>
      <c r="NFO66" s="262"/>
      <c r="NFP66" s="262"/>
      <c r="NFQ66" s="262"/>
      <c r="NFR66" s="262"/>
      <c r="NFS66" s="262"/>
      <c r="NFT66" s="262"/>
      <c r="NFU66" s="262"/>
      <c r="NFV66" s="262"/>
      <c r="NFW66" s="262"/>
      <c r="NFX66" s="262"/>
      <c r="NFY66" s="262"/>
      <c r="NFZ66" s="262"/>
      <c r="NGA66" s="262"/>
      <c r="NGB66" s="262"/>
      <c r="NGC66" s="262"/>
      <c r="NGD66" s="262"/>
      <c r="NGE66" s="262"/>
      <c r="NGF66" s="262"/>
      <c r="NGG66" s="262"/>
      <c r="NGH66" s="262"/>
      <c r="NGI66" s="262"/>
      <c r="NGJ66" s="262"/>
      <c r="NGK66" s="262"/>
      <c r="NGL66" s="262"/>
      <c r="NGM66" s="262"/>
      <c r="NGN66" s="262"/>
      <c r="NGO66" s="262"/>
      <c r="NGP66" s="262"/>
      <c r="NGQ66" s="262"/>
      <c r="NGR66" s="262"/>
      <c r="NGS66" s="262"/>
      <c r="NGT66" s="262"/>
      <c r="NGU66" s="262"/>
      <c r="NGV66" s="262"/>
      <c r="NGW66" s="262"/>
      <c r="NGX66" s="262"/>
      <c r="NGY66" s="262"/>
      <c r="NGZ66" s="262"/>
      <c r="NHA66" s="262"/>
      <c r="NHB66" s="262"/>
      <c r="NHC66" s="262"/>
      <c r="NHD66" s="262"/>
      <c r="NHE66" s="262"/>
      <c r="NHF66" s="262"/>
      <c r="NHG66" s="262"/>
      <c r="NHH66" s="262"/>
      <c r="NHI66" s="262"/>
      <c r="NHJ66" s="262"/>
      <c r="NHK66" s="262"/>
      <c r="NHL66" s="262"/>
      <c r="NHM66" s="262"/>
      <c r="NHN66" s="262"/>
      <c r="NHO66" s="262"/>
      <c r="NHP66" s="262"/>
      <c r="NHQ66" s="262"/>
      <c r="NHR66" s="262"/>
      <c r="NHS66" s="262"/>
      <c r="NHT66" s="262"/>
      <c r="NHU66" s="262"/>
      <c r="NHV66" s="262"/>
      <c r="NHW66" s="262"/>
      <c r="NHX66" s="262"/>
      <c r="NHY66" s="262"/>
      <c r="NHZ66" s="262"/>
      <c r="NIA66" s="262"/>
      <c r="NIB66" s="262"/>
      <c r="NIC66" s="262"/>
      <c r="NID66" s="262"/>
      <c r="NIE66" s="262"/>
      <c r="NIF66" s="262"/>
      <c r="NIG66" s="262"/>
      <c r="NIH66" s="262"/>
      <c r="NII66" s="262"/>
      <c r="NIJ66" s="262"/>
      <c r="NIK66" s="262"/>
      <c r="NIL66" s="262"/>
      <c r="NIM66" s="262"/>
      <c r="NIN66" s="262"/>
      <c r="NIO66" s="262"/>
      <c r="NIP66" s="262"/>
      <c r="NIQ66" s="262"/>
      <c r="NIR66" s="262"/>
      <c r="NIS66" s="262"/>
      <c r="NIT66" s="262"/>
      <c r="NIU66" s="262"/>
      <c r="NIV66" s="262"/>
      <c r="NIW66" s="262"/>
      <c r="NIX66" s="262"/>
      <c r="NIY66" s="262"/>
      <c r="NIZ66" s="262"/>
      <c r="NJA66" s="262"/>
      <c r="NJB66" s="262"/>
      <c r="NJC66" s="262"/>
      <c r="NJD66" s="262"/>
      <c r="NJE66" s="262"/>
      <c r="NJF66" s="262"/>
      <c r="NJG66" s="262"/>
      <c r="NJH66" s="262"/>
      <c r="NJI66" s="262"/>
      <c r="NJJ66" s="262"/>
      <c r="NJK66" s="262"/>
      <c r="NJL66" s="262"/>
      <c r="NJM66" s="262"/>
      <c r="NJN66" s="262"/>
      <c r="NJO66" s="262"/>
      <c r="NJP66" s="262"/>
      <c r="NJQ66" s="262"/>
      <c r="NJR66" s="262"/>
      <c r="NJS66" s="262"/>
      <c r="NJT66" s="262"/>
      <c r="NJU66" s="262"/>
      <c r="NJV66" s="262"/>
      <c r="NJW66" s="262"/>
      <c r="NJX66" s="262"/>
      <c r="NJY66" s="262"/>
      <c r="NJZ66" s="262"/>
      <c r="NKA66" s="262"/>
      <c r="NKB66" s="262"/>
      <c r="NKC66" s="262"/>
      <c r="NKD66" s="262"/>
      <c r="NKE66" s="262"/>
      <c r="NKF66" s="262"/>
      <c r="NKG66" s="262"/>
      <c r="NKH66" s="262"/>
      <c r="NKI66" s="262"/>
      <c r="NKJ66" s="262"/>
      <c r="NKK66" s="262"/>
      <c r="NKL66" s="262"/>
      <c r="NKM66" s="262"/>
      <c r="NKN66" s="262"/>
      <c r="NKO66" s="262"/>
      <c r="NKP66" s="262"/>
      <c r="NKQ66" s="262"/>
      <c r="NKR66" s="262"/>
      <c r="NKS66" s="262"/>
      <c r="NKT66" s="262"/>
      <c r="NKU66" s="262"/>
      <c r="NKV66" s="262"/>
      <c r="NKW66" s="262"/>
      <c r="NKX66" s="262"/>
      <c r="NKY66" s="262"/>
      <c r="NKZ66" s="262"/>
      <c r="NLA66" s="262"/>
      <c r="NLB66" s="262"/>
      <c r="NLC66" s="262"/>
      <c r="NLD66" s="262"/>
      <c r="NLE66" s="262"/>
      <c r="NLF66" s="262"/>
      <c r="NLG66" s="262"/>
      <c r="NLH66" s="262"/>
      <c r="NLI66" s="262"/>
      <c r="NLJ66" s="262"/>
      <c r="NLK66" s="262"/>
      <c r="NLL66" s="262"/>
      <c r="NLM66" s="262"/>
      <c r="NLN66" s="262"/>
      <c r="NLO66" s="262"/>
      <c r="NLP66" s="262"/>
      <c r="NLQ66" s="262"/>
      <c r="NLR66" s="262"/>
      <c r="NLS66" s="262"/>
      <c r="NLT66" s="262"/>
      <c r="NLU66" s="262"/>
      <c r="NLV66" s="262"/>
      <c r="NLW66" s="262"/>
      <c r="NLX66" s="262"/>
      <c r="NLY66" s="262"/>
      <c r="NLZ66" s="262"/>
      <c r="NMA66" s="262"/>
      <c r="NMB66" s="262"/>
      <c r="NMC66" s="262"/>
      <c r="NMD66" s="262"/>
      <c r="NME66" s="262"/>
      <c r="NMF66" s="262"/>
      <c r="NMG66" s="262"/>
      <c r="NMH66" s="262"/>
      <c r="NMI66" s="262"/>
      <c r="NMJ66" s="262"/>
      <c r="NMK66" s="262"/>
      <c r="NML66" s="262"/>
      <c r="NMM66" s="262"/>
      <c r="NMN66" s="262"/>
      <c r="NMO66" s="262"/>
      <c r="NMP66" s="262"/>
      <c r="NMQ66" s="262"/>
      <c r="NMR66" s="262"/>
      <c r="NMS66" s="262"/>
      <c r="NMT66" s="262"/>
      <c r="NMU66" s="262"/>
      <c r="NMV66" s="262"/>
      <c r="NMW66" s="262"/>
      <c r="NMX66" s="262"/>
      <c r="NMY66" s="262"/>
      <c r="NMZ66" s="262"/>
      <c r="NNA66" s="262"/>
      <c r="NNB66" s="262"/>
      <c r="NNC66" s="262"/>
      <c r="NND66" s="262"/>
      <c r="NNE66" s="262"/>
      <c r="NNF66" s="262"/>
      <c r="NNG66" s="262"/>
      <c r="NNH66" s="262"/>
      <c r="NNI66" s="262"/>
      <c r="NNJ66" s="262"/>
      <c r="NNK66" s="262"/>
      <c r="NNL66" s="262"/>
      <c r="NNM66" s="262"/>
      <c r="NNN66" s="262"/>
      <c r="NNO66" s="262"/>
      <c r="NNP66" s="262"/>
      <c r="NNQ66" s="262"/>
      <c r="NNR66" s="262"/>
      <c r="NNS66" s="262"/>
      <c r="NNT66" s="262"/>
      <c r="NNU66" s="262"/>
      <c r="NNV66" s="262"/>
      <c r="NNW66" s="262"/>
      <c r="NNX66" s="262"/>
      <c r="NNY66" s="262"/>
      <c r="NNZ66" s="262"/>
      <c r="NOA66" s="262"/>
      <c r="NOB66" s="262"/>
      <c r="NOC66" s="262"/>
      <c r="NOD66" s="262"/>
      <c r="NOE66" s="262"/>
      <c r="NOF66" s="262"/>
      <c r="NOG66" s="262"/>
      <c r="NOH66" s="262"/>
      <c r="NOI66" s="262"/>
      <c r="NOJ66" s="262"/>
      <c r="NOK66" s="262"/>
      <c r="NOL66" s="262"/>
      <c r="NOM66" s="262"/>
      <c r="NON66" s="262"/>
      <c r="NOO66" s="262"/>
      <c r="NOP66" s="262"/>
      <c r="NOQ66" s="262"/>
      <c r="NOR66" s="262"/>
      <c r="NOS66" s="262"/>
      <c r="NOT66" s="262"/>
      <c r="NOU66" s="262"/>
      <c r="NOV66" s="262"/>
      <c r="NOW66" s="262"/>
      <c r="NOX66" s="262"/>
      <c r="NOY66" s="262"/>
      <c r="NOZ66" s="262"/>
      <c r="NPA66" s="262"/>
      <c r="NPB66" s="262"/>
      <c r="NPC66" s="262"/>
      <c r="NPD66" s="262"/>
      <c r="NPE66" s="262"/>
      <c r="NPF66" s="262"/>
      <c r="NPG66" s="262"/>
      <c r="NPH66" s="262"/>
      <c r="NPI66" s="262"/>
      <c r="NPJ66" s="262"/>
      <c r="NPK66" s="262"/>
      <c r="NPL66" s="262"/>
      <c r="NPM66" s="262"/>
      <c r="NPN66" s="262"/>
      <c r="NPO66" s="262"/>
      <c r="NPP66" s="262"/>
      <c r="NPQ66" s="262"/>
      <c r="NPR66" s="262"/>
      <c r="NPS66" s="262"/>
      <c r="NPT66" s="262"/>
      <c r="NPU66" s="262"/>
      <c r="NPV66" s="262"/>
      <c r="NPW66" s="262"/>
      <c r="NPX66" s="262"/>
      <c r="NPY66" s="262"/>
      <c r="NPZ66" s="262"/>
      <c r="NQA66" s="262"/>
      <c r="NQB66" s="262"/>
      <c r="NQC66" s="262"/>
      <c r="NQD66" s="262"/>
      <c r="NQE66" s="262"/>
      <c r="NQF66" s="262"/>
      <c r="NQG66" s="262"/>
      <c r="NQH66" s="262"/>
      <c r="NQI66" s="262"/>
      <c r="NQJ66" s="262"/>
      <c r="NQK66" s="262"/>
      <c r="NQL66" s="262"/>
      <c r="NQM66" s="262"/>
      <c r="NQN66" s="262"/>
      <c r="NQO66" s="262"/>
      <c r="NQP66" s="262"/>
      <c r="NQQ66" s="262"/>
      <c r="NQR66" s="262"/>
      <c r="NQS66" s="262"/>
      <c r="NQT66" s="262"/>
      <c r="NQU66" s="262"/>
      <c r="NQV66" s="262"/>
      <c r="NQW66" s="262"/>
      <c r="NQX66" s="262"/>
      <c r="NQY66" s="262"/>
      <c r="NQZ66" s="262"/>
      <c r="NRA66" s="262"/>
      <c r="NRB66" s="262"/>
      <c r="NRC66" s="262"/>
      <c r="NRD66" s="262"/>
      <c r="NRE66" s="262"/>
      <c r="NRF66" s="262"/>
      <c r="NRG66" s="262"/>
      <c r="NRH66" s="262"/>
      <c r="NRI66" s="262"/>
      <c r="NRJ66" s="262"/>
      <c r="NRK66" s="262"/>
      <c r="NRL66" s="262"/>
      <c r="NRM66" s="262"/>
      <c r="NRN66" s="262"/>
      <c r="NRO66" s="262"/>
      <c r="NRP66" s="262"/>
      <c r="NRQ66" s="262"/>
      <c r="NRR66" s="262"/>
      <c r="NRS66" s="262"/>
      <c r="NRT66" s="262"/>
      <c r="NRU66" s="262"/>
      <c r="NRV66" s="262"/>
      <c r="NRW66" s="262"/>
      <c r="NRX66" s="262"/>
      <c r="NRY66" s="262"/>
      <c r="NRZ66" s="262"/>
      <c r="NSA66" s="262"/>
      <c r="NSB66" s="262"/>
      <c r="NSC66" s="262"/>
      <c r="NSD66" s="262"/>
      <c r="NSE66" s="262"/>
      <c r="NSF66" s="262"/>
      <c r="NSG66" s="262"/>
      <c r="NSH66" s="262"/>
      <c r="NSI66" s="262"/>
      <c r="NSJ66" s="262"/>
      <c r="NSK66" s="262"/>
      <c r="NSL66" s="262"/>
      <c r="NSM66" s="262"/>
      <c r="NSN66" s="262"/>
      <c r="NSO66" s="262"/>
      <c r="NSP66" s="262"/>
      <c r="NSQ66" s="262"/>
      <c r="NSR66" s="262"/>
      <c r="NSS66" s="262"/>
      <c r="NST66" s="262"/>
      <c r="NSU66" s="262"/>
      <c r="NSV66" s="262"/>
      <c r="NSW66" s="262"/>
      <c r="NSX66" s="262"/>
      <c r="NSY66" s="262"/>
      <c r="NSZ66" s="262"/>
      <c r="NTA66" s="262"/>
      <c r="NTB66" s="262"/>
      <c r="NTC66" s="262"/>
      <c r="NTD66" s="262"/>
      <c r="NTE66" s="262"/>
      <c r="NTF66" s="262"/>
      <c r="NTG66" s="262"/>
      <c r="NTH66" s="262"/>
      <c r="NTI66" s="262"/>
      <c r="NTJ66" s="262"/>
      <c r="NTK66" s="262"/>
      <c r="NTL66" s="262"/>
      <c r="NTM66" s="262"/>
      <c r="NTN66" s="262"/>
      <c r="NTO66" s="262"/>
      <c r="NTP66" s="262"/>
      <c r="NTQ66" s="262"/>
      <c r="NTR66" s="262"/>
      <c r="NTS66" s="262"/>
      <c r="NTT66" s="262"/>
      <c r="NTU66" s="262"/>
      <c r="NTV66" s="262"/>
      <c r="NTW66" s="262"/>
      <c r="NTX66" s="262"/>
      <c r="NTY66" s="262"/>
      <c r="NTZ66" s="262"/>
      <c r="NUA66" s="262"/>
      <c r="NUB66" s="262"/>
      <c r="NUC66" s="262"/>
      <c r="NUD66" s="262"/>
      <c r="NUE66" s="262"/>
      <c r="NUF66" s="262"/>
      <c r="NUG66" s="262"/>
      <c r="NUH66" s="262"/>
      <c r="NUI66" s="262"/>
      <c r="NUJ66" s="262"/>
      <c r="NUK66" s="262"/>
      <c r="NUL66" s="262"/>
      <c r="NUM66" s="262"/>
      <c r="NUN66" s="262"/>
      <c r="NUO66" s="262"/>
      <c r="NUP66" s="262"/>
      <c r="NUQ66" s="262"/>
      <c r="NUR66" s="262"/>
      <c r="NUS66" s="262"/>
      <c r="NUT66" s="262"/>
      <c r="NUU66" s="262"/>
      <c r="NUV66" s="262"/>
      <c r="NUW66" s="262"/>
      <c r="NUX66" s="262"/>
      <c r="NUY66" s="262"/>
      <c r="NUZ66" s="262"/>
      <c r="NVA66" s="262"/>
      <c r="NVB66" s="262"/>
      <c r="NVC66" s="262"/>
      <c r="NVD66" s="262"/>
      <c r="NVE66" s="262"/>
      <c r="NVF66" s="262"/>
      <c r="NVG66" s="262"/>
      <c r="NVH66" s="262"/>
      <c r="NVI66" s="262"/>
      <c r="NVJ66" s="262"/>
      <c r="NVK66" s="262"/>
      <c r="NVL66" s="262"/>
      <c r="NVM66" s="262"/>
      <c r="NVN66" s="262"/>
      <c r="NVO66" s="262"/>
      <c r="NVP66" s="262"/>
      <c r="NVQ66" s="262"/>
      <c r="NVR66" s="262"/>
      <c r="NVS66" s="262"/>
      <c r="NVT66" s="262"/>
      <c r="NVU66" s="262"/>
      <c r="NVV66" s="262"/>
      <c r="NVW66" s="262"/>
      <c r="NVX66" s="262"/>
      <c r="NVY66" s="262"/>
      <c r="NVZ66" s="262"/>
      <c r="NWA66" s="262"/>
      <c r="NWB66" s="262"/>
      <c r="NWC66" s="262"/>
      <c r="NWD66" s="262"/>
      <c r="NWE66" s="262"/>
      <c r="NWF66" s="262"/>
      <c r="NWG66" s="262"/>
      <c r="NWH66" s="262"/>
      <c r="NWI66" s="262"/>
      <c r="NWJ66" s="262"/>
      <c r="NWK66" s="262"/>
      <c r="NWL66" s="262"/>
      <c r="NWM66" s="262"/>
      <c r="NWN66" s="262"/>
      <c r="NWO66" s="262"/>
      <c r="NWP66" s="262"/>
      <c r="NWQ66" s="262"/>
      <c r="NWR66" s="262"/>
      <c r="NWS66" s="262"/>
      <c r="NWT66" s="262"/>
      <c r="NWU66" s="262"/>
      <c r="NWV66" s="262"/>
      <c r="NWW66" s="262"/>
      <c r="NWX66" s="262"/>
      <c r="NWY66" s="262"/>
      <c r="NWZ66" s="262"/>
      <c r="NXA66" s="262"/>
      <c r="NXB66" s="262"/>
      <c r="NXC66" s="262"/>
      <c r="NXD66" s="262"/>
      <c r="NXE66" s="262"/>
      <c r="NXF66" s="262"/>
      <c r="NXG66" s="262"/>
      <c r="NXH66" s="262"/>
      <c r="NXI66" s="262"/>
      <c r="NXJ66" s="262"/>
      <c r="NXK66" s="262"/>
      <c r="NXL66" s="262"/>
      <c r="NXM66" s="262"/>
      <c r="NXN66" s="262"/>
      <c r="NXO66" s="262"/>
      <c r="NXP66" s="262"/>
      <c r="NXQ66" s="262"/>
      <c r="NXR66" s="262"/>
      <c r="NXS66" s="262"/>
      <c r="NXT66" s="262"/>
      <c r="NXU66" s="262"/>
      <c r="NXV66" s="262"/>
      <c r="NXW66" s="262"/>
      <c r="NXX66" s="262"/>
      <c r="NXY66" s="262"/>
      <c r="NXZ66" s="262"/>
      <c r="NYA66" s="262"/>
      <c r="NYB66" s="262"/>
      <c r="NYC66" s="262"/>
      <c r="NYD66" s="262"/>
      <c r="NYE66" s="262"/>
      <c r="NYF66" s="262"/>
      <c r="NYG66" s="262"/>
      <c r="NYH66" s="262"/>
      <c r="NYI66" s="262"/>
      <c r="NYJ66" s="262"/>
      <c r="NYK66" s="262"/>
      <c r="NYL66" s="262"/>
      <c r="NYM66" s="262"/>
      <c r="NYN66" s="262"/>
      <c r="NYO66" s="262"/>
      <c r="NYP66" s="262"/>
      <c r="NYQ66" s="262"/>
      <c r="NYR66" s="262"/>
      <c r="NYS66" s="262"/>
      <c r="NYT66" s="262"/>
      <c r="NYU66" s="262"/>
      <c r="NYV66" s="262"/>
      <c r="NYW66" s="262"/>
      <c r="NYX66" s="262"/>
      <c r="NYY66" s="262"/>
      <c r="NYZ66" s="262"/>
      <c r="NZA66" s="262"/>
      <c r="NZB66" s="262"/>
      <c r="NZC66" s="262"/>
      <c r="NZD66" s="262"/>
      <c r="NZE66" s="262"/>
      <c r="NZF66" s="262"/>
      <c r="NZG66" s="262"/>
      <c r="NZH66" s="262"/>
      <c r="NZI66" s="262"/>
      <c r="NZJ66" s="262"/>
      <c r="NZK66" s="262"/>
      <c r="NZL66" s="262"/>
      <c r="NZM66" s="262"/>
      <c r="NZN66" s="262"/>
      <c r="NZO66" s="262"/>
      <c r="NZP66" s="262"/>
      <c r="NZQ66" s="262"/>
      <c r="NZR66" s="262"/>
      <c r="NZS66" s="262"/>
      <c r="NZT66" s="262"/>
      <c r="NZU66" s="262"/>
      <c r="NZV66" s="262"/>
      <c r="NZW66" s="262"/>
      <c r="NZX66" s="262"/>
      <c r="NZY66" s="262"/>
      <c r="NZZ66" s="262"/>
      <c r="OAA66" s="262"/>
      <c r="OAB66" s="262"/>
      <c r="OAC66" s="262"/>
      <c r="OAD66" s="262"/>
      <c r="OAE66" s="262"/>
      <c r="OAF66" s="262"/>
      <c r="OAG66" s="262"/>
      <c r="OAH66" s="262"/>
      <c r="OAI66" s="262"/>
      <c r="OAJ66" s="262"/>
      <c r="OAK66" s="262"/>
      <c r="OAL66" s="262"/>
      <c r="OAM66" s="262"/>
      <c r="OAN66" s="262"/>
      <c r="OAO66" s="262"/>
      <c r="OAP66" s="262"/>
      <c r="OAQ66" s="262"/>
      <c r="OAR66" s="262"/>
      <c r="OAS66" s="262"/>
      <c r="OAT66" s="262"/>
      <c r="OAU66" s="262"/>
      <c r="OAV66" s="262"/>
      <c r="OAW66" s="262"/>
      <c r="OAX66" s="262"/>
      <c r="OAY66" s="262"/>
      <c r="OAZ66" s="262"/>
      <c r="OBA66" s="262"/>
      <c r="OBB66" s="262"/>
      <c r="OBC66" s="262"/>
      <c r="OBD66" s="262"/>
      <c r="OBE66" s="262"/>
      <c r="OBF66" s="262"/>
      <c r="OBG66" s="262"/>
      <c r="OBH66" s="262"/>
      <c r="OBI66" s="262"/>
      <c r="OBJ66" s="262"/>
      <c r="OBK66" s="262"/>
      <c r="OBL66" s="262"/>
      <c r="OBM66" s="262"/>
      <c r="OBN66" s="262"/>
      <c r="OBO66" s="262"/>
      <c r="OBP66" s="262"/>
      <c r="OBQ66" s="262"/>
      <c r="OBR66" s="262"/>
      <c r="OBS66" s="262"/>
      <c r="OBT66" s="262"/>
      <c r="OBU66" s="262"/>
      <c r="OBV66" s="262"/>
      <c r="OBW66" s="262"/>
      <c r="OBX66" s="262"/>
      <c r="OBY66" s="262"/>
      <c r="OBZ66" s="262"/>
      <c r="OCA66" s="262"/>
      <c r="OCB66" s="262"/>
      <c r="OCC66" s="262"/>
      <c r="OCD66" s="262"/>
      <c r="OCE66" s="262"/>
      <c r="OCF66" s="262"/>
      <c r="OCG66" s="262"/>
      <c r="OCH66" s="262"/>
      <c r="OCI66" s="262"/>
      <c r="OCJ66" s="262"/>
      <c r="OCK66" s="262"/>
      <c r="OCL66" s="262"/>
      <c r="OCM66" s="262"/>
      <c r="OCN66" s="262"/>
      <c r="OCO66" s="262"/>
      <c r="OCP66" s="262"/>
      <c r="OCQ66" s="262"/>
      <c r="OCR66" s="262"/>
      <c r="OCS66" s="262"/>
      <c r="OCT66" s="262"/>
      <c r="OCU66" s="262"/>
      <c r="OCV66" s="262"/>
      <c r="OCW66" s="262"/>
      <c r="OCX66" s="262"/>
      <c r="OCY66" s="262"/>
      <c r="OCZ66" s="262"/>
      <c r="ODA66" s="262"/>
      <c r="ODB66" s="262"/>
      <c r="ODC66" s="262"/>
      <c r="ODD66" s="262"/>
      <c r="ODE66" s="262"/>
      <c r="ODF66" s="262"/>
      <c r="ODG66" s="262"/>
      <c r="ODH66" s="262"/>
      <c r="ODI66" s="262"/>
      <c r="ODJ66" s="262"/>
      <c r="ODK66" s="262"/>
      <c r="ODL66" s="262"/>
      <c r="ODM66" s="262"/>
      <c r="ODN66" s="262"/>
      <c r="ODO66" s="262"/>
      <c r="ODP66" s="262"/>
      <c r="ODQ66" s="262"/>
      <c r="ODR66" s="262"/>
      <c r="ODS66" s="262"/>
      <c r="ODT66" s="262"/>
      <c r="ODU66" s="262"/>
      <c r="ODV66" s="262"/>
      <c r="ODW66" s="262"/>
      <c r="ODX66" s="262"/>
      <c r="ODY66" s="262"/>
      <c r="ODZ66" s="262"/>
      <c r="OEA66" s="262"/>
      <c r="OEB66" s="262"/>
      <c r="OEC66" s="262"/>
      <c r="OED66" s="262"/>
      <c r="OEE66" s="262"/>
      <c r="OEF66" s="262"/>
      <c r="OEG66" s="262"/>
      <c r="OEH66" s="262"/>
      <c r="OEI66" s="262"/>
      <c r="OEJ66" s="262"/>
      <c r="OEK66" s="262"/>
      <c r="OEL66" s="262"/>
      <c r="OEM66" s="262"/>
      <c r="OEN66" s="262"/>
      <c r="OEO66" s="262"/>
      <c r="OEP66" s="262"/>
      <c r="OEQ66" s="262"/>
      <c r="OER66" s="262"/>
      <c r="OES66" s="262"/>
      <c r="OET66" s="262"/>
      <c r="OEU66" s="262"/>
      <c r="OEV66" s="262"/>
      <c r="OEW66" s="262"/>
      <c r="OEX66" s="262"/>
      <c r="OEY66" s="262"/>
      <c r="OEZ66" s="262"/>
      <c r="OFA66" s="262"/>
      <c r="OFB66" s="262"/>
      <c r="OFC66" s="262"/>
      <c r="OFD66" s="262"/>
      <c r="OFE66" s="262"/>
      <c r="OFF66" s="262"/>
      <c r="OFG66" s="262"/>
      <c r="OFH66" s="262"/>
      <c r="OFI66" s="262"/>
      <c r="OFJ66" s="262"/>
      <c r="OFK66" s="262"/>
      <c r="OFL66" s="262"/>
      <c r="OFM66" s="262"/>
      <c r="OFN66" s="262"/>
      <c r="OFO66" s="262"/>
      <c r="OFP66" s="262"/>
      <c r="OFQ66" s="262"/>
      <c r="OFR66" s="262"/>
      <c r="OFS66" s="262"/>
      <c r="OFT66" s="262"/>
      <c r="OFU66" s="262"/>
      <c r="OFV66" s="262"/>
      <c r="OFW66" s="262"/>
      <c r="OFX66" s="262"/>
      <c r="OFY66" s="262"/>
      <c r="OFZ66" s="262"/>
      <c r="OGA66" s="262"/>
      <c r="OGB66" s="262"/>
      <c r="OGC66" s="262"/>
      <c r="OGD66" s="262"/>
      <c r="OGE66" s="262"/>
      <c r="OGF66" s="262"/>
      <c r="OGG66" s="262"/>
      <c r="OGH66" s="262"/>
      <c r="OGI66" s="262"/>
      <c r="OGJ66" s="262"/>
      <c r="OGK66" s="262"/>
      <c r="OGL66" s="262"/>
      <c r="OGM66" s="262"/>
      <c r="OGN66" s="262"/>
      <c r="OGO66" s="262"/>
      <c r="OGP66" s="262"/>
      <c r="OGQ66" s="262"/>
      <c r="OGR66" s="262"/>
      <c r="OGS66" s="262"/>
      <c r="OGT66" s="262"/>
      <c r="OGU66" s="262"/>
      <c r="OGV66" s="262"/>
      <c r="OGW66" s="262"/>
      <c r="OGX66" s="262"/>
      <c r="OGY66" s="262"/>
      <c r="OGZ66" s="262"/>
      <c r="OHA66" s="262"/>
      <c r="OHB66" s="262"/>
      <c r="OHC66" s="262"/>
      <c r="OHD66" s="262"/>
      <c r="OHE66" s="262"/>
      <c r="OHF66" s="262"/>
      <c r="OHG66" s="262"/>
      <c r="OHH66" s="262"/>
      <c r="OHI66" s="262"/>
      <c r="OHJ66" s="262"/>
      <c r="OHK66" s="262"/>
      <c r="OHL66" s="262"/>
      <c r="OHM66" s="262"/>
      <c r="OHN66" s="262"/>
      <c r="OHO66" s="262"/>
      <c r="OHP66" s="262"/>
      <c r="OHQ66" s="262"/>
      <c r="OHR66" s="262"/>
      <c r="OHS66" s="262"/>
      <c r="OHT66" s="262"/>
      <c r="OHU66" s="262"/>
      <c r="OHV66" s="262"/>
      <c r="OHW66" s="262"/>
      <c r="OHX66" s="262"/>
      <c r="OHY66" s="262"/>
      <c r="OHZ66" s="262"/>
      <c r="OIA66" s="262"/>
      <c r="OIB66" s="262"/>
      <c r="OIC66" s="262"/>
      <c r="OID66" s="262"/>
      <c r="OIE66" s="262"/>
      <c r="OIF66" s="262"/>
      <c r="OIG66" s="262"/>
      <c r="OIH66" s="262"/>
      <c r="OII66" s="262"/>
      <c r="OIJ66" s="262"/>
      <c r="OIK66" s="262"/>
      <c r="OIL66" s="262"/>
      <c r="OIM66" s="262"/>
      <c r="OIN66" s="262"/>
      <c r="OIO66" s="262"/>
      <c r="OIP66" s="262"/>
      <c r="OIQ66" s="262"/>
      <c r="OIR66" s="262"/>
      <c r="OIS66" s="262"/>
      <c r="OIT66" s="262"/>
      <c r="OIU66" s="262"/>
      <c r="OIV66" s="262"/>
      <c r="OIW66" s="262"/>
      <c r="OIX66" s="262"/>
      <c r="OIY66" s="262"/>
      <c r="OIZ66" s="262"/>
      <c r="OJA66" s="262"/>
      <c r="OJB66" s="262"/>
      <c r="OJC66" s="262"/>
      <c r="OJD66" s="262"/>
      <c r="OJE66" s="262"/>
      <c r="OJF66" s="262"/>
      <c r="OJG66" s="262"/>
      <c r="OJH66" s="262"/>
      <c r="OJI66" s="262"/>
      <c r="OJJ66" s="262"/>
      <c r="OJK66" s="262"/>
      <c r="OJL66" s="262"/>
      <c r="OJM66" s="262"/>
      <c r="OJN66" s="262"/>
      <c r="OJO66" s="262"/>
      <c r="OJP66" s="262"/>
      <c r="OJQ66" s="262"/>
      <c r="OJR66" s="262"/>
      <c r="OJS66" s="262"/>
      <c r="OJT66" s="262"/>
      <c r="OJU66" s="262"/>
      <c r="OJV66" s="262"/>
      <c r="OJW66" s="262"/>
      <c r="OJX66" s="262"/>
      <c r="OJY66" s="262"/>
      <c r="OJZ66" s="262"/>
      <c r="OKA66" s="262"/>
      <c r="OKB66" s="262"/>
      <c r="OKC66" s="262"/>
      <c r="OKD66" s="262"/>
      <c r="OKE66" s="262"/>
      <c r="OKF66" s="262"/>
      <c r="OKG66" s="262"/>
      <c r="OKH66" s="262"/>
      <c r="OKI66" s="262"/>
      <c r="OKJ66" s="262"/>
      <c r="OKK66" s="262"/>
      <c r="OKL66" s="262"/>
      <c r="OKM66" s="262"/>
      <c r="OKN66" s="262"/>
      <c r="OKO66" s="262"/>
      <c r="OKP66" s="262"/>
      <c r="OKQ66" s="262"/>
      <c r="OKR66" s="262"/>
      <c r="OKS66" s="262"/>
      <c r="OKT66" s="262"/>
      <c r="OKU66" s="262"/>
      <c r="OKV66" s="262"/>
      <c r="OKW66" s="262"/>
      <c r="OKX66" s="262"/>
      <c r="OKY66" s="262"/>
      <c r="OKZ66" s="262"/>
      <c r="OLA66" s="262"/>
      <c r="OLB66" s="262"/>
      <c r="OLC66" s="262"/>
      <c r="OLD66" s="262"/>
      <c r="OLE66" s="262"/>
      <c r="OLF66" s="262"/>
      <c r="OLG66" s="262"/>
      <c r="OLH66" s="262"/>
      <c r="OLI66" s="262"/>
      <c r="OLJ66" s="262"/>
      <c r="OLK66" s="262"/>
      <c r="OLL66" s="262"/>
      <c r="OLM66" s="262"/>
      <c r="OLN66" s="262"/>
      <c r="OLO66" s="262"/>
      <c r="OLP66" s="262"/>
      <c r="OLQ66" s="262"/>
      <c r="OLR66" s="262"/>
      <c r="OLS66" s="262"/>
      <c r="OLT66" s="262"/>
      <c r="OLU66" s="262"/>
      <c r="OLV66" s="262"/>
      <c r="OLW66" s="262"/>
      <c r="OLX66" s="262"/>
      <c r="OLY66" s="262"/>
      <c r="OLZ66" s="262"/>
      <c r="OMA66" s="262"/>
      <c r="OMB66" s="262"/>
      <c r="OMC66" s="262"/>
      <c r="OMD66" s="262"/>
      <c r="OME66" s="262"/>
      <c r="OMF66" s="262"/>
      <c r="OMG66" s="262"/>
      <c r="OMH66" s="262"/>
      <c r="OMI66" s="262"/>
      <c r="OMJ66" s="262"/>
      <c r="OMK66" s="262"/>
      <c r="OML66" s="262"/>
      <c r="OMM66" s="262"/>
      <c r="OMN66" s="262"/>
      <c r="OMO66" s="262"/>
      <c r="OMP66" s="262"/>
      <c r="OMQ66" s="262"/>
      <c r="OMR66" s="262"/>
      <c r="OMS66" s="262"/>
      <c r="OMT66" s="262"/>
      <c r="OMU66" s="262"/>
      <c r="OMV66" s="262"/>
      <c r="OMW66" s="262"/>
      <c r="OMX66" s="262"/>
      <c r="OMY66" s="262"/>
      <c r="OMZ66" s="262"/>
      <c r="ONA66" s="262"/>
      <c r="ONB66" s="262"/>
      <c r="ONC66" s="262"/>
      <c r="OND66" s="262"/>
      <c r="ONE66" s="262"/>
      <c r="ONF66" s="262"/>
      <c r="ONG66" s="262"/>
      <c r="ONH66" s="262"/>
      <c r="ONI66" s="262"/>
      <c r="ONJ66" s="262"/>
      <c r="ONK66" s="262"/>
      <c r="ONL66" s="262"/>
      <c r="ONM66" s="262"/>
      <c r="ONN66" s="262"/>
      <c r="ONO66" s="262"/>
      <c r="ONP66" s="262"/>
      <c r="ONQ66" s="262"/>
      <c r="ONR66" s="262"/>
      <c r="ONS66" s="262"/>
      <c r="ONT66" s="262"/>
      <c r="ONU66" s="262"/>
      <c r="ONV66" s="262"/>
      <c r="ONW66" s="262"/>
      <c r="ONX66" s="262"/>
      <c r="ONY66" s="262"/>
      <c r="ONZ66" s="262"/>
      <c r="OOA66" s="262"/>
      <c r="OOB66" s="262"/>
      <c r="OOC66" s="262"/>
      <c r="OOD66" s="262"/>
      <c r="OOE66" s="262"/>
      <c r="OOF66" s="262"/>
      <c r="OOG66" s="262"/>
      <c r="OOH66" s="262"/>
      <c r="OOI66" s="262"/>
      <c r="OOJ66" s="262"/>
      <c r="OOK66" s="262"/>
      <c r="OOL66" s="262"/>
      <c r="OOM66" s="262"/>
      <c r="OON66" s="262"/>
      <c r="OOO66" s="262"/>
      <c r="OOP66" s="262"/>
      <c r="OOQ66" s="262"/>
      <c r="OOR66" s="262"/>
      <c r="OOS66" s="262"/>
      <c r="OOT66" s="262"/>
      <c r="OOU66" s="262"/>
      <c r="OOV66" s="262"/>
      <c r="OOW66" s="262"/>
      <c r="OOX66" s="262"/>
      <c r="OOY66" s="262"/>
      <c r="OOZ66" s="262"/>
      <c r="OPA66" s="262"/>
      <c r="OPB66" s="262"/>
      <c r="OPC66" s="262"/>
      <c r="OPD66" s="262"/>
      <c r="OPE66" s="262"/>
      <c r="OPF66" s="262"/>
      <c r="OPG66" s="262"/>
      <c r="OPH66" s="262"/>
      <c r="OPI66" s="262"/>
      <c r="OPJ66" s="262"/>
      <c r="OPK66" s="262"/>
      <c r="OPL66" s="262"/>
      <c r="OPM66" s="262"/>
      <c r="OPN66" s="262"/>
      <c r="OPO66" s="262"/>
      <c r="OPP66" s="262"/>
      <c r="OPQ66" s="262"/>
      <c r="OPR66" s="262"/>
      <c r="OPS66" s="262"/>
      <c r="OPT66" s="262"/>
      <c r="OPU66" s="262"/>
      <c r="OPV66" s="262"/>
      <c r="OPW66" s="262"/>
      <c r="OPX66" s="262"/>
      <c r="OPY66" s="262"/>
      <c r="OPZ66" s="262"/>
      <c r="OQA66" s="262"/>
      <c r="OQB66" s="262"/>
      <c r="OQC66" s="262"/>
      <c r="OQD66" s="262"/>
      <c r="OQE66" s="262"/>
      <c r="OQF66" s="262"/>
      <c r="OQG66" s="262"/>
      <c r="OQH66" s="262"/>
      <c r="OQI66" s="262"/>
      <c r="OQJ66" s="262"/>
      <c r="OQK66" s="262"/>
      <c r="OQL66" s="262"/>
      <c r="OQM66" s="262"/>
      <c r="OQN66" s="262"/>
      <c r="OQO66" s="262"/>
      <c r="OQP66" s="262"/>
      <c r="OQQ66" s="262"/>
      <c r="OQR66" s="262"/>
      <c r="OQS66" s="262"/>
      <c r="OQT66" s="262"/>
      <c r="OQU66" s="262"/>
      <c r="OQV66" s="262"/>
      <c r="OQW66" s="262"/>
      <c r="OQX66" s="262"/>
      <c r="OQY66" s="262"/>
      <c r="OQZ66" s="262"/>
      <c r="ORA66" s="262"/>
      <c r="ORB66" s="262"/>
      <c r="ORC66" s="262"/>
      <c r="ORD66" s="262"/>
      <c r="ORE66" s="262"/>
      <c r="ORF66" s="262"/>
      <c r="ORG66" s="262"/>
      <c r="ORH66" s="262"/>
      <c r="ORI66" s="262"/>
      <c r="ORJ66" s="262"/>
      <c r="ORK66" s="262"/>
      <c r="ORL66" s="262"/>
      <c r="ORM66" s="262"/>
      <c r="ORN66" s="262"/>
      <c r="ORO66" s="262"/>
      <c r="ORP66" s="262"/>
      <c r="ORQ66" s="262"/>
      <c r="ORR66" s="262"/>
      <c r="ORS66" s="262"/>
      <c r="ORT66" s="262"/>
      <c r="ORU66" s="262"/>
      <c r="ORV66" s="262"/>
      <c r="ORW66" s="262"/>
      <c r="ORX66" s="262"/>
      <c r="ORY66" s="262"/>
      <c r="ORZ66" s="262"/>
      <c r="OSA66" s="262"/>
      <c r="OSB66" s="262"/>
      <c r="OSC66" s="262"/>
      <c r="OSD66" s="262"/>
      <c r="OSE66" s="262"/>
      <c r="OSF66" s="262"/>
      <c r="OSG66" s="262"/>
      <c r="OSH66" s="262"/>
      <c r="OSI66" s="262"/>
      <c r="OSJ66" s="262"/>
      <c r="OSK66" s="262"/>
      <c r="OSL66" s="262"/>
      <c r="OSM66" s="262"/>
      <c r="OSN66" s="262"/>
      <c r="OSO66" s="262"/>
      <c r="OSP66" s="262"/>
      <c r="OSQ66" s="262"/>
      <c r="OSR66" s="262"/>
      <c r="OSS66" s="262"/>
      <c r="OST66" s="262"/>
      <c r="OSU66" s="262"/>
      <c r="OSV66" s="262"/>
      <c r="OSW66" s="262"/>
      <c r="OSX66" s="262"/>
      <c r="OSY66" s="262"/>
      <c r="OSZ66" s="262"/>
      <c r="OTA66" s="262"/>
      <c r="OTB66" s="262"/>
      <c r="OTC66" s="262"/>
      <c r="OTD66" s="262"/>
      <c r="OTE66" s="262"/>
      <c r="OTF66" s="262"/>
      <c r="OTG66" s="262"/>
      <c r="OTH66" s="262"/>
      <c r="OTI66" s="262"/>
      <c r="OTJ66" s="262"/>
      <c r="OTK66" s="262"/>
      <c r="OTL66" s="262"/>
      <c r="OTM66" s="262"/>
      <c r="OTN66" s="262"/>
      <c r="OTO66" s="262"/>
      <c r="OTP66" s="262"/>
      <c r="OTQ66" s="262"/>
      <c r="OTR66" s="262"/>
      <c r="OTS66" s="262"/>
      <c r="OTT66" s="262"/>
      <c r="OTU66" s="262"/>
      <c r="OTV66" s="262"/>
      <c r="OTW66" s="262"/>
      <c r="OTX66" s="262"/>
      <c r="OTY66" s="262"/>
      <c r="OTZ66" s="262"/>
      <c r="OUA66" s="262"/>
      <c r="OUB66" s="262"/>
      <c r="OUC66" s="262"/>
      <c r="OUD66" s="262"/>
      <c r="OUE66" s="262"/>
      <c r="OUF66" s="262"/>
      <c r="OUG66" s="262"/>
      <c r="OUH66" s="262"/>
      <c r="OUI66" s="262"/>
      <c r="OUJ66" s="262"/>
      <c r="OUK66" s="262"/>
      <c r="OUL66" s="262"/>
      <c r="OUM66" s="262"/>
      <c r="OUN66" s="262"/>
      <c r="OUO66" s="262"/>
      <c r="OUP66" s="262"/>
      <c r="OUQ66" s="262"/>
      <c r="OUR66" s="262"/>
      <c r="OUS66" s="262"/>
      <c r="OUT66" s="262"/>
      <c r="OUU66" s="262"/>
      <c r="OUV66" s="262"/>
      <c r="OUW66" s="262"/>
      <c r="OUX66" s="262"/>
      <c r="OUY66" s="262"/>
      <c r="OUZ66" s="262"/>
      <c r="OVA66" s="262"/>
      <c r="OVB66" s="262"/>
      <c r="OVC66" s="262"/>
      <c r="OVD66" s="262"/>
      <c r="OVE66" s="262"/>
      <c r="OVF66" s="262"/>
      <c r="OVG66" s="262"/>
      <c r="OVH66" s="262"/>
      <c r="OVI66" s="262"/>
      <c r="OVJ66" s="262"/>
      <c r="OVK66" s="262"/>
      <c r="OVL66" s="262"/>
      <c r="OVM66" s="262"/>
      <c r="OVN66" s="262"/>
      <c r="OVO66" s="262"/>
      <c r="OVP66" s="262"/>
      <c r="OVQ66" s="262"/>
      <c r="OVR66" s="262"/>
      <c r="OVS66" s="262"/>
      <c r="OVT66" s="262"/>
      <c r="OVU66" s="262"/>
      <c r="OVV66" s="262"/>
      <c r="OVW66" s="262"/>
      <c r="OVX66" s="262"/>
      <c r="OVY66" s="262"/>
      <c r="OVZ66" s="262"/>
      <c r="OWA66" s="262"/>
      <c r="OWB66" s="262"/>
      <c r="OWC66" s="262"/>
      <c r="OWD66" s="262"/>
      <c r="OWE66" s="262"/>
      <c r="OWF66" s="262"/>
      <c r="OWG66" s="262"/>
      <c r="OWH66" s="262"/>
      <c r="OWI66" s="262"/>
      <c r="OWJ66" s="262"/>
      <c r="OWK66" s="262"/>
      <c r="OWL66" s="262"/>
      <c r="OWM66" s="262"/>
      <c r="OWN66" s="262"/>
      <c r="OWO66" s="262"/>
      <c r="OWP66" s="262"/>
      <c r="OWQ66" s="262"/>
      <c r="OWR66" s="262"/>
      <c r="OWS66" s="262"/>
      <c r="OWT66" s="262"/>
      <c r="OWU66" s="262"/>
      <c r="OWV66" s="262"/>
      <c r="OWW66" s="262"/>
      <c r="OWX66" s="262"/>
      <c r="OWY66" s="262"/>
      <c r="OWZ66" s="262"/>
      <c r="OXA66" s="262"/>
      <c r="OXB66" s="262"/>
      <c r="OXC66" s="262"/>
      <c r="OXD66" s="262"/>
      <c r="OXE66" s="262"/>
      <c r="OXF66" s="262"/>
      <c r="OXG66" s="262"/>
      <c r="OXH66" s="262"/>
      <c r="OXI66" s="262"/>
      <c r="OXJ66" s="262"/>
      <c r="OXK66" s="262"/>
      <c r="OXL66" s="262"/>
      <c r="OXM66" s="262"/>
      <c r="OXN66" s="262"/>
      <c r="OXO66" s="262"/>
      <c r="OXP66" s="262"/>
      <c r="OXQ66" s="262"/>
      <c r="OXR66" s="262"/>
      <c r="OXS66" s="262"/>
      <c r="OXT66" s="262"/>
      <c r="OXU66" s="262"/>
      <c r="OXV66" s="262"/>
      <c r="OXW66" s="262"/>
      <c r="OXX66" s="262"/>
      <c r="OXY66" s="262"/>
      <c r="OXZ66" s="262"/>
      <c r="OYA66" s="262"/>
      <c r="OYB66" s="262"/>
      <c r="OYC66" s="262"/>
      <c r="OYD66" s="262"/>
      <c r="OYE66" s="262"/>
      <c r="OYF66" s="262"/>
      <c r="OYG66" s="262"/>
      <c r="OYH66" s="262"/>
      <c r="OYI66" s="262"/>
      <c r="OYJ66" s="262"/>
      <c r="OYK66" s="262"/>
      <c r="OYL66" s="262"/>
      <c r="OYM66" s="262"/>
      <c r="OYN66" s="262"/>
      <c r="OYO66" s="262"/>
      <c r="OYP66" s="262"/>
      <c r="OYQ66" s="262"/>
      <c r="OYR66" s="262"/>
      <c r="OYS66" s="262"/>
      <c r="OYT66" s="262"/>
      <c r="OYU66" s="262"/>
      <c r="OYV66" s="262"/>
      <c r="OYW66" s="262"/>
      <c r="OYX66" s="262"/>
      <c r="OYY66" s="262"/>
      <c r="OYZ66" s="262"/>
      <c r="OZA66" s="262"/>
      <c r="OZB66" s="262"/>
      <c r="OZC66" s="262"/>
      <c r="OZD66" s="262"/>
      <c r="OZE66" s="262"/>
      <c r="OZF66" s="262"/>
      <c r="OZG66" s="262"/>
      <c r="OZH66" s="262"/>
      <c r="OZI66" s="262"/>
      <c r="OZJ66" s="262"/>
      <c r="OZK66" s="262"/>
      <c r="OZL66" s="262"/>
      <c r="OZM66" s="262"/>
      <c r="OZN66" s="262"/>
      <c r="OZO66" s="262"/>
      <c r="OZP66" s="262"/>
      <c r="OZQ66" s="262"/>
      <c r="OZR66" s="262"/>
      <c r="OZS66" s="262"/>
      <c r="OZT66" s="262"/>
      <c r="OZU66" s="262"/>
      <c r="OZV66" s="262"/>
      <c r="OZW66" s="262"/>
      <c r="OZX66" s="262"/>
      <c r="OZY66" s="262"/>
      <c r="OZZ66" s="262"/>
      <c r="PAA66" s="262"/>
      <c r="PAB66" s="262"/>
      <c r="PAC66" s="262"/>
      <c r="PAD66" s="262"/>
      <c r="PAE66" s="262"/>
      <c r="PAF66" s="262"/>
      <c r="PAG66" s="262"/>
      <c r="PAH66" s="262"/>
      <c r="PAI66" s="262"/>
      <c r="PAJ66" s="262"/>
      <c r="PAK66" s="262"/>
      <c r="PAL66" s="262"/>
      <c r="PAM66" s="262"/>
      <c r="PAN66" s="262"/>
      <c r="PAO66" s="262"/>
      <c r="PAP66" s="262"/>
      <c r="PAQ66" s="262"/>
      <c r="PAR66" s="262"/>
      <c r="PAS66" s="262"/>
      <c r="PAT66" s="262"/>
      <c r="PAU66" s="262"/>
      <c r="PAV66" s="262"/>
      <c r="PAW66" s="262"/>
      <c r="PAX66" s="262"/>
      <c r="PAY66" s="262"/>
      <c r="PAZ66" s="262"/>
      <c r="PBA66" s="262"/>
      <c r="PBB66" s="262"/>
      <c r="PBC66" s="262"/>
      <c r="PBD66" s="262"/>
      <c r="PBE66" s="262"/>
      <c r="PBF66" s="262"/>
      <c r="PBG66" s="262"/>
      <c r="PBH66" s="262"/>
      <c r="PBI66" s="262"/>
      <c r="PBJ66" s="262"/>
      <c r="PBK66" s="262"/>
      <c r="PBL66" s="262"/>
      <c r="PBM66" s="262"/>
      <c r="PBN66" s="262"/>
      <c r="PBO66" s="262"/>
      <c r="PBP66" s="262"/>
      <c r="PBQ66" s="262"/>
      <c r="PBR66" s="262"/>
      <c r="PBS66" s="262"/>
      <c r="PBT66" s="262"/>
      <c r="PBU66" s="262"/>
      <c r="PBV66" s="262"/>
      <c r="PBW66" s="262"/>
      <c r="PBX66" s="262"/>
      <c r="PBY66" s="262"/>
      <c r="PBZ66" s="262"/>
      <c r="PCA66" s="262"/>
      <c r="PCB66" s="262"/>
      <c r="PCC66" s="262"/>
      <c r="PCD66" s="262"/>
      <c r="PCE66" s="262"/>
      <c r="PCF66" s="262"/>
      <c r="PCG66" s="262"/>
      <c r="PCH66" s="262"/>
      <c r="PCI66" s="262"/>
      <c r="PCJ66" s="262"/>
      <c r="PCK66" s="262"/>
      <c r="PCL66" s="262"/>
      <c r="PCM66" s="262"/>
      <c r="PCN66" s="262"/>
      <c r="PCO66" s="262"/>
      <c r="PCP66" s="262"/>
      <c r="PCQ66" s="262"/>
      <c r="PCR66" s="262"/>
      <c r="PCS66" s="262"/>
      <c r="PCT66" s="262"/>
      <c r="PCU66" s="262"/>
      <c r="PCV66" s="262"/>
      <c r="PCW66" s="262"/>
      <c r="PCX66" s="262"/>
      <c r="PCY66" s="262"/>
      <c r="PCZ66" s="262"/>
      <c r="PDA66" s="262"/>
      <c r="PDB66" s="262"/>
      <c r="PDC66" s="262"/>
      <c r="PDD66" s="262"/>
      <c r="PDE66" s="262"/>
      <c r="PDF66" s="262"/>
      <c r="PDG66" s="262"/>
      <c r="PDH66" s="262"/>
      <c r="PDI66" s="262"/>
      <c r="PDJ66" s="262"/>
      <c r="PDK66" s="262"/>
      <c r="PDL66" s="262"/>
      <c r="PDM66" s="262"/>
      <c r="PDN66" s="262"/>
      <c r="PDO66" s="262"/>
      <c r="PDP66" s="262"/>
      <c r="PDQ66" s="262"/>
      <c r="PDR66" s="262"/>
      <c r="PDS66" s="262"/>
      <c r="PDT66" s="262"/>
      <c r="PDU66" s="262"/>
      <c r="PDV66" s="262"/>
      <c r="PDW66" s="262"/>
      <c r="PDX66" s="262"/>
      <c r="PDY66" s="262"/>
      <c r="PDZ66" s="262"/>
      <c r="PEA66" s="262"/>
      <c r="PEB66" s="262"/>
      <c r="PEC66" s="262"/>
      <c r="PED66" s="262"/>
      <c r="PEE66" s="262"/>
      <c r="PEF66" s="262"/>
      <c r="PEG66" s="262"/>
      <c r="PEH66" s="262"/>
      <c r="PEI66" s="262"/>
      <c r="PEJ66" s="262"/>
      <c r="PEK66" s="262"/>
      <c r="PEL66" s="262"/>
      <c r="PEM66" s="262"/>
      <c r="PEN66" s="262"/>
      <c r="PEO66" s="262"/>
      <c r="PEP66" s="262"/>
      <c r="PEQ66" s="262"/>
      <c r="PER66" s="262"/>
      <c r="PES66" s="262"/>
      <c r="PET66" s="262"/>
      <c r="PEU66" s="262"/>
      <c r="PEV66" s="262"/>
      <c r="PEW66" s="262"/>
      <c r="PEX66" s="262"/>
      <c r="PEY66" s="262"/>
      <c r="PEZ66" s="262"/>
      <c r="PFA66" s="262"/>
      <c r="PFB66" s="262"/>
      <c r="PFC66" s="262"/>
      <c r="PFD66" s="262"/>
      <c r="PFE66" s="262"/>
      <c r="PFF66" s="262"/>
      <c r="PFG66" s="262"/>
      <c r="PFH66" s="262"/>
      <c r="PFI66" s="262"/>
      <c r="PFJ66" s="262"/>
      <c r="PFK66" s="262"/>
      <c r="PFL66" s="262"/>
      <c r="PFM66" s="262"/>
      <c r="PFN66" s="262"/>
      <c r="PFO66" s="262"/>
      <c r="PFP66" s="262"/>
      <c r="PFQ66" s="262"/>
      <c r="PFR66" s="262"/>
      <c r="PFS66" s="262"/>
      <c r="PFT66" s="262"/>
      <c r="PFU66" s="262"/>
      <c r="PFV66" s="262"/>
      <c r="PFW66" s="262"/>
      <c r="PFX66" s="262"/>
      <c r="PFY66" s="262"/>
      <c r="PFZ66" s="262"/>
      <c r="PGA66" s="262"/>
      <c r="PGB66" s="262"/>
      <c r="PGC66" s="262"/>
      <c r="PGD66" s="262"/>
      <c r="PGE66" s="262"/>
      <c r="PGF66" s="262"/>
      <c r="PGG66" s="262"/>
      <c r="PGH66" s="262"/>
      <c r="PGI66" s="262"/>
      <c r="PGJ66" s="262"/>
      <c r="PGK66" s="262"/>
      <c r="PGL66" s="262"/>
      <c r="PGM66" s="262"/>
      <c r="PGN66" s="262"/>
      <c r="PGO66" s="262"/>
      <c r="PGP66" s="262"/>
      <c r="PGQ66" s="262"/>
      <c r="PGR66" s="262"/>
      <c r="PGS66" s="262"/>
      <c r="PGT66" s="262"/>
      <c r="PGU66" s="262"/>
      <c r="PGV66" s="262"/>
      <c r="PGW66" s="262"/>
      <c r="PGX66" s="262"/>
      <c r="PGY66" s="262"/>
      <c r="PGZ66" s="262"/>
      <c r="PHA66" s="262"/>
      <c r="PHB66" s="262"/>
      <c r="PHC66" s="262"/>
      <c r="PHD66" s="262"/>
      <c r="PHE66" s="262"/>
      <c r="PHF66" s="262"/>
      <c r="PHG66" s="262"/>
      <c r="PHH66" s="262"/>
      <c r="PHI66" s="262"/>
      <c r="PHJ66" s="262"/>
      <c r="PHK66" s="262"/>
      <c r="PHL66" s="262"/>
      <c r="PHM66" s="262"/>
      <c r="PHN66" s="262"/>
      <c r="PHO66" s="262"/>
      <c r="PHP66" s="262"/>
      <c r="PHQ66" s="262"/>
      <c r="PHR66" s="262"/>
      <c r="PHS66" s="262"/>
      <c r="PHT66" s="262"/>
      <c r="PHU66" s="262"/>
      <c r="PHV66" s="262"/>
      <c r="PHW66" s="262"/>
      <c r="PHX66" s="262"/>
      <c r="PHY66" s="262"/>
      <c r="PHZ66" s="262"/>
      <c r="PIA66" s="262"/>
      <c r="PIB66" s="262"/>
      <c r="PIC66" s="262"/>
      <c r="PID66" s="262"/>
      <c r="PIE66" s="262"/>
      <c r="PIF66" s="262"/>
      <c r="PIG66" s="262"/>
      <c r="PIH66" s="262"/>
      <c r="PII66" s="262"/>
      <c r="PIJ66" s="262"/>
      <c r="PIK66" s="262"/>
      <c r="PIL66" s="262"/>
      <c r="PIM66" s="262"/>
      <c r="PIN66" s="262"/>
      <c r="PIO66" s="262"/>
      <c r="PIP66" s="262"/>
      <c r="PIQ66" s="262"/>
      <c r="PIR66" s="262"/>
      <c r="PIS66" s="262"/>
      <c r="PIT66" s="262"/>
      <c r="PIU66" s="262"/>
      <c r="PIV66" s="262"/>
      <c r="PIW66" s="262"/>
      <c r="PIX66" s="262"/>
      <c r="PIY66" s="262"/>
      <c r="PIZ66" s="262"/>
      <c r="PJA66" s="262"/>
      <c r="PJB66" s="262"/>
      <c r="PJC66" s="262"/>
      <c r="PJD66" s="262"/>
      <c r="PJE66" s="262"/>
      <c r="PJF66" s="262"/>
      <c r="PJG66" s="262"/>
      <c r="PJH66" s="262"/>
      <c r="PJI66" s="262"/>
      <c r="PJJ66" s="262"/>
      <c r="PJK66" s="262"/>
      <c r="PJL66" s="262"/>
      <c r="PJM66" s="262"/>
      <c r="PJN66" s="262"/>
      <c r="PJO66" s="262"/>
      <c r="PJP66" s="262"/>
      <c r="PJQ66" s="262"/>
      <c r="PJR66" s="262"/>
      <c r="PJS66" s="262"/>
      <c r="PJT66" s="262"/>
      <c r="PJU66" s="262"/>
      <c r="PJV66" s="262"/>
      <c r="PJW66" s="262"/>
      <c r="PJX66" s="262"/>
      <c r="PJY66" s="262"/>
      <c r="PJZ66" s="262"/>
      <c r="PKA66" s="262"/>
      <c r="PKB66" s="262"/>
      <c r="PKC66" s="262"/>
      <c r="PKD66" s="262"/>
      <c r="PKE66" s="262"/>
      <c r="PKF66" s="262"/>
      <c r="PKG66" s="262"/>
      <c r="PKH66" s="262"/>
      <c r="PKI66" s="262"/>
      <c r="PKJ66" s="262"/>
      <c r="PKK66" s="262"/>
      <c r="PKL66" s="262"/>
      <c r="PKM66" s="262"/>
      <c r="PKN66" s="262"/>
      <c r="PKO66" s="262"/>
      <c r="PKP66" s="262"/>
      <c r="PKQ66" s="262"/>
      <c r="PKR66" s="262"/>
      <c r="PKS66" s="262"/>
      <c r="PKT66" s="262"/>
      <c r="PKU66" s="262"/>
      <c r="PKV66" s="262"/>
      <c r="PKW66" s="262"/>
      <c r="PKX66" s="262"/>
      <c r="PKY66" s="262"/>
      <c r="PKZ66" s="262"/>
      <c r="PLA66" s="262"/>
      <c r="PLB66" s="262"/>
      <c r="PLC66" s="262"/>
      <c r="PLD66" s="262"/>
      <c r="PLE66" s="262"/>
      <c r="PLF66" s="262"/>
      <c r="PLG66" s="262"/>
      <c r="PLH66" s="262"/>
      <c r="PLI66" s="262"/>
      <c r="PLJ66" s="262"/>
      <c r="PLK66" s="262"/>
      <c r="PLL66" s="262"/>
      <c r="PLM66" s="262"/>
      <c r="PLN66" s="262"/>
      <c r="PLO66" s="262"/>
      <c r="PLP66" s="262"/>
      <c r="PLQ66" s="262"/>
      <c r="PLR66" s="262"/>
      <c r="PLS66" s="262"/>
      <c r="PLT66" s="262"/>
      <c r="PLU66" s="262"/>
      <c r="PLV66" s="262"/>
      <c r="PLW66" s="262"/>
      <c r="PLX66" s="262"/>
      <c r="PLY66" s="262"/>
      <c r="PLZ66" s="262"/>
      <c r="PMA66" s="262"/>
      <c r="PMB66" s="262"/>
      <c r="PMC66" s="262"/>
      <c r="PMD66" s="262"/>
      <c r="PME66" s="262"/>
      <c r="PMF66" s="262"/>
      <c r="PMG66" s="262"/>
      <c r="PMH66" s="262"/>
      <c r="PMI66" s="262"/>
      <c r="PMJ66" s="262"/>
      <c r="PMK66" s="262"/>
      <c r="PML66" s="262"/>
      <c r="PMM66" s="262"/>
      <c r="PMN66" s="262"/>
      <c r="PMO66" s="262"/>
      <c r="PMP66" s="262"/>
      <c r="PMQ66" s="262"/>
      <c r="PMR66" s="262"/>
      <c r="PMS66" s="262"/>
      <c r="PMT66" s="262"/>
      <c r="PMU66" s="262"/>
      <c r="PMV66" s="262"/>
      <c r="PMW66" s="262"/>
      <c r="PMX66" s="262"/>
      <c r="PMY66" s="262"/>
      <c r="PMZ66" s="262"/>
      <c r="PNA66" s="262"/>
      <c r="PNB66" s="262"/>
      <c r="PNC66" s="262"/>
      <c r="PND66" s="262"/>
      <c r="PNE66" s="262"/>
      <c r="PNF66" s="262"/>
      <c r="PNG66" s="262"/>
      <c r="PNH66" s="262"/>
      <c r="PNI66" s="262"/>
      <c r="PNJ66" s="262"/>
      <c r="PNK66" s="262"/>
      <c r="PNL66" s="262"/>
      <c r="PNM66" s="262"/>
      <c r="PNN66" s="262"/>
      <c r="PNO66" s="262"/>
      <c r="PNP66" s="262"/>
      <c r="PNQ66" s="262"/>
      <c r="PNR66" s="262"/>
      <c r="PNS66" s="262"/>
      <c r="PNT66" s="262"/>
      <c r="PNU66" s="262"/>
      <c r="PNV66" s="262"/>
      <c r="PNW66" s="262"/>
      <c r="PNX66" s="262"/>
      <c r="PNY66" s="262"/>
      <c r="PNZ66" s="262"/>
      <c r="POA66" s="262"/>
      <c r="POB66" s="262"/>
      <c r="POC66" s="262"/>
      <c r="POD66" s="262"/>
      <c r="POE66" s="262"/>
      <c r="POF66" s="262"/>
      <c r="POG66" s="262"/>
      <c r="POH66" s="262"/>
      <c r="POI66" s="262"/>
      <c r="POJ66" s="262"/>
      <c r="POK66" s="262"/>
      <c r="POL66" s="262"/>
      <c r="POM66" s="262"/>
      <c r="PON66" s="262"/>
      <c r="POO66" s="262"/>
      <c r="POP66" s="262"/>
      <c r="POQ66" s="262"/>
      <c r="POR66" s="262"/>
      <c r="POS66" s="262"/>
      <c r="POT66" s="262"/>
      <c r="POU66" s="262"/>
      <c r="POV66" s="262"/>
      <c r="POW66" s="262"/>
      <c r="POX66" s="262"/>
      <c r="POY66" s="262"/>
      <c r="POZ66" s="262"/>
      <c r="PPA66" s="262"/>
      <c r="PPB66" s="262"/>
      <c r="PPC66" s="262"/>
      <c r="PPD66" s="262"/>
      <c r="PPE66" s="262"/>
      <c r="PPF66" s="262"/>
      <c r="PPG66" s="262"/>
      <c r="PPH66" s="262"/>
      <c r="PPI66" s="262"/>
      <c r="PPJ66" s="262"/>
      <c r="PPK66" s="262"/>
      <c r="PPL66" s="262"/>
      <c r="PPM66" s="262"/>
      <c r="PPN66" s="262"/>
      <c r="PPO66" s="262"/>
      <c r="PPP66" s="262"/>
      <c r="PPQ66" s="262"/>
      <c r="PPR66" s="262"/>
      <c r="PPS66" s="262"/>
      <c r="PPT66" s="262"/>
      <c r="PPU66" s="262"/>
      <c r="PPV66" s="262"/>
      <c r="PPW66" s="262"/>
      <c r="PPX66" s="262"/>
      <c r="PPY66" s="262"/>
      <c r="PPZ66" s="262"/>
      <c r="PQA66" s="262"/>
      <c r="PQB66" s="262"/>
      <c r="PQC66" s="262"/>
      <c r="PQD66" s="262"/>
      <c r="PQE66" s="262"/>
      <c r="PQF66" s="262"/>
      <c r="PQG66" s="262"/>
      <c r="PQH66" s="262"/>
      <c r="PQI66" s="262"/>
      <c r="PQJ66" s="262"/>
      <c r="PQK66" s="262"/>
      <c r="PQL66" s="262"/>
      <c r="PQM66" s="262"/>
      <c r="PQN66" s="262"/>
      <c r="PQO66" s="262"/>
      <c r="PQP66" s="262"/>
      <c r="PQQ66" s="262"/>
      <c r="PQR66" s="262"/>
      <c r="PQS66" s="262"/>
      <c r="PQT66" s="262"/>
      <c r="PQU66" s="262"/>
      <c r="PQV66" s="262"/>
      <c r="PQW66" s="262"/>
      <c r="PQX66" s="262"/>
      <c r="PQY66" s="262"/>
      <c r="PQZ66" s="262"/>
      <c r="PRA66" s="262"/>
      <c r="PRB66" s="262"/>
      <c r="PRC66" s="262"/>
      <c r="PRD66" s="262"/>
      <c r="PRE66" s="262"/>
      <c r="PRF66" s="262"/>
      <c r="PRG66" s="262"/>
      <c r="PRH66" s="262"/>
      <c r="PRI66" s="262"/>
      <c r="PRJ66" s="262"/>
      <c r="PRK66" s="262"/>
      <c r="PRL66" s="262"/>
      <c r="PRM66" s="262"/>
      <c r="PRN66" s="262"/>
      <c r="PRO66" s="262"/>
      <c r="PRP66" s="262"/>
      <c r="PRQ66" s="262"/>
      <c r="PRR66" s="262"/>
      <c r="PRS66" s="262"/>
      <c r="PRT66" s="262"/>
      <c r="PRU66" s="262"/>
      <c r="PRV66" s="262"/>
      <c r="PRW66" s="262"/>
      <c r="PRX66" s="262"/>
      <c r="PRY66" s="262"/>
      <c r="PRZ66" s="262"/>
      <c r="PSA66" s="262"/>
      <c r="PSB66" s="262"/>
      <c r="PSC66" s="262"/>
      <c r="PSD66" s="262"/>
      <c r="PSE66" s="262"/>
      <c r="PSF66" s="262"/>
      <c r="PSG66" s="262"/>
      <c r="PSH66" s="262"/>
      <c r="PSI66" s="262"/>
      <c r="PSJ66" s="262"/>
      <c r="PSK66" s="262"/>
      <c r="PSL66" s="262"/>
      <c r="PSM66" s="262"/>
      <c r="PSN66" s="262"/>
      <c r="PSO66" s="262"/>
      <c r="PSP66" s="262"/>
      <c r="PSQ66" s="262"/>
      <c r="PSR66" s="262"/>
      <c r="PSS66" s="262"/>
      <c r="PST66" s="262"/>
      <c r="PSU66" s="262"/>
      <c r="PSV66" s="262"/>
      <c r="PSW66" s="262"/>
      <c r="PSX66" s="262"/>
      <c r="PSY66" s="262"/>
      <c r="PSZ66" s="262"/>
      <c r="PTA66" s="262"/>
      <c r="PTB66" s="262"/>
      <c r="PTC66" s="262"/>
      <c r="PTD66" s="262"/>
      <c r="PTE66" s="262"/>
      <c r="PTF66" s="262"/>
      <c r="PTG66" s="262"/>
      <c r="PTH66" s="262"/>
      <c r="PTI66" s="262"/>
      <c r="PTJ66" s="262"/>
      <c r="PTK66" s="262"/>
      <c r="PTL66" s="262"/>
      <c r="PTM66" s="262"/>
      <c r="PTN66" s="262"/>
      <c r="PTO66" s="262"/>
      <c r="PTP66" s="262"/>
      <c r="PTQ66" s="262"/>
      <c r="PTR66" s="262"/>
      <c r="PTS66" s="262"/>
      <c r="PTT66" s="262"/>
      <c r="PTU66" s="262"/>
      <c r="PTV66" s="262"/>
      <c r="PTW66" s="262"/>
      <c r="PTX66" s="262"/>
      <c r="PTY66" s="262"/>
      <c r="PTZ66" s="262"/>
      <c r="PUA66" s="262"/>
      <c r="PUB66" s="262"/>
      <c r="PUC66" s="262"/>
      <c r="PUD66" s="262"/>
      <c r="PUE66" s="262"/>
      <c r="PUF66" s="262"/>
      <c r="PUG66" s="262"/>
      <c r="PUH66" s="262"/>
      <c r="PUI66" s="262"/>
      <c r="PUJ66" s="262"/>
      <c r="PUK66" s="262"/>
      <c r="PUL66" s="262"/>
      <c r="PUM66" s="262"/>
      <c r="PUN66" s="262"/>
      <c r="PUO66" s="262"/>
      <c r="PUP66" s="262"/>
      <c r="PUQ66" s="262"/>
      <c r="PUR66" s="262"/>
      <c r="PUS66" s="262"/>
      <c r="PUT66" s="262"/>
      <c r="PUU66" s="262"/>
      <c r="PUV66" s="262"/>
      <c r="PUW66" s="262"/>
      <c r="PUX66" s="262"/>
      <c r="PUY66" s="262"/>
      <c r="PUZ66" s="262"/>
      <c r="PVA66" s="262"/>
      <c r="PVB66" s="262"/>
      <c r="PVC66" s="262"/>
      <c r="PVD66" s="262"/>
      <c r="PVE66" s="262"/>
      <c r="PVF66" s="262"/>
      <c r="PVG66" s="262"/>
      <c r="PVH66" s="262"/>
      <c r="PVI66" s="262"/>
      <c r="PVJ66" s="262"/>
      <c r="PVK66" s="262"/>
      <c r="PVL66" s="262"/>
      <c r="PVM66" s="262"/>
      <c r="PVN66" s="262"/>
      <c r="PVO66" s="262"/>
      <c r="PVP66" s="262"/>
      <c r="PVQ66" s="262"/>
      <c r="PVR66" s="262"/>
      <c r="PVS66" s="262"/>
      <c r="PVT66" s="262"/>
      <c r="PVU66" s="262"/>
      <c r="PVV66" s="262"/>
      <c r="PVW66" s="262"/>
      <c r="PVX66" s="262"/>
      <c r="PVY66" s="262"/>
      <c r="PVZ66" s="262"/>
      <c r="PWA66" s="262"/>
      <c r="PWB66" s="262"/>
      <c r="PWC66" s="262"/>
      <c r="PWD66" s="262"/>
      <c r="PWE66" s="262"/>
      <c r="PWF66" s="262"/>
      <c r="PWG66" s="262"/>
      <c r="PWH66" s="262"/>
      <c r="PWI66" s="262"/>
      <c r="PWJ66" s="262"/>
      <c r="PWK66" s="262"/>
      <c r="PWL66" s="262"/>
      <c r="PWM66" s="262"/>
      <c r="PWN66" s="262"/>
      <c r="PWO66" s="262"/>
      <c r="PWP66" s="262"/>
      <c r="PWQ66" s="262"/>
      <c r="PWR66" s="262"/>
      <c r="PWS66" s="262"/>
      <c r="PWT66" s="262"/>
      <c r="PWU66" s="262"/>
      <c r="PWV66" s="262"/>
      <c r="PWW66" s="262"/>
      <c r="PWX66" s="262"/>
      <c r="PWY66" s="262"/>
      <c r="PWZ66" s="262"/>
      <c r="PXA66" s="262"/>
      <c r="PXB66" s="262"/>
      <c r="PXC66" s="262"/>
      <c r="PXD66" s="262"/>
      <c r="PXE66" s="262"/>
      <c r="PXF66" s="262"/>
      <c r="PXG66" s="262"/>
      <c r="PXH66" s="262"/>
      <c r="PXI66" s="262"/>
      <c r="PXJ66" s="262"/>
      <c r="PXK66" s="262"/>
      <c r="PXL66" s="262"/>
      <c r="PXM66" s="262"/>
      <c r="PXN66" s="262"/>
      <c r="PXO66" s="262"/>
      <c r="PXP66" s="262"/>
      <c r="PXQ66" s="262"/>
      <c r="PXR66" s="262"/>
      <c r="PXS66" s="262"/>
      <c r="PXT66" s="262"/>
      <c r="PXU66" s="262"/>
      <c r="PXV66" s="262"/>
      <c r="PXW66" s="262"/>
      <c r="PXX66" s="262"/>
      <c r="PXY66" s="262"/>
      <c r="PXZ66" s="262"/>
      <c r="PYA66" s="262"/>
      <c r="PYB66" s="262"/>
      <c r="PYC66" s="262"/>
      <c r="PYD66" s="262"/>
      <c r="PYE66" s="262"/>
      <c r="PYF66" s="262"/>
      <c r="PYG66" s="262"/>
      <c r="PYH66" s="262"/>
      <c r="PYI66" s="262"/>
      <c r="PYJ66" s="262"/>
      <c r="PYK66" s="262"/>
      <c r="PYL66" s="262"/>
      <c r="PYM66" s="262"/>
      <c r="PYN66" s="262"/>
      <c r="PYO66" s="262"/>
      <c r="PYP66" s="262"/>
      <c r="PYQ66" s="262"/>
      <c r="PYR66" s="262"/>
      <c r="PYS66" s="262"/>
      <c r="PYT66" s="262"/>
      <c r="PYU66" s="262"/>
      <c r="PYV66" s="262"/>
      <c r="PYW66" s="262"/>
      <c r="PYX66" s="262"/>
      <c r="PYY66" s="262"/>
      <c r="PYZ66" s="262"/>
      <c r="PZA66" s="262"/>
      <c r="PZB66" s="262"/>
      <c r="PZC66" s="262"/>
      <c r="PZD66" s="262"/>
      <c r="PZE66" s="262"/>
      <c r="PZF66" s="262"/>
      <c r="PZG66" s="262"/>
      <c r="PZH66" s="262"/>
      <c r="PZI66" s="262"/>
      <c r="PZJ66" s="262"/>
      <c r="PZK66" s="262"/>
      <c r="PZL66" s="262"/>
      <c r="PZM66" s="262"/>
      <c r="PZN66" s="262"/>
      <c r="PZO66" s="262"/>
      <c r="PZP66" s="262"/>
      <c r="PZQ66" s="262"/>
      <c r="PZR66" s="262"/>
      <c r="PZS66" s="262"/>
      <c r="PZT66" s="262"/>
      <c r="PZU66" s="262"/>
      <c r="PZV66" s="262"/>
      <c r="PZW66" s="262"/>
      <c r="PZX66" s="262"/>
      <c r="PZY66" s="262"/>
      <c r="PZZ66" s="262"/>
      <c r="QAA66" s="262"/>
      <c r="QAB66" s="262"/>
      <c r="QAC66" s="262"/>
      <c r="QAD66" s="262"/>
      <c r="QAE66" s="262"/>
      <c r="QAF66" s="262"/>
      <c r="QAG66" s="262"/>
      <c r="QAH66" s="262"/>
      <c r="QAI66" s="262"/>
      <c r="QAJ66" s="262"/>
      <c r="QAK66" s="262"/>
      <c r="QAL66" s="262"/>
      <c r="QAM66" s="262"/>
      <c r="QAN66" s="262"/>
      <c r="QAO66" s="262"/>
      <c r="QAP66" s="262"/>
      <c r="QAQ66" s="262"/>
      <c r="QAR66" s="262"/>
      <c r="QAS66" s="262"/>
      <c r="QAT66" s="262"/>
      <c r="QAU66" s="262"/>
      <c r="QAV66" s="262"/>
      <c r="QAW66" s="262"/>
      <c r="QAX66" s="262"/>
      <c r="QAY66" s="262"/>
      <c r="QAZ66" s="262"/>
      <c r="QBA66" s="262"/>
      <c r="QBB66" s="262"/>
      <c r="QBC66" s="262"/>
      <c r="QBD66" s="262"/>
      <c r="QBE66" s="262"/>
      <c r="QBF66" s="262"/>
      <c r="QBG66" s="262"/>
      <c r="QBH66" s="262"/>
      <c r="QBI66" s="262"/>
      <c r="QBJ66" s="262"/>
      <c r="QBK66" s="262"/>
      <c r="QBL66" s="262"/>
      <c r="QBM66" s="262"/>
      <c r="QBN66" s="262"/>
      <c r="QBO66" s="262"/>
      <c r="QBP66" s="262"/>
      <c r="QBQ66" s="262"/>
      <c r="QBR66" s="262"/>
      <c r="QBS66" s="262"/>
      <c r="QBT66" s="262"/>
      <c r="QBU66" s="262"/>
      <c r="QBV66" s="262"/>
      <c r="QBW66" s="262"/>
      <c r="QBX66" s="262"/>
      <c r="QBY66" s="262"/>
      <c r="QBZ66" s="262"/>
      <c r="QCA66" s="262"/>
      <c r="QCB66" s="262"/>
      <c r="QCC66" s="262"/>
      <c r="QCD66" s="262"/>
      <c r="QCE66" s="262"/>
      <c r="QCF66" s="262"/>
      <c r="QCG66" s="262"/>
      <c r="QCH66" s="262"/>
      <c r="QCI66" s="262"/>
      <c r="QCJ66" s="262"/>
      <c r="QCK66" s="262"/>
      <c r="QCL66" s="262"/>
      <c r="QCM66" s="262"/>
      <c r="QCN66" s="262"/>
      <c r="QCO66" s="262"/>
      <c r="QCP66" s="262"/>
      <c r="QCQ66" s="262"/>
      <c r="QCR66" s="262"/>
      <c r="QCS66" s="262"/>
      <c r="QCT66" s="262"/>
      <c r="QCU66" s="262"/>
      <c r="QCV66" s="262"/>
      <c r="QCW66" s="262"/>
      <c r="QCX66" s="262"/>
      <c r="QCY66" s="262"/>
      <c r="QCZ66" s="262"/>
      <c r="QDA66" s="262"/>
      <c r="QDB66" s="262"/>
      <c r="QDC66" s="262"/>
      <c r="QDD66" s="262"/>
      <c r="QDE66" s="262"/>
      <c r="QDF66" s="262"/>
      <c r="QDG66" s="262"/>
      <c r="QDH66" s="262"/>
      <c r="QDI66" s="262"/>
      <c r="QDJ66" s="262"/>
      <c r="QDK66" s="262"/>
      <c r="QDL66" s="262"/>
      <c r="QDM66" s="262"/>
      <c r="QDN66" s="262"/>
      <c r="QDO66" s="262"/>
      <c r="QDP66" s="262"/>
      <c r="QDQ66" s="262"/>
      <c r="QDR66" s="262"/>
      <c r="QDS66" s="262"/>
      <c r="QDT66" s="262"/>
      <c r="QDU66" s="262"/>
      <c r="QDV66" s="262"/>
      <c r="QDW66" s="262"/>
      <c r="QDX66" s="262"/>
      <c r="QDY66" s="262"/>
      <c r="QDZ66" s="262"/>
      <c r="QEA66" s="262"/>
      <c r="QEB66" s="262"/>
      <c r="QEC66" s="262"/>
      <c r="QED66" s="262"/>
      <c r="QEE66" s="262"/>
      <c r="QEF66" s="262"/>
      <c r="QEG66" s="262"/>
      <c r="QEH66" s="262"/>
      <c r="QEI66" s="262"/>
      <c r="QEJ66" s="262"/>
      <c r="QEK66" s="262"/>
      <c r="QEL66" s="262"/>
      <c r="QEM66" s="262"/>
      <c r="QEN66" s="262"/>
      <c r="QEO66" s="262"/>
      <c r="QEP66" s="262"/>
      <c r="QEQ66" s="262"/>
      <c r="QER66" s="262"/>
      <c r="QES66" s="262"/>
      <c r="QET66" s="262"/>
      <c r="QEU66" s="262"/>
      <c r="QEV66" s="262"/>
      <c r="QEW66" s="262"/>
      <c r="QEX66" s="262"/>
      <c r="QEY66" s="262"/>
      <c r="QEZ66" s="262"/>
      <c r="QFA66" s="262"/>
      <c r="QFB66" s="262"/>
      <c r="QFC66" s="262"/>
      <c r="QFD66" s="262"/>
      <c r="QFE66" s="262"/>
      <c r="QFF66" s="262"/>
      <c r="QFG66" s="262"/>
      <c r="QFH66" s="262"/>
      <c r="QFI66" s="262"/>
      <c r="QFJ66" s="262"/>
      <c r="QFK66" s="262"/>
      <c r="QFL66" s="262"/>
      <c r="QFM66" s="262"/>
      <c r="QFN66" s="262"/>
      <c r="QFO66" s="262"/>
      <c r="QFP66" s="262"/>
      <c r="QFQ66" s="262"/>
      <c r="QFR66" s="262"/>
      <c r="QFS66" s="262"/>
      <c r="QFT66" s="262"/>
      <c r="QFU66" s="262"/>
      <c r="QFV66" s="262"/>
      <c r="QFW66" s="262"/>
      <c r="QFX66" s="262"/>
      <c r="QFY66" s="262"/>
      <c r="QFZ66" s="262"/>
      <c r="QGA66" s="262"/>
      <c r="QGB66" s="262"/>
      <c r="QGC66" s="262"/>
      <c r="QGD66" s="262"/>
      <c r="QGE66" s="262"/>
      <c r="QGF66" s="262"/>
      <c r="QGG66" s="262"/>
      <c r="QGH66" s="262"/>
      <c r="QGI66" s="262"/>
      <c r="QGJ66" s="262"/>
      <c r="QGK66" s="262"/>
      <c r="QGL66" s="262"/>
      <c r="QGM66" s="262"/>
      <c r="QGN66" s="262"/>
      <c r="QGO66" s="262"/>
      <c r="QGP66" s="262"/>
      <c r="QGQ66" s="262"/>
      <c r="QGR66" s="262"/>
      <c r="QGS66" s="262"/>
      <c r="QGT66" s="262"/>
      <c r="QGU66" s="262"/>
      <c r="QGV66" s="262"/>
      <c r="QGW66" s="262"/>
      <c r="QGX66" s="262"/>
      <c r="QGY66" s="262"/>
      <c r="QGZ66" s="262"/>
      <c r="QHA66" s="262"/>
      <c r="QHB66" s="262"/>
      <c r="QHC66" s="262"/>
      <c r="QHD66" s="262"/>
      <c r="QHE66" s="262"/>
      <c r="QHF66" s="262"/>
      <c r="QHG66" s="262"/>
      <c r="QHH66" s="262"/>
      <c r="QHI66" s="262"/>
      <c r="QHJ66" s="262"/>
      <c r="QHK66" s="262"/>
      <c r="QHL66" s="262"/>
      <c r="QHM66" s="262"/>
      <c r="QHN66" s="262"/>
      <c r="QHO66" s="262"/>
      <c r="QHP66" s="262"/>
      <c r="QHQ66" s="262"/>
      <c r="QHR66" s="262"/>
      <c r="QHS66" s="262"/>
      <c r="QHT66" s="262"/>
      <c r="QHU66" s="262"/>
      <c r="QHV66" s="262"/>
      <c r="QHW66" s="262"/>
      <c r="QHX66" s="262"/>
      <c r="QHY66" s="262"/>
      <c r="QHZ66" s="262"/>
      <c r="QIA66" s="262"/>
      <c r="QIB66" s="262"/>
      <c r="QIC66" s="262"/>
      <c r="QID66" s="262"/>
      <c r="QIE66" s="262"/>
      <c r="QIF66" s="262"/>
      <c r="QIG66" s="262"/>
      <c r="QIH66" s="262"/>
      <c r="QII66" s="262"/>
      <c r="QIJ66" s="262"/>
      <c r="QIK66" s="262"/>
      <c r="QIL66" s="262"/>
      <c r="QIM66" s="262"/>
      <c r="QIN66" s="262"/>
      <c r="QIO66" s="262"/>
      <c r="QIP66" s="262"/>
      <c r="QIQ66" s="262"/>
      <c r="QIR66" s="262"/>
      <c r="QIS66" s="262"/>
      <c r="QIT66" s="262"/>
      <c r="QIU66" s="262"/>
      <c r="QIV66" s="262"/>
      <c r="QIW66" s="262"/>
      <c r="QIX66" s="262"/>
      <c r="QIY66" s="262"/>
      <c r="QIZ66" s="262"/>
      <c r="QJA66" s="262"/>
      <c r="QJB66" s="262"/>
      <c r="QJC66" s="262"/>
      <c r="QJD66" s="262"/>
      <c r="QJE66" s="262"/>
      <c r="QJF66" s="262"/>
      <c r="QJG66" s="262"/>
      <c r="QJH66" s="262"/>
      <c r="QJI66" s="262"/>
      <c r="QJJ66" s="262"/>
      <c r="QJK66" s="262"/>
      <c r="QJL66" s="262"/>
      <c r="QJM66" s="262"/>
      <c r="QJN66" s="262"/>
      <c r="QJO66" s="262"/>
      <c r="QJP66" s="262"/>
      <c r="QJQ66" s="262"/>
      <c r="QJR66" s="262"/>
      <c r="QJS66" s="262"/>
      <c r="QJT66" s="262"/>
      <c r="QJU66" s="262"/>
      <c r="QJV66" s="262"/>
      <c r="QJW66" s="262"/>
      <c r="QJX66" s="262"/>
      <c r="QJY66" s="262"/>
      <c r="QJZ66" s="262"/>
      <c r="QKA66" s="262"/>
      <c r="QKB66" s="262"/>
      <c r="QKC66" s="262"/>
      <c r="QKD66" s="262"/>
      <c r="QKE66" s="262"/>
      <c r="QKF66" s="262"/>
      <c r="QKG66" s="262"/>
      <c r="QKH66" s="262"/>
      <c r="QKI66" s="262"/>
      <c r="QKJ66" s="262"/>
      <c r="QKK66" s="262"/>
      <c r="QKL66" s="262"/>
      <c r="QKM66" s="262"/>
      <c r="QKN66" s="262"/>
      <c r="QKO66" s="262"/>
      <c r="QKP66" s="262"/>
      <c r="QKQ66" s="262"/>
      <c r="QKR66" s="262"/>
      <c r="QKS66" s="262"/>
      <c r="QKT66" s="262"/>
      <c r="QKU66" s="262"/>
      <c r="QKV66" s="262"/>
      <c r="QKW66" s="262"/>
      <c r="QKX66" s="262"/>
      <c r="QKY66" s="262"/>
      <c r="QKZ66" s="262"/>
      <c r="QLA66" s="262"/>
      <c r="QLB66" s="262"/>
      <c r="QLC66" s="262"/>
      <c r="QLD66" s="262"/>
      <c r="QLE66" s="262"/>
      <c r="QLF66" s="262"/>
      <c r="QLG66" s="262"/>
      <c r="QLH66" s="262"/>
      <c r="QLI66" s="262"/>
      <c r="QLJ66" s="262"/>
      <c r="QLK66" s="262"/>
      <c r="QLL66" s="262"/>
      <c r="QLM66" s="262"/>
      <c r="QLN66" s="262"/>
      <c r="QLO66" s="262"/>
      <c r="QLP66" s="262"/>
      <c r="QLQ66" s="262"/>
      <c r="QLR66" s="262"/>
      <c r="QLS66" s="262"/>
      <c r="QLT66" s="262"/>
      <c r="QLU66" s="262"/>
      <c r="QLV66" s="262"/>
      <c r="QLW66" s="262"/>
      <c r="QLX66" s="262"/>
      <c r="QLY66" s="262"/>
      <c r="QLZ66" s="262"/>
      <c r="QMA66" s="262"/>
      <c r="QMB66" s="262"/>
      <c r="QMC66" s="262"/>
      <c r="QMD66" s="262"/>
      <c r="QME66" s="262"/>
      <c r="QMF66" s="262"/>
      <c r="QMG66" s="262"/>
      <c r="QMH66" s="262"/>
      <c r="QMI66" s="262"/>
      <c r="QMJ66" s="262"/>
      <c r="QMK66" s="262"/>
      <c r="QML66" s="262"/>
      <c r="QMM66" s="262"/>
      <c r="QMN66" s="262"/>
      <c r="QMO66" s="262"/>
      <c r="QMP66" s="262"/>
      <c r="QMQ66" s="262"/>
      <c r="QMR66" s="262"/>
      <c r="QMS66" s="262"/>
      <c r="QMT66" s="262"/>
      <c r="QMU66" s="262"/>
      <c r="QMV66" s="262"/>
      <c r="QMW66" s="262"/>
      <c r="QMX66" s="262"/>
      <c r="QMY66" s="262"/>
      <c r="QMZ66" s="262"/>
      <c r="QNA66" s="262"/>
      <c r="QNB66" s="262"/>
      <c r="QNC66" s="262"/>
      <c r="QND66" s="262"/>
      <c r="QNE66" s="262"/>
      <c r="QNF66" s="262"/>
      <c r="QNG66" s="262"/>
      <c r="QNH66" s="262"/>
      <c r="QNI66" s="262"/>
      <c r="QNJ66" s="262"/>
      <c r="QNK66" s="262"/>
      <c r="QNL66" s="262"/>
      <c r="QNM66" s="262"/>
      <c r="QNN66" s="262"/>
      <c r="QNO66" s="262"/>
      <c r="QNP66" s="262"/>
      <c r="QNQ66" s="262"/>
      <c r="QNR66" s="262"/>
      <c r="QNS66" s="262"/>
      <c r="QNT66" s="262"/>
      <c r="QNU66" s="262"/>
      <c r="QNV66" s="262"/>
      <c r="QNW66" s="262"/>
      <c r="QNX66" s="262"/>
      <c r="QNY66" s="262"/>
      <c r="QNZ66" s="262"/>
      <c r="QOA66" s="262"/>
      <c r="QOB66" s="262"/>
      <c r="QOC66" s="262"/>
      <c r="QOD66" s="262"/>
      <c r="QOE66" s="262"/>
      <c r="QOF66" s="262"/>
      <c r="QOG66" s="262"/>
      <c r="QOH66" s="262"/>
      <c r="QOI66" s="262"/>
      <c r="QOJ66" s="262"/>
      <c r="QOK66" s="262"/>
      <c r="QOL66" s="262"/>
      <c r="QOM66" s="262"/>
      <c r="QON66" s="262"/>
      <c r="QOO66" s="262"/>
      <c r="QOP66" s="262"/>
      <c r="QOQ66" s="262"/>
      <c r="QOR66" s="262"/>
      <c r="QOS66" s="262"/>
      <c r="QOT66" s="262"/>
      <c r="QOU66" s="262"/>
      <c r="QOV66" s="262"/>
      <c r="QOW66" s="262"/>
      <c r="QOX66" s="262"/>
      <c r="QOY66" s="262"/>
      <c r="QOZ66" s="262"/>
      <c r="QPA66" s="262"/>
      <c r="QPB66" s="262"/>
      <c r="QPC66" s="262"/>
      <c r="QPD66" s="262"/>
      <c r="QPE66" s="262"/>
      <c r="QPF66" s="262"/>
      <c r="QPG66" s="262"/>
      <c r="QPH66" s="262"/>
      <c r="QPI66" s="262"/>
      <c r="QPJ66" s="262"/>
      <c r="QPK66" s="262"/>
      <c r="QPL66" s="262"/>
      <c r="QPM66" s="262"/>
      <c r="QPN66" s="262"/>
      <c r="QPO66" s="262"/>
      <c r="QPP66" s="262"/>
      <c r="QPQ66" s="262"/>
      <c r="QPR66" s="262"/>
      <c r="QPS66" s="262"/>
      <c r="QPT66" s="262"/>
      <c r="QPU66" s="262"/>
      <c r="QPV66" s="262"/>
      <c r="QPW66" s="262"/>
      <c r="QPX66" s="262"/>
      <c r="QPY66" s="262"/>
      <c r="QPZ66" s="262"/>
      <c r="QQA66" s="262"/>
      <c r="QQB66" s="262"/>
      <c r="QQC66" s="262"/>
      <c r="QQD66" s="262"/>
      <c r="QQE66" s="262"/>
      <c r="QQF66" s="262"/>
      <c r="QQG66" s="262"/>
      <c r="QQH66" s="262"/>
      <c r="QQI66" s="262"/>
      <c r="QQJ66" s="262"/>
      <c r="QQK66" s="262"/>
      <c r="QQL66" s="262"/>
      <c r="QQM66" s="262"/>
      <c r="QQN66" s="262"/>
      <c r="QQO66" s="262"/>
      <c r="QQP66" s="262"/>
      <c r="QQQ66" s="262"/>
      <c r="QQR66" s="262"/>
      <c r="QQS66" s="262"/>
      <c r="QQT66" s="262"/>
      <c r="QQU66" s="262"/>
      <c r="QQV66" s="262"/>
      <c r="QQW66" s="262"/>
      <c r="QQX66" s="262"/>
      <c r="QQY66" s="262"/>
      <c r="QQZ66" s="262"/>
      <c r="QRA66" s="262"/>
      <c r="QRB66" s="262"/>
      <c r="QRC66" s="262"/>
      <c r="QRD66" s="262"/>
      <c r="QRE66" s="262"/>
      <c r="QRF66" s="262"/>
      <c r="QRG66" s="262"/>
      <c r="QRH66" s="262"/>
      <c r="QRI66" s="262"/>
      <c r="QRJ66" s="262"/>
      <c r="QRK66" s="262"/>
      <c r="QRL66" s="262"/>
      <c r="QRM66" s="262"/>
      <c r="QRN66" s="262"/>
      <c r="QRO66" s="262"/>
      <c r="QRP66" s="262"/>
      <c r="QRQ66" s="262"/>
      <c r="QRR66" s="262"/>
      <c r="QRS66" s="262"/>
      <c r="QRT66" s="262"/>
      <c r="QRU66" s="262"/>
      <c r="QRV66" s="262"/>
      <c r="QRW66" s="262"/>
      <c r="QRX66" s="262"/>
      <c r="QRY66" s="262"/>
      <c r="QRZ66" s="262"/>
      <c r="QSA66" s="262"/>
      <c r="QSB66" s="262"/>
      <c r="QSC66" s="262"/>
      <c r="QSD66" s="262"/>
      <c r="QSE66" s="262"/>
      <c r="QSF66" s="262"/>
      <c r="QSG66" s="262"/>
      <c r="QSH66" s="262"/>
      <c r="QSI66" s="262"/>
      <c r="QSJ66" s="262"/>
      <c r="QSK66" s="262"/>
      <c r="QSL66" s="262"/>
      <c r="QSM66" s="262"/>
      <c r="QSN66" s="262"/>
      <c r="QSO66" s="262"/>
      <c r="QSP66" s="262"/>
      <c r="QSQ66" s="262"/>
      <c r="QSR66" s="262"/>
      <c r="QSS66" s="262"/>
      <c r="QST66" s="262"/>
      <c r="QSU66" s="262"/>
      <c r="QSV66" s="262"/>
      <c r="QSW66" s="262"/>
      <c r="QSX66" s="262"/>
      <c r="QSY66" s="262"/>
      <c r="QSZ66" s="262"/>
      <c r="QTA66" s="262"/>
      <c r="QTB66" s="262"/>
      <c r="QTC66" s="262"/>
      <c r="QTD66" s="262"/>
      <c r="QTE66" s="262"/>
      <c r="QTF66" s="262"/>
      <c r="QTG66" s="262"/>
      <c r="QTH66" s="262"/>
      <c r="QTI66" s="262"/>
      <c r="QTJ66" s="262"/>
      <c r="QTK66" s="262"/>
      <c r="QTL66" s="262"/>
      <c r="QTM66" s="262"/>
      <c r="QTN66" s="262"/>
      <c r="QTO66" s="262"/>
      <c r="QTP66" s="262"/>
      <c r="QTQ66" s="262"/>
      <c r="QTR66" s="262"/>
      <c r="QTS66" s="262"/>
      <c r="QTT66" s="262"/>
      <c r="QTU66" s="262"/>
      <c r="QTV66" s="262"/>
      <c r="QTW66" s="262"/>
      <c r="QTX66" s="262"/>
      <c r="QTY66" s="262"/>
      <c r="QTZ66" s="262"/>
      <c r="QUA66" s="262"/>
      <c r="QUB66" s="262"/>
      <c r="QUC66" s="262"/>
      <c r="QUD66" s="262"/>
      <c r="QUE66" s="262"/>
      <c r="QUF66" s="262"/>
      <c r="QUG66" s="262"/>
      <c r="QUH66" s="262"/>
      <c r="QUI66" s="262"/>
      <c r="QUJ66" s="262"/>
      <c r="QUK66" s="262"/>
      <c r="QUL66" s="262"/>
      <c r="QUM66" s="262"/>
      <c r="QUN66" s="262"/>
      <c r="QUO66" s="262"/>
      <c r="QUP66" s="262"/>
      <c r="QUQ66" s="262"/>
      <c r="QUR66" s="262"/>
      <c r="QUS66" s="262"/>
      <c r="QUT66" s="262"/>
      <c r="QUU66" s="262"/>
      <c r="QUV66" s="262"/>
      <c r="QUW66" s="262"/>
      <c r="QUX66" s="262"/>
      <c r="QUY66" s="262"/>
      <c r="QUZ66" s="262"/>
      <c r="QVA66" s="262"/>
      <c r="QVB66" s="262"/>
      <c r="QVC66" s="262"/>
      <c r="QVD66" s="262"/>
      <c r="QVE66" s="262"/>
      <c r="QVF66" s="262"/>
      <c r="QVG66" s="262"/>
      <c r="QVH66" s="262"/>
      <c r="QVI66" s="262"/>
      <c r="QVJ66" s="262"/>
      <c r="QVK66" s="262"/>
      <c r="QVL66" s="262"/>
      <c r="QVM66" s="262"/>
      <c r="QVN66" s="262"/>
      <c r="QVO66" s="262"/>
      <c r="QVP66" s="262"/>
      <c r="QVQ66" s="262"/>
      <c r="QVR66" s="262"/>
      <c r="QVS66" s="262"/>
      <c r="QVT66" s="262"/>
      <c r="QVU66" s="262"/>
      <c r="QVV66" s="262"/>
      <c r="QVW66" s="262"/>
      <c r="QVX66" s="262"/>
      <c r="QVY66" s="262"/>
      <c r="QVZ66" s="262"/>
      <c r="QWA66" s="262"/>
      <c r="QWB66" s="262"/>
      <c r="QWC66" s="262"/>
      <c r="QWD66" s="262"/>
      <c r="QWE66" s="262"/>
      <c r="QWF66" s="262"/>
      <c r="QWG66" s="262"/>
      <c r="QWH66" s="262"/>
      <c r="QWI66" s="262"/>
      <c r="QWJ66" s="262"/>
      <c r="QWK66" s="262"/>
      <c r="QWL66" s="262"/>
      <c r="QWM66" s="262"/>
      <c r="QWN66" s="262"/>
      <c r="QWO66" s="262"/>
      <c r="QWP66" s="262"/>
      <c r="QWQ66" s="262"/>
      <c r="QWR66" s="262"/>
      <c r="QWS66" s="262"/>
      <c r="QWT66" s="262"/>
      <c r="QWU66" s="262"/>
      <c r="QWV66" s="262"/>
      <c r="QWW66" s="262"/>
      <c r="QWX66" s="262"/>
      <c r="QWY66" s="262"/>
      <c r="QWZ66" s="262"/>
      <c r="QXA66" s="262"/>
      <c r="QXB66" s="262"/>
      <c r="QXC66" s="262"/>
      <c r="QXD66" s="262"/>
      <c r="QXE66" s="262"/>
      <c r="QXF66" s="262"/>
      <c r="QXG66" s="262"/>
      <c r="QXH66" s="262"/>
      <c r="QXI66" s="262"/>
      <c r="QXJ66" s="262"/>
      <c r="QXK66" s="262"/>
      <c r="QXL66" s="262"/>
      <c r="QXM66" s="262"/>
      <c r="QXN66" s="262"/>
      <c r="QXO66" s="262"/>
      <c r="QXP66" s="262"/>
      <c r="QXQ66" s="262"/>
      <c r="QXR66" s="262"/>
      <c r="QXS66" s="262"/>
      <c r="QXT66" s="262"/>
      <c r="QXU66" s="262"/>
      <c r="QXV66" s="262"/>
      <c r="QXW66" s="262"/>
      <c r="QXX66" s="262"/>
      <c r="QXY66" s="262"/>
      <c r="QXZ66" s="262"/>
      <c r="QYA66" s="262"/>
      <c r="QYB66" s="262"/>
      <c r="QYC66" s="262"/>
      <c r="QYD66" s="262"/>
      <c r="QYE66" s="262"/>
      <c r="QYF66" s="262"/>
      <c r="QYG66" s="262"/>
      <c r="QYH66" s="262"/>
      <c r="QYI66" s="262"/>
      <c r="QYJ66" s="262"/>
      <c r="QYK66" s="262"/>
      <c r="QYL66" s="262"/>
      <c r="QYM66" s="262"/>
      <c r="QYN66" s="262"/>
      <c r="QYO66" s="262"/>
      <c r="QYP66" s="262"/>
      <c r="QYQ66" s="262"/>
      <c r="QYR66" s="262"/>
      <c r="QYS66" s="262"/>
      <c r="QYT66" s="262"/>
      <c r="QYU66" s="262"/>
      <c r="QYV66" s="262"/>
      <c r="QYW66" s="262"/>
      <c r="QYX66" s="262"/>
      <c r="QYY66" s="262"/>
      <c r="QYZ66" s="262"/>
      <c r="QZA66" s="262"/>
      <c r="QZB66" s="262"/>
      <c r="QZC66" s="262"/>
      <c r="QZD66" s="262"/>
      <c r="QZE66" s="262"/>
      <c r="QZF66" s="262"/>
      <c r="QZG66" s="262"/>
      <c r="QZH66" s="262"/>
      <c r="QZI66" s="262"/>
      <c r="QZJ66" s="262"/>
      <c r="QZK66" s="262"/>
      <c r="QZL66" s="262"/>
      <c r="QZM66" s="262"/>
      <c r="QZN66" s="262"/>
      <c r="QZO66" s="262"/>
      <c r="QZP66" s="262"/>
      <c r="QZQ66" s="262"/>
      <c r="QZR66" s="262"/>
      <c r="QZS66" s="262"/>
      <c r="QZT66" s="262"/>
      <c r="QZU66" s="262"/>
      <c r="QZV66" s="262"/>
      <c r="QZW66" s="262"/>
      <c r="QZX66" s="262"/>
      <c r="QZY66" s="262"/>
      <c r="QZZ66" s="262"/>
      <c r="RAA66" s="262"/>
      <c r="RAB66" s="262"/>
      <c r="RAC66" s="262"/>
      <c r="RAD66" s="262"/>
      <c r="RAE66" s="262"/>
      <c r="RAF66" s="262"/>
      <c r="RAG66" s="262"/>
      <c r="RAH66" s="262"/>
      <c r="RAI66" s="262"/>
      <c r="RAJ66" s="262"/>
      <c r="RAK66" s="262"/>
      <c r="RAL66" s="262"/>
      <c r="RAM66" s="262"/>
      <c r="RAN66" s="262"/>
      <c r="RAO66" s="262"/>
      <c r="RAP66" s="262"/>
      <c r="RAQ66" s="262"/>
      <c r="RAR66" s="262"/>
      <c r="RAS66" s="262"/>
      <c r="RAT66" s="262"/>
      <c r="RAU66" s="262"/>
      <c r="RAV66" s="262"/>
      <c r="RAW66" s="262"/>
      <c r="RAX66" s="262"/>
      <c r="RAY66" s="262"/>
      <c r="RAZ66" s="262"/>
      <c r="RBA66" s="262"/>
      <c r="RBB66" s="262"/>
      <c r="RBC66" s="262"/>
      <c r="RBD66" s="262"/>
      <c r="RBE66" s="262"/>
      <c r="RBF66" s="262"/>
      <c r="RBG66" s="262"/>
      <c r="RBH66" s="262"/>
      <c r="RBI66" s="262"/>
      <c r="RBJ66" s="262"/>
      <c r="RBK66" s="262"/>
      <c r="RBL66" s="262"/>
      <c r="RBM66" s="262"/>
      <c r="RBN66" s="262"/>
      <c r="RBO66" s="262"/>
      <c r="RBP66" s="262"/>
      <c r="RBQ66" s="262"/>
      <c r="RBR66" s="262"/>
      <c r="RBS66" s="262"/>
      <c r="RBT66" s="262"/>
      <c r="RBU66" s="262"/>
      <c r="RBV66" s="262"/>
      <c r="RBW66" s="262"/>
      <c r="RBX66" s="262"/>
      <c r="RBY66" s="262"/>
      <c r="RBZ66" s="262"/>
      <c r="RCA66" s="262"/>
      <c r="RCB66" s="262"/>
      <c r="RCC66" s="262"/>
      <c r="RCD66" s="262"/>
      <c r="RCE66" s="262"/>
      <c r="RCF66" s="262"/>
      <c r="RCG66" s="262"/>
      <c r="RCH66" s="262"/>
      <c r="RCI66" s="262"/>
      <c r="RCJ66" s="262"/>
      <c r="RCK66" s="262"/>
      <c r="RCL66" s="262"/>
      <c r="RCM66" s="262"/>
      <c r="RCN66" s="262"/>
      <c r="RCO66" s="262"/>
      <c r="RCP66" s="262"/>
      <c r="RCQ66" s="262"/>
      <c r="RCR66" s="262"/>
      <c r="RCS66" s="262"/>
      <c r="RCT66" s="262"/>
      <c r="RCU66" s="262"/>
      <c r="RCV66" s="262"/>
      <c r="RCW66" s="262"/>
      <c r="RCX66" s="262"/>
      <c r="RCY66" s="262"/>
      <c r="RCZ66" s="262"/>
      <c r="RDA66" s="262"/>
      <c r="RDB66" s="262"/>
      <c r="RDC66" s="262"/>
      <c r="RDD66" s="262"/>
      <c r="RDE66" s="262"/>
      <c r="RDF66" s="262"/>
      <c r="RDG66" s="262"/>
      <c r="RDH66" s="262"/>
      <c r="RDI66" s="262"/>
      <c r="RDJ66" s="262"/>
      <c r="RDK66" s="262"/>
      <c r="RDL66" s="262"/>
      <c r="RDM66" s="262"/>
      <c r="RDN66" s="262"/>
      <c r="RDO66" s="262"/>
      <c r="RDP66" s="262"/>
      <c r="RDQ66" s="262"/>
      <c r="RDR66" s="262"/>
      <c r="RDS66" s="262"/>
      <c r="RDT66" s="262"/>
      <c r="RDU66" s="262"/>
      <c r="RDV66" s="262"/>
      <c r="RDW66" s="262"/>
      <c r="RDX66" s="262"/>
      <c r="RDY66" s="262"/>
      <c r="RDZ66" s="262"/>
      <c r="REA66" s="262"/>
      <c r="REB66" s="262"/>
      <c r="REC66" s="262"/>
      <c r="RED66" s="262"/>
      <c r="REE66" s="262"/>
      <c r="REF66" s="262"/>
      <c r="REG66" s="262"/>
      <c r="REH66" s="262"/>
      <c r="REI66" s="262"/>
      <c r="REJ66" s="262"/>
      <c r="REK66" s="262"/>
      <c r="REL66" s="262"/>
      <c r="REM66" s="262"/>
      <c r="REN66" s="262"/>
      <c r="REO66" s="262"/>
      <c r="REP66" s="262"/>
      <c r="REQ66" s="262"/>
      <c r="RER66" s="262"/>
      <c r="RES66" s="262"/>
      <c r="RET66" s="262"/>
      <c r="REU66" s="262"/>
      <c r="REV66" s="262"/>
      <c r="REW66" s="262"/>
      <c r="REX66" s="262"/>
      <c r="REY66" s="262"/>
      <c r="REZ66" s="262"/>
      <c r="RFA66" s="262"/>
      <c r="RFB66" s="262"/>
      <c r="RFC66" s="262"/>
      <c r="RFD66" s="262"/>
      <c r="RFE66" s="262"/>
      <c r="RFF66" s="262"/>
      <c r="RFG66" s="262"/>
      <c r="RFH66" s="262"/>
      <c r="RFI66" s="262"/>
      <c r="RFJ66" s="262"/>
      <c r="RFK66" s="262"/>
      <c r="RFL66" s="262"/>
      <c r="RFM66" s="262"/>
      <c r="RFN66" s="262"/>
      <c r="RFO66" s="262"/>
      <c r="RFP66" s="262"/>
      <c r="RFQ66" s="262"/>
      <c r="RFR66" s="262"/>
      <c r="RFS66" s="262"/>
      <c r="RFT66" s="262"/>
      <c r="RFU66" s="262"/>
      <c r="RFV66" s="262"/>
      <c r="RFW66" s="262"/>
      <c r="RFX66" s="262"/>
      <c r="RFY66" s="262"/>
      <c r="RFZ66" s="262"/>
      <c r="RGA66" s="262"/>
      <c r="RGB66" s="262"/>
      <c r="RGC66" s="262"/>
      <c r="RGD66" s="262"/>
      <c r="RGE66" s="262"/>
      <c r="RGF66" s="262"/>
      <c r="RGG66" s="262"/>
      <c r="RGH66" s="262"/>
      <c r="RGI66" s="262"/>
      <c r="RGJ66" s="262"/>
      <c r="RGK66" s="262"/>
      <c r="RGL66" s="262"/>
      <c r="RGM66" s="262"/>
      <c r="RGN66" s="262"/>
      <c r="RGO66" s="262"/>
      <c r="RGP66" s="262"/>
      <c r="RGQ66" s="262"/>
      <c r="RGR66" s="262"/>
      <c r="RGS66" s="262"/>
      <c r="RGT66" s="262"/>
      <c r="RGU66" s="262"/>
      <c r="RGV66" s="262"/>
      <c r="RGW66" s="262"/>
      <c r="RGX66" s="262"/>
      <c r="RGY66" s="262"/>
      <c r="RGZ66" s="262"/>
      <c r="RHA66" s="262"/>
      <c r="RHB66" s="262"/>
      <c r="RHC66" s="262"/>
      <c r="RHD66" s="262"/>
      <c r="RHE66" s="262"/>
      <c r="RHF66" s="262"/>
      <c r="RHG66" s="262"/>
      <c r="RHH66" s="262"/>
      <c r="RHI66" s="262"/>
      <c r="RHJ66" s="262"/>
      <c r="RHK66" s="262"/>
      <c r="RHL66" s="262"/>
      <c r="RHM66" s="262"/>
      <c r="RHN66" s="262"/>
      <c r="RHO66" s="262"/>
      <c r="RHP66" s="262"/>
      <c r="RHQ66" s="262"/>
      <c r="RHR66" s="262"/>
      <c r="RHS66" s="262"/>
      <c r="RHT66" s="262"/>
      <c r="RHU66" s="262"/>
      <c r="RHV66" s="262"/>
      <c r="RHW66" s="262"/>
      <c r="RHX66" s="262"/>
      <c r="RHY66" s="262"/>
      <c r="RHZ66" s="262"/>
      <c r="RIA66" s="262"/>
      <c r="RIB66" s="262"/>
      <c r="RIC66" s="262"/>
      <c r="RID66" s="262"/>
      <c r="RIE66" s="262"/>
      <c r="RIF66" s="262"/>
      <c r="RIG66" s="262"/>
      <c r="RIH66" s="262"/>
      <c r="RII66" s="262"/>
      <c r="RIJ66" s="262"/>
      <c r="RIK66" s="262"/>
      <c r="RIL66" s="262"/>
      <c r="RIM66" s="262"/>
      <c r="RIN66" s="262"/>
      <c r="RIO66" s="262"/>
      <c r="RIP66" s="262"/>
      <c r="RIQ66" s="262"/>
      <c r="RIR66" s="262"/>
      <c r="RIS66" s="262"/>
      <c r="RIT66" s="262"/>
      <c r="RIU66" s="262"/>
      <c r="RIV66" s="262"/>
      <c r="RIW66" s="262"/>
      <c r="RIX66" s="262"/>
      <c r="RIY66" s="262"/>
      <c r="RIZ66" s="262"/>
      <c r="RJA66" s="262"/>
      <c r="RJB66" s="262"/>
      <c r="RJC66" s="262"/>
      <c r="RJD66" s="262"/>
      <c r="RJE66" s="262"/>
      <c r="RJF66" s="262"/>
      <c r="RJG66" s="262"/>
      <c r="RJH66" s="262"/>
      <c r="RJI66" s="262"/>
      <c r="RJJ66" s="262"/>
      <c r="RJK66" s="262"/>
      <c r="RJL66" s="262"/>
      <c r="RJM66" s="262"/>
      <c r="RJN66" s="262"/>
      <c r="RJO66" s="262"/>
      <c r="RJP66" s="262"/>
      <c r="RJQ66" s="262"/>
      <c r="RJR66" s="262"/>
      <c r="RJS66" s="262"/>
      <c r="RJT66" s="262"/>
      <c r="RJU66" s="262"/>
      <c r="RJV66" s="262"/>
      <c r="RJW66" s="262"/>
      <c r="RJX66" s="262"/>
      <c r="RJY66" s="262"/>
      <c r="RJZ66" s="262"/>
      <c r="RKA66" s="262"/>
      <c r="RKB66" s="262"/>
      <c r="RKC66" s="262"/>
      <c r="RKD66" s="262"/>
      <c r="RKE66" s="262"/>
      <c r="RKF66" s="262"/>
      <c r="RKG66" s="262"/>
      <c r="RKH66" s="262"/>
      <c r="RKI66" s="262"/>
      <c r="RKJ66" s="262"/>
      <c r="RKK66" s="262"/>
      <c r="RKL66" s="262"/>
      <c r="RKM66" s="262"/>
      <c r="RKN66" s="262"/>
      <c r="RKO66" s="262"/>
      <c r="RKP66" s="262"/>
      <c r="RKQ66" s="262"/>
      <c r="RKR66" s="262"/>
      <c r="RKS66" s="262"/>
      <c r="RKT66" s="262"/>
      <c r="RKU66" s="262"/>
      <c r="RKV66" s="262"/>
      <c r="RKW66" s="262"/>
      <c r="RKX66" s="262"/>
      <c r="RKY66" s="262"/>
      <c r="RKZ66" s="262"/>
      <c r="RLA66" s="262"/>
      <c r="RLB66" s="262"/>
      <c r="RLC66" s="262"/>
      <c r="RLD66" s="262"/>
      <c r="RLE66" s="262"/>
      <c r="RLF66" s="262"/>
      <c r="RLG66" s="262"/>
      <c r="RLH66" s="262"/>
      <c r="RLI66" s="262"/>
      <c r="RLJ66" s="262"/>
      <c r="RLK66" s="262"/>
      <c r="RLL66" s="262"/>
      <c r="RLM66" s="262"/>
      <c r="RLN66" s="262"/>
      <c r="RLO66" s="262"/>
      <c r="RLP66" s="262"/>
      <c r="RLQ66" s="262"/>
      <c r="RLR66" s="262"/>
      <c r="RLS66" s="262"/>
      <c r="RLT66" s="262"/>
      <c r="RLU66" s="262"/>
      <c r="RLV66" s="262"/>
      <c r="RLW66" s="262"/>
      <c r="RLX66" s="262"/>
      <c r="RLY66" s="262"/>
      <c r="RLZ66" s="262"/>
      <c r="RMA66" s="262"/>
      <c r="RMB66" s="262"/>
      <c r="RMC66" s="262"/>
      <c r="RMD66" s="262"/>
      <c r="RME66" s="262"/>
      <c r="RMF66" s="262"/>
      <c r="RMG66" s="262"/>
      <c r="RMH66" s="262"/>
      <c r="RMI66" s="262"/>
      <c r="RMJ66" s="262"/>
      <c r="RMK66" s="262"/>
      <c r="RML66" s="262"/>
      <c r="RMM66" s="262"/>
      <c r="RMN66" s="262"/>
      <c r="RMO66" s="262"/>
      <c r="RMP66" s="262"/>
      <c r="RMQ66" s="262"/>
      <c r="RMR66" s="262"/>
      <c r="RMS66" s="262"/>
      <c r="RMT66" s="262"/>
      <c r="RMU66" s="262"/>
      <c r="RMV66" s="262"/>
      <c r="RMW66" s="262"/>
      <c r="RMX66" s="262"/>
      <c r="RMY66" s="262"/>
      <c r="RMZ66" s="262"/>
      <c r="RNA66" s="262"/>
      <c r="RNB66" s="262"/>
      <c r="RNC66" s="262"/>
      <c r="RND66" s="262"/>
      <c r="RNE66" s="262"/>
      <c r="RNF66" s="262"/>
      <c r="RNG66" s="262"/>
      <c r="RNH66" s="262"/>
      <c r="RNI66" s="262"/>
      <c r="RNJ66" s="262"/>
      <c r="RNK66" s="262"/>
      <c r="RNL66" s="262"/>
      <c r="RNM66" s="262"/>
      <c r="RNN66" s="262"/>
      <c r="RNO66" s="262"/>
      <c r="RNP66" s="262"/>
      <c r="RNQ66" s="262"/>
      <c r="RNR66" s="262"/>
      <c r="RNS66" s="262"/>
      <c r="RNT66" s="262"/>
      <c r="RNU66" s="262"/>
      <c r="RNV66" s="262"/>
      <c r="RNW66" s="262"/>
      <c r="RNX66" s="262"/>
      <c r="RNY66" s="262"/>
      <c r="RNZ66" s="262"/>
      <c r="ROA66" s="262"/>
      <c r="ROB66" s="262"/>
      <c r="ROC66" s="262"/>
      <c r="ROD66" s="262"/>
      <c r="ROE66" s="262"/>
      <c r="ROF66" s="262"/>
      <c r="ROG66" s="262"/>
      <c r="ROH66" s="262"/>
      <c r="ROI66" s="262"/>
      <c r="ROJ66" s="262"/>
      <c r="ROK66" s="262"/>
      <c r="ROL66" s="262"/>
      <c r="ROM66" s="262"/>
      <c r="RON66" s="262"/>
      <c r="ROO66" s="262"/>
      <c r="ROP66" s="262"/>
      <c r="ROQ66" s="262"/>
      <c r="ROR66" s="262"/>
      <c r="ROS66" s="262"/>
      <c r="ROT66" s="262"/>
      <c r="ROU66" s="262"/>
      <c r="ROV66" s="262"/>
      <c r="ROW66" s="262"/>
      <c r="ROX66" s="262"/>
      <c r="ROY66" s="262"/>
      <c r="ROZ66" s="262"/>
      <c r="RPA66" s="262"/>
      <c r="RPB66" s="262"/>
      <c r="RPC66" s="262"/>
      <c r="RPD66" s="262"/>
      <c r="RPE66" s="262"/>
      <c r="RPF66" s="262"/>
      <c r="RPG66" s="262"/>
      <c r="RPH66" s="262"/>
      <c r="RPI66" s="262"/>
      <c r="RPJ66" s="262"/>
      <c r="RPK66" s="262"/>
      <c r="RPL66" s="262"/>
      <c r="RPM66" s="262"/>
      <c r="RPN66" s="262"/>
      <c r="RPO66" s="262"/>
      <c r="RPP66" s="262"/>
      <c r="RPQ66" s="262"/>
      <c r="RPR66" s="262"/>
      <c r="RPS66" s="262"/>
      <c r="RPT66" s="262"/>
      <c r="RPU66" s="262"/>
      <c r="RPV66" s="262"/>
      <c r="RPW66" s="262"/>
      <c r="RPX66" s="262"/>
      <c r="RPY66" s="262"/>
      <c r="RPZ66" s="262"/>
      <c r="RQA66" s="262"/>
      <c r="RQB66" s="262"/>
      <c r="RQC66" s="262"/>
      <c r="RQD66" s="262"/>
      <c r="RQE66" s="262"/>
      <c r="RQF66" s="262"/>
      <c r="RQG66" s="262"/>
      <c r="RQH66" s="262"/>
      <c r="RQI66" s="262"/>
      <c r="RQJ66" s="262"/>
      <c r="RQK66" s="262"/>
      <c r="RQL66" s="262"/>
      <c r="RQM66" s="262"/>
      <c r="RQN66" s="262"/>
      <c r="RQO66" s="262"/>
      <c r="RQP66" s="262"/>
      <c r="RQQ66" s="262"/>
      <c r="RQR66" s="262"/>
      <c r="RQS66" s="262"/>
      <c r="RQT66" s="262"/>
      <c r="RQU66" s="262"/>
      <c r="RQV66" s="262"/>
      <c r="RQW66" s="262"/>
      <c r="RQX66" s="262"/>
      <c r="RQY66" s="262"/>
      <c r="RQZ66" s="262"/>
      <c r="RRA66" s="262"/>
      <c r="RRB66" s="262"/>
      <c r="RRC66" s="262"/>
      <c r="RRD66" s="262"/>
      <c r="RRE66" s="262"/>
      <c r="RRF66" s="262"/>
      <c r="RRG66" s="262"/>
      <c r="RRH66" s="262"/>
      <c r="RRI66" s="262"/>
      <c r="RRJ66" s="262"/>
      <c r="RRK66" s="262"/>
      <c r="RRL66" s="262"/>
      <c r="RRM66" s="262"/>
      <c r="RRN66" s="262"/>
      <c r="RRO66" s="262"/>
      <c r="RRP66" s="262"/>
      <c r="RRQ66" s="262"/>
      <c r="RRR66" s="262"/>
      <c r="RRS66" s="262"/>
      <c r="RRT66" s="262"/>
      <c r="RRU66" s="262"/>
      <c r="RRV66" s="262"/>
      <c r="RRW66" s="262"/>
      <c r="RRX66" s="262"/>
      <c r="RRY66" s="262"/>
      <c r="RRZ66" s="262"/>
      <c r="RSA66" s="262"/>
      <c r="RSB66" s="262"/>
      <c r="RSC66" s="262"/>
      <c r="RSD66" s="262"/>
      <c r="RSE66" s="262"/>
      <c r="RSF66" s="262"/>
      <c r="RSG66" s="262"/>
      <c r="RSH66" s="262"/>
      <c r="RSI66" s="262"/>
      <c r="RSJ66" s="262"/>
      <c r="RSK66" s="262"/>
      <c r="RSL66" s="262"/>
      <c r="RSM66" s="262"/>
      <c r="RSN66" s="262"/>
      <c r="RSO66" s="262"/>
      <c r="RSP66" s="262"/>
      <c r="RSQ66" s="262"/>
      <c r="RSR66" s="262"/>
      <c r="RSS66" s="262"/>
      <c r="RST66" s="262"/>
      <c r="RSU66" s="262"/>
      <c r="RSV66" s="262"/>
      <c r="RSW66" s="262"/>
      <c r="RSX66" s="262"/>
      <c r="RSY66" s="262"/>
      <c r="RSZ66" s="262"/>
      <c r="RTA66" s="262"/>
      <c r="RTB66" s="262"/>
      <c r="RTC66" s="262"/>
      <c r="RTD66" s="262"/>
      <c r="RTE66" s="262"/>
      <c r="RTF66" s="262"/>
      <c r="RTG66" s="262"/>
      <c r="RTH66" s="262"/>
      <c r="RTI66" s="262"/>
      <c r="RTJ66" s="262"/>
      <c r="RTK66" s="262"/>
      <c r="RTL66" s="262"/>
      <c r="RTM66" s="262"/>
      <c r="RTN66" s="262"/>
      <c r="RTO66" s="262"/>
      <c r="RTP66" s="262"/>
      <c r="RTQ66" s="262"/>
      <c r="RTR66" s="262"/>
      <c r="RTS66" s="262"/>
      <c r="RTT66" s="262"/>
      <c r="RTU66" s="262"/>
      <c r="RTV66" s="262"/>
      <c r="RTW66" s="262"/>
      <c r="RTX66" s="262"/>
      <c r="RTY66" s="262"/>
      <c r="RTZ66" s="262"/>
      <c r="RUA66" s="262"/>
      <c r="RUB66" s="262"/>
      <c r="RUC66" s="262"/>
      <c r="RUD66" s="262"/>
      <c r="RUE66" s="262"/>
      <c r="RUF66" s="262"/>
      <c r="RUG66" s="262"/>
      <c r="RUH66" s="262"/>
      <c r="RUI66" s="262"/>
      <c r="RUJ66" s="262"/>
      <c r="RUK66" s="262"/>
      <c r="RUL66" s="262"/>
      <c r="RUM66" s="262"/>
      <c r="RUN66" s="262"/>
      <c r="RUO66" s="262"/>
      <c r="RUP66" s="262"/>
      <c r="RUQ66" s="262"/>
      <c r="RUR66" s="262"/>
      <c r="RUS66" s="262"/>
      <c r="RUT66" s="262"/>
      <c r="RUU66" s="262"/>
      <c r="RUV66" s="262"/>
      <c r="RUW66" s="262"/>
      <c r="RUX66" s="262"/>
      <c r="RUY66" s="262"/>
      <c r="RUZ66" s="262"/>
      <c r="RVA66" s="262"/>
      <c r="RVB66" s="262"/>
      <c r="RVC66" s="262"/>
      <c r="RVD66" s="262"/>
      <c r="RVE66" s="262"/>
      <c r="RVF66" s="262"/>
      <c r="RVG66" s="262"/>
      <c r="RVH66" s="262"/>
      <c r="RVI66" s="262"/>
      <c r="RVJ66" s="262"/>
      <c r="RVK66" s="262"/>
      <c r="RVL66" s="262"/>
      <c r="RVM66" s="262"/>
      <c r="RVN66" s="262"/>
      <c r="RVO66" s="262"/>
      <c r="RVP66" s="262"/>
      <c r="RVQ66" s="262"/>
      <c r="RVR66" s="262"/>
      <c r="RVS66" s="262"/>
      <c r="RVT66" s="262"/>
      <c r="RVU66" s="262"/>
      <c r="RVV66" s="262"/>
      <c r="RVW66" s="262"/>
      <c r="RVX66" s="262"/>
      <c r="RVY66" s="262"/>
      <c r="RVZ66" s="262"/>
      <c r="RWA66" s="262"/>
      <c r="RWB66" s="262"/>
      <c r="RWC66" s="262"/>
      <c r="RWD66" s="262"/>
      <c r="RWE66" s="262"/>
      <c r="RWF66" s="262"/>
      <c r="RWG66" s="262"/>
      <c r="RWH66" s="262"/>
      <c r="RWI66" s="262"/>
      <c r="RWJ66" s="262"/>
      <c r="RWK66" s="262"/>
      <c r="RWL66" s="262"/>
      <c r="RWM66" s="262"/>
      <c r="RWN66" s="262"/>
      <c r="RWO66" s="262"/>
      <c r="RWP66" s="262"/>
      <c r="RWQ66" s="262"/>
      <c r="RWR66" s="262"/>
      <c r="RWS66" s="262"/>
      <c r="RWT66" s="262"/>
      <c r="RWU66" s="262"/>
      <c r="RWV66" s="262"/>
      <c r="RWW66" s="262"/>
      <c r="RWX66" s="262"/>
      <c r="RWY66" s="262"/>
      <c r="RWZ66" s="262"/>
      <c r="RXA66" s="262"/>
      <c r="RXB66" s="262"/>
      <c r="RXC66" s="262"/>
      <c r="RXD66" s="262"/>
      <c r="RXE66" s="262"/>
      <c r="RXF66" s="262"/>
      <c r="RXG66" s="262"/>
      <c r="RXH66" s="262"/>
      <c r="RXI66" s="262"/>
      <c r="RXJ66" s="262"/>
      <c r="RXK66" s="262"/>
      <c r="RXL66" s="262"/>
      <c r="RXM66" s="262"/>
      <c r="RXN66" s="262"/>
      <c r="RXO66" s="262"/>
      <c r="RXP66" s="262"/>
      <c r="RXQ66" s="262"/>
      <c r="RXR66" s="262"/>
      <c r="RXS66" s="262"/>
      <c r="RXT66" s="262"/>
      <c r="RXU66" s="262"/>
      <c r="RXV66" s="262"/>
      <c r="RXW66" s="262"/>
      <c r="RXX66" s="262"/>
      <c r="RXY66" s="262"/>
      <c r="RXZ66" s="262"/>
      <c r="RYA66" s="262"/>
      <c r="RYB66" s="262"/>
      <c r="RYC66" s="262"/>
      <c r="RYD66" s="262"/>
      <c r="RYE66" s="262"/>
      <c r="RYF66" s="262"/>
      <c r="RYG66" s="262"/>
      <c r="RYH66" s="262"/>
      <c r="RYI66" s="262"/>
      <c r="RYJ66" s="262"/>
      <c r="RYK66" s="262"/>
      <c r="RYL66" s="262"/>
      <c r="RYM66" s="262"/>
      <c r="RYN66" s="262"/>
      <c r="RYO66" s="262"/>
      <c r="RYP66" s="262"/>
      <c r="RYQ66" s="262"/>
      <c r="RYR66" s="262"/>
      <c r="RYS66" s="262"/>
      <c r="RYT66" s="262"/>
      <c r="RYU66" s="262"/>
      <c r="RYV66" s="262"/>
      <c r="RYW66" s="262"/>
      <c r="RYX66" s="262"/>
      <c r="RYY66" s="262"/>
      <c r="RYZ66" s="262"/>
      <c r="RZA66" s="262"/>
      <c r="RZB66" s="262"/>
      <c r="RZC66" s="262"/>
      <c r="RZD66" s="262"/>
      <c r="RZE66" s="262"/>
      <c r="RZF66" s="262"/>
      <c r="RZG66" s="262"/>
      <c r="RZH66" s="262"/>
      <c r="RZI66" s="262"/>
      <c r="RZJ66" s="262"/>
      <c r="RZK66" s="262"/>
      <c r="RZL66" s="262"/>
      <c r="RZM66" s="262"/>
      <c r="RZN66" s="262"/>
      <c r="RZO66" s="262"/>
      <c r="RZP66" s="262"/>
      <c r="RZQ66" s="262"/>
      <c r="RZR66" s="262"/>
      <c r="RZS66" s="262"/>
      <c r="RZT66" s="262"/>
      <c r="RZU66" s="262"/>
      <c r="RZV66" s="262"/>
      <c r="RZW66" s="262"/>
      <c r="RZX66" s="262"/>
      <c r="RZY66" s="262"/>
      <c r="RZZ66" s="262"/>
      <c r="SAA66" s="262"/>
      <c r="SAB66" s="262"/>
      <c r="SAC66" s="262"/>
      <c r="SAD66" s="262"/>
      <c r="SAE66" s="262"/>
      <c r="SAF66" s="262"/>
      <c r="SAG66" s="262"/>
      <c r="SAH66" s="262"/>
      <c r="SAI66" s="262"/>
      <c r="SAJ66" s="262"/>
      <c r="SAK66" s="262"/>
      <c r="SAL66" s="262"/>
      <c r="SAM66" s="262"/>
      <c r="SAN66" s="262"/>
      <c r="SAO66" s="262"/>
      <c r="SAP66" s="262"/>
      <c r="SAQ66" s="262"/>
      <c r="SAR66" s="262"/>
      <c r="SAS66" s="262"/>
      <c r="SAT66" s="262"/>
      <c r="SAU66" s="262"/>
      <c r="SAV66" s="262"/>
      <c r="SAW66" s="262"/>
      <c r="SAX66" s="262"/>
      <c r="SAY66" s="262"/>
      <c r="SAZ66" s="262"/>
      <c r="SBA66" s="262"/>
      <c r="SBB66" s="262"/>
      <c r="SBC66" s="262"/>
      <c r="SBD66" s="262"/>
      <c r="SBE66" s="262"/>
      <c r="SBF66" s="262"/>
      <c r="SBG66" s="262"/>
      <c r="SBH66" s="262"/>
      <c r="SBI66" s="262"/>
      <c r="SBJ66" s="262"/>
      <c r="SBK66" s="262"/>
      <c r="SBL66" s="262"/>
      <c r="SBM66" s="262"/>
      <c r="SBN66" s="262"/>
      <c r="SBO66" s="262"/>
      <c r="SBP66" s="262"/>
      <c r="SBQ66" s="262"/>
      <c r="SBR66" s="262"/>
      <c r="SBS66" s="262"/>
      <c r="SBT66" s="262"/>
      <c r="SBU66" s="262"/>
      <c r="SBV66" s="262"/>
      <c r="SBW66" s="262"/>
      <c r="SBX66" s="262"/>
      <c r="SBY66" s="262"/>
      <c r="SBZ66" s="262"/>
      <c r="SCA66" s="262"/>
      <c r="SCB66" s="262"/>
      <c r="SCC66" s="262"/>
      <c r="SCD66" s="262"/>
      <c r="SCE66" s="262"/>
      <c r="SCF66" s="262"/>
      <c r="SCG66" s="262"/>
      <c r="SCH66" s="262"/>
      <c r="SCI66" s="262"/>
      <c r="SCJ66" s="262"/>
      <c r="SCK66" s="262"/>
      <c r="SCL66" s="262"/>
      <c r="SCM66" s="262"/>
      <c r="SCN66" s="262"/>
      <c r="SCO66" s="262"/>
      <c r="SCP66" s="262"/>
      <c r="SCQ66" s="262"/>
      <c r="SCR66" s="262"/>
      <c r="SCS66" s="262"/>
      <c r="SCT66" s="262"/>
      <c r="SCU66" s="262"/>
      <c r="SCV66" s="262"/>
      <c r="SCW66" s="262"/>
      <c r="SCX66" s="262"/>
      <c r="SCY66" s="262"/>
      <c r="SCZ66" s="262"/>
      <c r="SDA66" s="262"/>
      <c r="SDB66" s="262"/>
      <c r="SDC66" s="262"/>
      <c r="SDD66" s="262"/>
      <c r="SDE66" s="262"/>
      <c r="SDF66" s="262"/>
      <c r="SDG66" s="262"/>
      <c r="SDH66" s="262"/>
      <c r="SDI66" s="262"/>
      <c r="SDJ66" s="262"/>
      <c r="SDK66" s="262"/>
      <c r="SDL66" s="262"/>
      <c r="SDM66" s="262"/>
      <c r="SDN66" s="262"/>
      <c r="SDO66" s="262"/>
      <c r="SDP66" s="262"/>
      <c r="SDQ66" s="262"/>
      <c r="SDR66" s="262"/>
      <c r="SDS66" s="262"/>
      <c r="SDT66" s="262"/>
      <c r="SDU66" s="262"/>
      <c r="SDV66" s="262"/>
      <c r="SDW66" s="262"/>
      <c r="SDX66" s="262"/>
      <c r="SDY66" s="262"/>
      <c r="SDZ66" s="262"/>
      <c r="SEA66" s="262"/>
      <c r="SEB66" s="262"/>
      <c r="SEC66" s="262"/>
      <c r="SED66" s="262"/>
      <c r="SEE66" s="262"/>
      <c r="SEF66" s="262"/>
      <c r="SEG66" s="262"/>
      <c r="SEH66" s="262"/>
      <c r="SEI66" s="262"/>
      <c r="SEJ66" s="262"/>
      <c r="SEK66" s="262"/>
      <c r="SEL66" s="262"/>
      <c r="SEM66" s="262"/>
      <c r="SEN66" s="262"/>
      <c r="SEO66" s="262"/>
      <c r="SEP66" s="262"/>
      <c r="SEQ66" s="262"/>
      <c r="SER66" s="262"/>
      <c r="SES66" s="262"/>
      <c r="SET66" s="262"/>
      <c r="SEU66" s="262"/>
      <c r="SEV66" s="262"/>
      <c r="SEW66" s="262"/>
      <c r="SEX66" s="262"/>
      <c r="SEY66" s="262"/>
      <c r="SEZ66" s="262"/>
      <c r="SFA66" s="262"/>
      <c r="SFB66" s="262"/>
      <c r="SFC66" s="262"/>
      <c r="SFD66" s="262"/>
      <c r="SFE66" s="262"/>
      <c r="SFF66" s="262"/>
      <c r="SFG66" s="262"/>
      <c r="SFH66" s="262"/>
      <c r="SFI66" s="262"/>
      <c r="SFJ66" s="262"/>
      <c r="SFK66" s="262"/>
      <c r="SFL66" s="262"/>
      <c r="SFM66" s="262"/>
      <c r="SFN66" s="262"/>
      <c r="SFO66" s="262"/>
      <c r="SFP66" s="262"/>
      <c r="SFQ66" s="262"/>
      <c r="SFR66" s="262"/>
      <c r="SFS66" s="262"/>
      <c r="SFT66" s="262"/>
      <c r="SFU66" s="262"/>
      <c r="SFV66" s="262"/>
      <c r="SFW66" s="262"/>
      <c r="SFX66" s="262"/>
      <c r="SFY66" s="262"/>
      <c r="SFZ66" s="262"/>
      <c r="SGA66" s="262"/>
      <c r="SGB66" s="262"/>
      <c r="SGC66" s="262"/>
      <c r="SGD66" s="262"/>
      <c r="SGE66" s="262"/>
      <c r="SGF66" s="262"/>
      <c r="SGG66" s="262"/>
      <c r="SGH66" s="262"/>
      <c r="SGI66" s="262"/>
      <c r="SGJ66" s="262"/>
      <c r="SGK66" s="262"/>
      <c r="SGL66" s="262"/>
      <c r="SGM66" s="262"/>
      <c r="SGN66" s="262"/>
      <c r="SGO66" s="262"/>
      <c r="SGP66" s="262"/>
      <c r="SGQ66" s="262"/>
      <c r="SGR66" s="262"/>
      <c r="SGS66" s="262"/>
      <c r="SGT66" s="262"/>
      <c r="SGU66" s="262"/>
      <c r="SGV66" s="262"/>
      <c r="SGW66" s="262"/>
      <c r="SGX66" s="262"/>
      <c r="SGY66" s="262"/>
      <c r="SGZ66" s="262"/>
      <c r="SHA66" s="262"/>
      <c r="SHB66" s="262"/>
      <c r="SHC66" s="262"/>
      <c r="SHD66" s="262"/>
      <c r="SHE66" s="262"/>
      <c r="SHF66" s="262"/>
      <c r="SHG66" s="262"/>
      <c r="SHH66" s="262"/>
      <c r="SHI66" s="262"/>
      <c r="SHJ66" s="262"/>
      <c r="SHK66" s="262"/>
      <c r="SHL66" s="262"/>
      <c r="SHM66" s="262"/>
      <c r="SHN66" s="262"/>
      <c r="SHO66" s="262"/>
      <c r="SHP66" s="262"/>
      <c r="SHQ66" s="262"/>
      <c r="SHR66" s="262"/>
      <c r="SHS66" s="262"/>
      <c r="SHT66" s="262"/>
      <c r="SHU66" s="262"/>
      <c r="SHV66" s="262"/>
      <c r="SHW66" s="262"/>
      <c r="SHX66" s="262"/>
      <c r="SHY66" s="262"/>
      <c r="SHZ66" s="262"/>
      <c r="SIA66" s="262"/>
      <c r="SIB66" s="262"/>
      <c r="SIC66" s="262"/>
      <c r="SID66" s="262"/>
      <c r="SIE66" s="262"/>
      <c r="SIF66" s="262"/>
      <c r="SIG66" s="262"/>
      <c r="SIH66" s="262"/>
      <c r="SII66" s="262"/>
      <c r="SIJ66" s="262"/>
      <c r="SIK66" s="262"/>
      <c r="SIL66" s="262"/>
      <c r="SIM66" s="262"/>
      <c r="SIN66" s="262"/>
      <c r="SIO66" s="262"/>
      <c r="SIP66" s="262"/>
      <c r="SIQ66" s="262"/>
      <c r="SIR66" s="262"/>
      <c r="SIS66" s="262"/>
      <c r="SIT66" s="262"/>
      <c r="SIU66" s="262"/>
      <c r="SIV66" s="262"/>
      <c r="SIW66" s="262"/>
      <c r="SIX66" s="262"/>
      <c r="SIY66" s="262"/>
      <c r="SIZ66" s="262"/>
      <c r="SJA66" s="262"/>
      <c r="SJB66" s="262"/>
      <c r="SJC66" s="262"/>
      <c r="SJD66" s="262"/>
      <c r="SJE66" s="262"/>
      <c r="SJF66" s="262"/>
      <c r="SJG66" s="262"/>
      <c r="SJH66" s="262"/>
      <c r="SJI66" s="262"/>
      <c r="SJJ66" s="262"/>
      <c r="SJK66" s="262"/>
      <c r="SJL66" s="262"/>
      <c r="SJM66" s="262"/>
      <c r="SJN66" s="262"/>
      <c r="SJO66" s="262"/>
      <c r="SJP66" s="262"/>
      <c r="SJQ66" s="262"/>
      <c r="SJR66" s="262"/>
      <c r="SJS66" s="262"/>
      <c r="SJT66" s="262"/>
      <c r="SJU66" s="262"/>
      <c r="SJV66" s="262"/>
      <c r="SJW66" s="262"/>
      <c r="SJX66" s="262"/>
      <c r="SJY66" s="262"/>
      <c r="SJZ66" s="262"/>
      <c r="SKA66" s="262"/>
      <c r="SKB66" s="262"/>
      <c r="SKC66" s="262"/>
      <c r="SKD66" s="262"/>
      <c r="SKE66" s="262"/>
      <c r="SKF66" s="262"/>
      <c r="SKG66" s="262"/>
      <c r="SKH66" s="262"/>
      <c r="SKI66" s="262"/>
      <c r="SKJ66" s="262"/>
      <c r="SKK66" s="262"/>
      <c r="SKL66" s="262"/>
      <c r="SKM66" s="262"/>
      <c r="SKN66" s="262"/>
      <c r="SKO66" s="262"/>
      <c r="SKP66" s="262"/>
      <c r="SKQ66" s="262"/>
      <c r="SKR66" s="262"/>
      <c r="SKS66" s="262"/>
      <c r="SKT66" s="262"/>
      <c r="SKU66" s="262"/>
      <c r="SKV66" s="262"/>
      <c r="SKW66" s="262"/>
      <c r="SKX66" s="262"/>
      <c r="SKY66" s="262"/>
      <c r="SKZ66" s="262"/>
      <c r="SLA66" s="262"/>
      <c r="SLB66" s="262"/>
      <c r="SLC66" s="262"/>
      <c r="SLD66" s="262"/>
      <c r="SLE66" s="262"/>
      <c r="SLF66" s="262"/>
      <c r="SLG66" s="262"/>
      <c r="SLH66" s="262"/>
      <c r="SLI66" s="262"/>
      <c r="SLJ66" s="262"/>
      <c r="SLK66" s="262"/>
      <c r="SLL66" s="262"/>
      <c r="SLM66" s="262"/>
      <c r="SLN66" s="262"/>
      <c r="SLO66" s="262"/>
      <c r="SLP66" s="262"/>
      <c r="SLQ66" s="262"/>
      <c r="SLR66" s="262"/>
      <c r="SLS66" s="262"/>
      <c r="SLT66" s="262"/>
      <c r="SLU66" s="262"/>
      <c r="SLV66" s="262"/>
      <c r="SLW66" s="262"/>
      <c r="SLX66" s="262"/>
      <c r="SLY66" s="262"/>
      <c r="SLZ66" s="262"/>
      <c r="SMA66" s="262"/>
      <c r="SMB66" s="262"/>
      <c r="SMC66" s="262"/>
      <c r="SMD66" s="262"/>
      <c r="SME66" s="262"/>
      <c r="SMF66" s="262"/>
      <c r="SMG66" s="262"/>
      <c r="SMH66" s="262"/>
      <c r="SMI66" s="262"/>
      <c r="SMJ66" s="262"/>
      <c r="SMK66" s="262"/>
      <c r="SML66" s="262"/>
      <c r="SMM66" s="262"/>
      <c r="SMN66" s="262"/>
      <c r="SMO66" s="262"/>
      <c r="SMP66" s="262"/>
      <c r="SMQ66" s="262"/>
      <c r="SMR66" s="262"/>
      <c r="SMS66" s="262"/>
      <c r="SMT66" s="262"/>
      <c r="SMU66" s="262"/>
      <c r="SMV66" s="262"/>
      <c r="SMW66" s="262"/>
      <c r="SMX66" s="262"/>
      <c r="SMY66" s="262"/>
      <c r="SMZ66" s="262"/>
      <c r="SNA66" s="262"/>
      <c r="SNB66" s="262"/>
      <c r="SNC66" s="262"/>
      <c r="SND66" s="262"/>
      <c r="SNE66" s="262"/>
      <c r="SNF66" s="262"/>
      <c r="SNG66" s="262"/>
      <c r="SNH66" s="262"/>
      <c r="SNI66" s="262"/>
      <c r="SNJ66" s="262"/>
      <c r="SNK66" s="262"/>
      <c r="SNL66" s="262"/>
      <c r="SNM66" s="262"/>
      <c r="SNN66" s="262"/>
      <c r="SNO66" s="262"/>
      <c r="SNP66" s="262"/>
      <c r="SNQ66" s="262"/>
      <c r="SNR66" s="262"/>
      <c r="SNS66" s="262"/>
      <c r="SNT66" s="262"/>
      <c r="SNU66" s="262"/>
      <c r="SNV66" s="262"/>
      <c r="SNW66" s="262"/>
      <c r="SNX66" s="262"/>
      <c r="SNY66" s="262"/>
      <c r="SNZ66" s="262"/>
      <c r="SOA66" s="262"/>
      <c r="SOB66" s="262"/>
      <c r="SOC66" s="262"/>
      <c r="SOD66" s="262"/>
      <c r="SOE66" s="262"/>
      <c r="SOF66" s="262"/>
      <c r="SOG66" s="262"/>
      <c r="SOH66" s="262"/>
      <c r="SOI66" s="262"/>
      <c r="SOJ66" s="262"/>
      <c r="SOK66" s="262"/>
      <c r="SOL66" s="262"/>
      <c r="SOM66" s="262"/>
      <c r="SON66" s="262"/>
      <c r="SOO66" s="262"/>
      <c r="SOP66" s="262"/>
      <c r="SOQ66" s="262"/>
      <c r="SOR66" s="262"/>
      <c r="SOS66" s="262"/>
      <c r="SOT66" s="262"/>
      <c r="SOU66" s="262"/>
      <c r="SOV66" s="262"/>
      <c r="SOW66" s="262"/>
      <c r="SOX66" s="262"/>
      <c r="SOY66" s="262"/>
      <c r="SOZ66" s="262"/>
      <c r="SPA66" s="262"/>
      <c r="SPB66" s="262"/>
      <c r="SPC66" s="262"/>
      <c r="SPD66" s="262"/>
      <c r="SPE66" s="262"/>
      <c r="SPF66" s="262"/>
      <c r="SPG66" s="262"/>
      <c r="SPH66" s="262"/>
      <c r="SPI66" s="262"/>
      <c r="SPJ66" s="262"/>
      <c r="SPK66" s="262"/>
      <c r="SPL66" s="262"/>
      <c r="SPM66" s="262"/>
      <c r="SPN66" s="262"/>
      <c r="SPO66" s="262"/>
      <c r="SPP66" s="262"/>
      <c r="SPQ66" s="262"/>
      <c r="SPR66" s="262"/>
      <c r="SPS66" s="262"/>
      <c r="SPT66" s="262"/>
      <c r="SPU66" s="262"/>
      <c r="SPV66" s="262"/>
      <c r="SPW66" s="262"/>
      <c r="SPX66" s="262"/>
      <c r="SPY66" s="262"/>
      <c r="SPZ66" s="262"/>
      <c r="SQA66" s="262"/>
      <c r="SQB66" s="262"/>
      <c r="SQC66" s="262"/>
      <c r="SQD66" s="262"/>
      <c r="SQE66" s="262"/>
      <c r="SQF66" s="262"/>
      <c r="SQG66" s="262"/>
      <c r="SQH66" s="262"/>
      <c r="SQI66" s="262"/>
      <c r="SQJ66" s="262"/>
      <c r="SQK66" s="262"/>
      <c r="SQL66" s="262"/>
      <c r="SQM66" s="262"/>
      <c r="SQN66" s="262"/>
      <c r="SQO66" s="262"/>
      <c r="SQP66" s="262"/>
      <c r="SQQ66" s="262"/>
      <c r="SQR66" s="262"/>
      <c r="SQS66" s="262"/>
      <c r="SQT66" s="262"/>
      <c r="SQU66" s="262"/>
      <c r="SQV66" s="262"/>
      <c r="SQW66" s="262"/>
      <c r="SQX66" s="262"/>
      <c r="SQY66" s="262"/>
      <c r="SQZ66" s="262"/>
      <c r="SRA66" s="262"/>
      <c r="SRB66" s="262"/>
      <c r="SRC66" s="262"/>
      <c r="SRD66" s="262"/>
      <c r="SRE66" s="262"/>
      <c r="SRF66" s="262"/>
      <c r="SRG66" s="262"/>
      <c r="SRH66" s="262"/>
      <c r="SRI66" s="262"/>
      <c r="SRJ66" s="262"/>
      <c r="SRK66" s="262"/>
      <c r="SRL66" s="262"/>
      <c r="SRM66" s="262"/>
      <c r="SRN66" s="262"/>
      <c r="SRO66" s="262"/>
      <c r="SRP66" s="262"/>
      <c r="SRQ66" s="262"/>
      <c r="SRR66" s="262"/>
      <c r="SRS66" s="262"/>
      <c r="SRT66" s="262"/>
      <c r="SRU66" s="262"/>
      <c r="SRV66" s="262"/>
      <c r="SRW66" s="262"/>
      <c r="SRX66" s="262"/>
      <c r="SRY66" s="262"/>
      <c r="SRZ66" s="262"/>
      <c r="SSA66" s="262"/>
      <c r="SSB66" s="262"/>
      <c r="SSC66" s="262"/>
      <c r="SSD66" s="262"/>
      <c r="SSE66" s="262"/>
      <c r="SSF66" s="262"/>
      <c r="SSG66" s="262"/>
      <c r="SSH66" s="262"/>
      <c r="SSI66" s="262"/>
      <c r="SSJ66" s="262"/>
      <c r="SSK66" s="262"/>
      <c r="SSL66" s="262"/>
      <c r="SSM66" s="262"/>
      <c r="SSN66" s="262"/>
      <c r="SSO66" s="262"/>
      <c r="SSP66" s="262"/>
      <c r="SSQ66" s="262"/>
      <c r="SSR66" s="262"/>
      <c r="SSS66" s="262"/>
      <c r="SST66" s="262"/>
      <c r="SSU66" s="262"/>
      <c r="SSV66" s="262"/>
      <c r="SSW66" s="262"/>
      <c r="SSX66" s="262"/>
      <c r="SSY66" s="262"/>
      <c r="SSZ66" s="262"/>
      <c r="STA66" s="262"/>
      <c r="STB66" s="262"/>
      <c r="STC66" s="262"/>
      <c r="STD66" s="262"/>
      <c r="STE66" s="262"/>
      <c r="STF66" s="262"/>
      <c r="STG66" s="262"/>
      <c r="STH66" s="262"/>
      <c r="STI66" s="262"/>
      <c r="STJ66" s="262"/>
      <c r="STK66" s="262"/>
      <c r="STL66" s="262"/>
      <c r="STM66" s="262"/>
      <c r="STN66" s="262"/>
      <c r="STO66" s="262"/>
      <c r="STP66" s="262"/>
      <c r="STQ66" s="262"/>
      <c r="STR66" s="262"/>
      <c r="STS66" s="262"/>
      <c r="STT66" s="262"/>
      <c r="STU66" s="262"/>
      <c r="STV66" s="262"/>
      <c r="STW66" s="262"/>
      <c r="STX66" s="262"/>
      <c r="STY66" s="262"/>
      <c r="STZ66" s="262"/>
      <c r="SUA66" s="262"/>
      <c r="SUB66" s="262"/>
      <c r="SUC66" s="262"/>
      <c r="SUD66" s="262"/>
      <c r="SUE66" s="262"/>
      <c r="SUF66" s="262"/>
      <c r="SUG66" s="262"/>
      <c r="SUH66" s="262"/>
      <c r="SUI66" s="262"/>
      <c r="SUJ66" s="262"/>
      <c r="SUK66" s="262"/>
      <c r="SUL66" s="262"/>
      <c r="SUM66" s="262"/>
      <c r="SUN66" s="262"/>
      <c r="SUO66" s="262"/>
      <c r="SUP66" s="262"/>
      <c r="SUQ66" s="262"/>
      <c r="SUR66" s="262"/>
      <c r="SUS66" s="262"/>
      <c r="SUT66" s="262"/>
      <c r="SUU66" s="262"/>
      <c r="SUV66" s="262"/>
      <c r="SUW66" s="262"/>
      <c r="SUX66" s="262"/>
      <c r="SUY66" s="262"/>
      <c r="SUZ66" s="262"/>
      <c r="SVA66" s="262"/>
      <c r="SVB66" s="262"/>
      <c r="SVC66" s="262"/>
      <c r="SVD66" s="262"/>
      <c r="SVE66" s="262"/>
      <c r="SVF66" s="262"/>
      <c r="SVG66" s="262"/>
      <c r="SVH66" s="262"/>
      <c r="SVI66" s="262"/>
      <c r="SVJ66" s="262"/>
      <c r="SVK66" s="262"/>
      <c r="SVL66" s="262"/>
      <c r="SVM66" s="262"/>
      <c r="SVN66" s="262"/>
      <c r="SVO66" s="262"/>
      <c r="SVP66" s="262"/>
      <c r="SVQ66" s="262"/>
      <c r="SVR66" s="262"/>
      <c r="SVS66" s="262"/>
      <c r="SVT66" s="262"/>
      <c r="SVU66" s="262"/>
      <c r="SVV66" s="262"/>
      <c r="SVW66" s="262"/>
      <c r="SVX66" s="262"/>
      <c r="SVY66" s="262"/>
      <c r="SVZ66" s="262"/>
      <c r="SWA66" s="262"/>
      <c r="SWB66" s="262"/>
      <c r="SWC66" s="262"/>
      <c r="SWD66" s="262"/>
      <c r="SWE66" s="262"/>
      <c r="SWF66" s="262"/>
      <c r="SWG66" s="262"/>
      <c r="SWH66" s="262"/>
      <c r="SWI66" s="262"/>
      <c r="SWJ66" s="262"/>
      <c r="SWK66" s="262"/>
      <c r="SWL66" s="262"/>
      <c r="SWM66" s="262"/>
      <c r="SWN66" s="262"/>
      <c r="SWO66" s="262"/>
      <c r="SWP66" s="262"/>
      <c r="SWQ66" s="262"/>
      <c r="SWR66" s="262"/>
      <c r="SWS66" s="262"/>
      <c r="SWT66" s="262"/>
      <c r="SWU66" s="262"/>
      <c r="SWV66" s="262"/>
      <c r="SWW66" s="262"/>
      <c r="SWX66" s="262"/>
      <c r="SWY66" s="262"/>
      <c r="SWZ66" s="262"/>
      <c r="SXA66" s="262"/>
      <c r="SXB66" s="262"/>
      <c r="SXC66" s="262"/>
      <c r="SXD66" s="262"/>
      <c r="SXE66" s="262"/>
      <c r="SXF66" s="262"/>
      <c r="SXG66" s="262"/>
      <c r="SXH66" s="262"/>
      <c r="SXI66" s="262"/>
      <c r="SXJ66" s="262"/>
      <c r="SXK66" s="262"/>
      <c r="SXL66" s="262"/>
      <c r="SXM66" s="262"/>
      <c r="SXN66" s="262"/>
      <c r="SXO66" s="262"/>
      <c r="SXP66" s="262"/>
      <c r="SXQ66" s="262"/>
      <c r="SXR66" s="262"/>
      <c r="SXS66" s="262"/>
      <c r="SXT66" s="262"/>
      <c r="SXU66" s="262"/>
      <c r="SXV66" s="262"/>
      <c r="SXW66" s="262"/>
      <c r="SXX66" s="262"/>
      <c r="SXY66" s="262"/>
      <c r="SXZ66" s="262"/>
      <c r="SYA66" s="262"/>
      <c r="SYB66" s="262"/>
      <c r="SYC66" s="262"/>
      <c r="SYD66" s="262"/>
      <c r="SYE66" s="262"/>
      <c r="SYF66" s="262"/>
      <c r="SYG66" s="262"/>
      <c r="SYH66" s="262"/>
      <c r="SYI66" s="262"/>
      <c r="SYJ66" s="262"/>
      <c r="SYK66" s="262"/>
      <c r="SYL66" s="262"/>
      <c r="SYM66" s="262"/>
      <c r="SYN66" s="262"/>
      <c r="SYO66" s="262"/>
      <c r="SYP66" s="262"/>
      <c r="SYQ66" s="262"/>
      <c r="SYR66" s="262"/>
      <c r="SYS66" s="262"/>
      <c r="SYT66" s="262"/>
      <c r="SYU66" s="262"/>
      <c r="SYV66" s="262"/>
      <c r="SYW66" s="262"/>
      <c r="SYX66" s="262"/>
      <c r="SYY66" s="262"/>
      <c r="SYZ66" s="262"/>
      <c r="SZA66" s="262"/>
      <c r="SZB66" s="262"/>
      <c r="SZC66" s="262"/>
      <c r="SZD66" s="262"/>
      <c r="SZE66" s="262"/>
      <c r="SZF66" s="262"/>
      <c r="SZG66" s="262"/>
      <c r="SZH66" s="262"/>
      <c r="SZI66" s="262"/>
      <c r="SZJ66" s="262"/>
      <c r="SZK66" s="262"/>
      <c r="SZL66" s="262"/>
      <c r="SZM66" s="262"/>
      <c r="SZN66" s="262"/>
      <c r="SZO66" s="262"/>
      <c r="SZP66" s="262"/>
      <c r="SZQ66" s="262"/>
      <c r="SZR66" s="262"/>
      <c r="SZS66" s="262"/>
      <c r="SZT66" s="262"/>
      <c r="SZU66" s="262"/>
      <c r="SZV66" s="262"/>
      <c r="SZW66" s="262"/>
      <c r="SZX66" s="262"/>
      <c r="SZY66" s="262"/>
      <c r="SZZ66" s="262"/>
      <c r="TAA66" s="262"/>
      <c r="TAB66" s="262"/>
      <c r="TAC66" s="262"/>
      <c r="TAD66" s="262"/>
      <c r="TAE66" s="262"/>
      <c r="TAF66" s="262"/>
      <c r="TAG66" s="262"/>
      <c r="TAH66" s="262"/>
      <c r="TAI66" s="262"/>
      <c r="TAJ66" s="262"/>
      <c r="TAK66" s="262"/>
      <c r="TAL66" s="262"/>
      <c r="TAM66" s="262"/>
      <c r="TAN66" s="262"/>
      <c r="TAO66" s="262"/>
      <c r="TAP66" s="262"/>
      <c r="TAQ66" s="262"/>
      <c r="TAR66" s="262"/>
      <c r="TAS66" s="262"/>
      <c r="TAT66" s="262"/>
      <c r="TAU66" s="262"/>
      <c r="TAV66" s="262"/>
      <c r="TAW66" s="262"/>
      <c r="TAX66" s="262"/>
      <c r="TAY66" s="262"/>
      <c r="TAZ66" s="262"/>
      <c r="TBA66" s="262"/>
      <c r="TBB66" s="262"/>
      <c r="TBC66" s="262"/>
      <c r="TBD66" s="262"/>
      <c r="TBE66" s="262"/>
      <c r="TBF66" s="262"/>
      <c r="TBG66" s="262"/>
      <c r="TBH66" s="262"/>
      <c r="TBI66" s="262"/>
      <c r="TBJ66" s="262"/>
      <c r="TBK66" s="262"/>
      <c r="TBL66" s="262"/>
      <c r="TBM66" s="262"/>
      <c r="TBN66" s="262"/>
      <c r="TBO66" s="262"/>
      <c r="TBP66" s="262"/>
      <c r="TBQ66" s="262"/>
      <c r="TBR66" s="262"/>
      <c r="TBS66" s="262"/>
      <c r="TBT66" s="262"/>
      <c r="TBU66" s="262"/>
      <c r="TBV66" s="262"/>
      <c r="TBW66" s="262"/>
      <c r="TBX66" s="262"/>
      <c r="TBY66" s="262"/>
      <c r="TBZ66" s="262"/>
      <c r="TCA66" s="262"/>
      <c r="TCB66" s="262"/>
      <c r="TCC66" s="262"/>
      <c r="TCD66" s="262"/>
      <c r="TCE66" s="262"/>
      <c r="TCF66" s="262"/>
      <c r="TCG66" s="262"/>
      <c r="TCH66" s="262"/>
      <c r="TCI66" s="262"/>
      <c r="TCJ66" s="262"/>
      <c r="TCK66" s="262"/>
      <c r="TCL66" s="262"/>
      <c r="TCM66" s="262"/>
      <c r="TCN66" s="262"/>
      <c r="TCO66" s="262"/>
      <c r="TCP66" s="262"/>
      <c r="TCQ66" s="262"/>
      <c r="TCR66" s="262"/>
      <c r="TCS66" s="262"/>
      <c r="TCT66" s="262"/>
      <c r="TCU66" s="262"/>
      <c r="TCV66" s="262"/>
      <c r="TCW66" s="262"/>
      <c r="TCX66" s="262"/>
      <c r="TCY66" s="262"/>
      <c r="TCZ66" s="262"/>
      <c r="TDA66" s="262"/>
      <c r="TDB66" s="262"/>
      <c r="TDC66" s="262"/>
      <c r="TDD66" s="262"/>
      <c r="TDE66" s="262"/>
      <c r="TDF66" s="262"/>
      <c r="TDG66" s="262"/>
      <c r="TDH66" s="262"/>
      <c r="TDI66" s="262"/>
      <c r="TDJ66" s="262"/>
      <c r="TDK66" s="262"/>
      <c r="TDL66" s="262"/>
      <c r="TDM66" s="262"/>
      <c r="TDN66" s="262"/>
      <c r="TDO66" s="262"/>
      <c r="TDP66" s="262"/>
      <c r="TDQ66" s="262"/>
      <c r="TDR66" s="262"/>
      <c r="TDS66" s="262"/>
      <c r="TDT66" s="262"/>
      <c r="TDU66" s="262"/>
      <c r="TDV66" s="262"/>
      <c r="TDW66" s="262"/>
      <c r="TDX66" s="262"/>
      <c r="TDY66" s="262"/>
      <c r="TDZ66" s="262"/>
      <c r="TEA66" s="262"/>
      <c r="TEB66" s="262"/>
      <c r="TEC66" s="262"/>
      <c r="TED66" s="262"/>
      <c r="TEE66" s="262"/>
      <c r="TEF66" s="262"/>
      <c r="TEG66" s="262"/>
      <c r="TEH66" s="262"/>
      <c r="TEI66" s="262"/>
      <c r="TEJ66" s="262"/>
      <c r="TEK66" s="262"/>
      <c r="TEL66" s="262"/>
      <c r="TEM66" s="262"/>
      <c r="TEN66" s="262"/>
      <c r="TEO66" s="262"/>
      <c r="TEP66" s="262"/>
      <c r="TEQ66" s="262"/>
      <c r="TER66" s="262"/>
      <c r="TES66" s="262"/>
      <c r="TET66" s="262"/>
      <c r="TEU66" s="262"/>
      <c r="TEV66" s="262"/>
      <c r="TEW66" s="262"/>
      <c r="TEX66" s="262"/>
      <c r="TEY66" s="262"/>
      <c r="TEZ66" s="262"/>
      <c r="TFA66" s="262"/>
      <c r="TFB66" s="262"/>
      <c r="TFC66" s="262"/>
      <c r="TFD66" s="262"/>
      <c r="TFE66" s="262"/>
      <c r="TFF66" s="262"/>
      <c r="TFG66" s="262"/>
      <c r="TFH66" s="262"/>
      <c r="TFI66" s="262"/>
      <c r="TFJ66" s="262"/>
      <c r="TFK66" s="262"/>
      <c r="TFL66" s="262"/>
      <c r="TFM66" s="262"/>
      <c r="TFN66" s="262"/>
      <c r="TFO66" s="262"/>
      <c r="TFP66" s="262"/>
      <c r="TFQ66" s="262"/>
      <c r="TFR66" s="262"/>
      <c r="TFS66" s="262"/>
      <c r="TFT66" s="262"/>
      <c r="TFU66" s="262"/>
      <c r="TFV66" s="262"/>
      <c r="TFW66" s="262"/>
      <c r="TFX66" s="262"/>
      <c r="TFY66" s="262"/>
      <c r="TFZ66" s="262"/>
      <c r="TGA66" s="262"/>
      <c r="TGB66" s="262"/>
      <c r="TGC66" s="262"/>
      <c r="TGD66" s="262"/>
      <c r="TGE66" s="262"/>
      <c r="TGF66" s="262"/>
      <c r="TGG66" s="262"/>
      <c r="TGH66" s="262"/>
      <c r="TGI66" s="262"/>
      <c r="TGJ66" s="262"/>
      <c r="TGK66" s="262"/>
      <c r="TGL66" s="262"/>
      <c r="TGM66" s="262"/>
      <c r="TGN66" s="262"/>
      <c r="TGO66" s="262"/>
      <c r="TGP66" s="262"/>
      <c r="TGQ66" s="262"/>
      <c r="TGR66" s="262"/>
      <c r="TGS66" s="262"/>
      <c r="TGT66" s="262"/>
      <c r="TGU66" s="262"/>
      <c r="TGV66" s="262"/>
      <c r="TGW66" s="262"/>
      <c r="TGX66" s="262"/>
      <c r="TGY66" s="262"/>
      <c r="TGZ66" s="262"/>
      <c r="THA66" s="262"/>
      <c r="THB66" s="262"/>
      <c r="THC66" s="262"/>
      <c r="THD66" s="262"/>
      <c r="THE66" s="262"/>
      <c r="THF66" s="262"/>
      <c r="THG66" s="262"/>
      <c r="THH66" s="262"/>
      <c r="THI66" s="262"/>
      <c r="THJ66" s="262"/>
      <c r="THK66" s="262"/>
      <c r="THL66" s="262"/>
      <c r="THM66" s="262"/>
      <c r="THN66" s="262"/>
      <c r="THO66" s="262"/>
      <c r="THP66" s="262"/>
      <c r="THQ66" s="262"/>
      <c r="THR66" s="262"/>
      <c r="THS66" s="262"/>
      <c r="THT66" s="262"/>
      <c r="THU66" s="262"/>
      <c r="THV66" s="262"/>
      <c r="THW66" s="262"/>
      <c r="THX66" s="262"/>
      <c r="THY66" s="262"/>
      <c r="THZ66" s="262"/>
      <c r="TIA66" s="262"/>
      <c r="TIB66" s="262"/>
      <c r="TIC66" s="262"/>
      <c r="TID66" s="262"/>
      <c r="TIE66" s="262"/>
      <c r="TIF66" s="262"/>
      <c r="TIG66" s="262"/>
      <c r="TIH66" s="262"/>
      <c r="TII66" s="262"/>
      <c r="TIJ66" s="262"/>
      <c r="TIK66" s="262"/>
      <c r="TIL66" s="262"/>
      <c r="TIM66" s="262"/>
      <c r="TIN66" s="262"/>
      <c r="TIO66" s="262"/>
      <c r="TIP66" s="262"/>
      <c r="TIQ66" s="262"/>
      <c r="TIR66" s="262"/>
      <c r="TIS66" s="262"/>
      <c r="TIT66" s="262"/>
      <c r="TIU66" s="262"/>
      <c r="TIV66" s="262"/>
      <c r="TIW66" s="262"/>
      <c r="TIX66" s="262"/>
      <c r="TIY66" s="262"/>
      <c r="TIZ66" s="262"/>
      <c r="TJA66" s="262"/>
      <c r="TJB66" s="262"/>
      <c r="TJC66" s="262"/>
      <c r="TJD66" s="262"/>
      <c r="TJE66" s="262"/>
      <c r="TJF66" s="262"/>
      <c r="TJG66" s="262"/>
      <c r="TJH66" s="262"/>
      <c r="TJI66" s="262"/>
      <c r="TJJ66" s="262"/>
      <c r="TJK66" s="262"/>
      <c r="TJL66" s="262"/>
      <c r="TJM66" s="262"/>
      <c r="TJN66" s="262"/>
      <c r="TJO66" s="262"/>
      <c r="TJP66" s="262"/>
      <c r="TJQ66" s="262"/>
      <c r="TJR66" s="262"/>
      <c r="TJS66" s="262"/>
      <c r="TJT66" s="262"/>
      <c r="TJU66" s="262"/>
      <c r="TJV66" s="262"/>
      <c r="TJW66" s="262"/>
      <c r="TJX66" s="262"/>
      <c r="TJY66" s="262"/>
      <c r="TJZ66" s="262"/>
      <c r="TKA66" s="262"/>
      <c r="TKB66" s="262"/>
      <c r="TKC66" s="262"/>
      <c r="TKD66" s="262"/>
      <c r="TKE66" s="262"/>
      <c r="TKF66" s="262"/>
      <c r="TKG66" s="262"/>
      <c r="TKH66" s="262"/>
      <c r="TKI66" s="262"/>
      <c r="TKJ66" s="262"/>
      <c r="TKK66" s="262"/>
      <c r="TKL66" s="262"/>
      <c r="TKM66" s="262"/>
      <c r="TKN66" s="262"/>
      <c r="TKO66" s="262"/>
      <c r="TKP66" s="262"/>
      <c r="TKQ66" s="262"/>
      <c r="TKR66" s="262"/>
      <c r="TKS66" s="262"/>
      <c r="TKT66" s="262"/>
      <c r="TKU66" s="262"/>
      <c r="TKV66" s="262"/>
      <c r="TKW66" s="262"/>
      <c r="TKX66" s="262"/>
      <c r="TKY66" s="262"/>
      <c r="TKZ66" s="262"/>
      <c r="TLA66" s="262"/>
      <c r="TLB66" s="262"/>
      <c r="TLC66" s="262"/>
      <c r="TLD66" s="262"/>
      <c r="TLE66" s="262"/>
      <c r="TLF66" s="262"/>
      <c r="TLG66" s="262"/>
      <c r="TLH66" s="262"/>
      <c r="TLI66" s="262"/>
      <c r="TLJ66" s="262"/>
      <c r="TLK66" s="262"/>
      <c r="TLL66" s="262"/>
      <c r="TLM66" s="262"/>
      <c r="TLN66" s="262"/>
      <c r="TLO66" s="262"/>
      <c r="TLP66" s="262"/>
      <c r="TLQ66" s="262"/>
      <c r="TLR66" s="262"/>
      <c r="TLS66" s="262"/>
      <c r="TLT66" s="262"/>
      <c r="TLU66" s="262"/>
      <c r="TLV66" s="262"/>
      <c r="TLW66" s="262"/>
      <c r="TLX66" s="262"/>
      <c r="TLY66" s="262"/>
      <c r="TLZ66" s="262"/>
      <c r="TMA66" s="262"/>
      <c r="TMB66" s="262"/>
      <c r="TMC66" s="262"/>
      <c r="TMD66" s="262"/>
      <c r="TME66" s="262"/>
      <c r="TMF66" s="262"/>
      <c r="TMG66" s="262"/>
      <c r="TMH66" s="262"/>
      <c r="TMI66" s="262"/>
      <c r="TMJ66" s="262"/>
      <c r="TMK66" s="262"/>
      <c r="TML66" s="262"/>
      <c r="TMM66" s="262"/>
      <c r="TMN66" s="262"/>
      <c r="TMO66" s="262"/>
      <c r="TMP66" s="262"/>
      <c r="TMQ66" s="262"/>
      <c r="TMR66" s="262"/>
      <c r="TMS66" s="262"/>
      <c r="TMT66" s="262"/>
      <c r="TMU66" s="262"/>
      <c r="TMV66" s="262"/>
      <c r="TMW66" s="262"/>
      <c r="TMX66" s="262"/>
      <c r="TMY66" s="262"/>
      <c r="TMZ66" s="262"/>
      <c r="TNA66" s="262"/>
      <c r="TNB66" s="262"/>
      <c r="TNC66" s="262"/>
      <c r="TND66" s="262"/>
      <c r="TNE66" s="262"/>
      <c r="TNF66" s="262"/>
      <c r="TNG66" s="262"/>
      <c r="TNH66" s="262"/>
      <c r="TNI66" s="262"/>
      <c r="TNJ66" s="262"/>
      <c r="TNK66" s="262"/>
      <c r="TNL66" s="262"/>
      <c r="TNM66" s="262"/>
      <c r="TNN66" s="262"/>
      <c r="TNO66" s="262"/>
      <c r="TNP66" s="262"/>
      <c r="TNQ66" s="262"/>
      <c r="TNR66" s="262"/>
      <c r="TNS66" s="262"/>
      <c r="TNT66" s="262"/>
      <c r="TNU66" s="262"/>
      <c r="TNV66" s="262"/>
      <c r="TNW66" s="262"/>
      <c r="TNX66" s="262"/>
      <c r="TNY66" s="262"/>
      <c r="TNZ66" s="262"/>
      <c r="TOA66" s="262"/>
      <c r="TOB66" s="262"/>
      <c r="TOC66" s="262"/>
      <c r="TOD66" s="262"/>
      <c r="TOE66" s="262"/>
      <c r="TOF66" s="262"/>
      <c r="TOG66" s="262"/>
      <c r="TOH66" s="262"/>
      <c r="TOI66" s="262"/>
      <c r="TOJ66" s="262"/>
      <c r="TOK66" s="262"/>
      <c r="TOL66" s="262"/>
      <c r="TOM66" s="262"/>
      <c r="TON66" s="262"/>
      <c r="TOO66" s="262"/>
      <c r="TOP66" s="262"/>
      <c r="TOQ66" s="262"/>
      <c r="TOR66" s="262"/>
      <c r="TOS66" s="262"/>
      <c r="TOT66" s="262"/>
      <c r="TOU66" s="262"/>
      <c r="TOV66" s="262"/>
      <c r="TOW66" s="262"/>
      <c r="TOX66" s="262"/>
      <c r="TOY66" s="262"/>
      <c r="TOZ66" s="262"/>
      <c r="TPA66" s="262"/>
      <c r="TPB66" s="262"/>
      <c r="TPC66" s="262"/>
      <c r="TPD66" s="262"/>
      <c r="TPE66" s="262"/>
      <c r="TPF66" s="262"/>
      <c r="TPG66" s="262"/>
      <c r="TPH66" s="262"/>
      <c r="TPI66" s="262"/>
      <c r="TPJ66" s="262"/>
      <c r="TPK66" s="262"/>
      <c r="TPL66" s="262"/>
      <c r="TPM66" s="262"/>
      <c r="TPN66" s="262"/>
      <c r="TPO66" s="262"/>
      <c r="TPP66" s="262"/>
      <c r="TPQ66" s="262"/>
      <c r="TPR66" s="262"/>
      <c r="TPS66" s="262"/>
      <c r="TPT66" s="262"/>
      <c r="TPU66" s="262"/>
      <c r="TPV66" s="262"/>
      <c r="TPW66" s="262"/>
      <c r="TPX66" s="262"/>
      <c r="TPY66" s="262"/>
      <c r="TPZ66" s="262"/>
      <c r="TQA66" s="262"/>
      <c r="TQB66" s="262"/>
      <c r="TQC66" s="262"/>
      <c r="TQD66" s="262"/>
      <c r="TQE66" s="262"/>
      <c r="TQF66" s="262"/>
      <c r="TQG66" s="262"/>
      <c r="TQH66" s="262"/>
      <c r="TQI66" s="262"/>
      <c r="TQJ66" s="262"/>
      <c r="TQK66" s="262"/>
      <c r="TQL66" s="262"/>
      <c r="TQM66" s="262"/>
      <c r="TQN66" s="262"/>
      <c r="TQO66" s="262"/>
      <c r="TQP66" s="262"/>
      <c r="TQQ66" s="262"/>
      <c r="TQR66" s="262"/>
      <c r="TQS66" s="262"/>
      <c r="TQT66" s="262"/>
      <c r="TQU66" s="262"/>
      <c r="TQV66" s="262"/>
      <c r="TQW66" s="262"/>
      <c r="TQX66" s="262"/>
      <c r="TQY66" s="262"/>
      <c r="TQZ66" s="262"/>
      <c r="TRA66" s="262"/>
      <c r="TRB66" s="262"/>
      <c r="TRC66" s="262"/>
      <c r="TRD66" s="262"/>
      <c r="TRE66" s="262"/>
      <c r="TRF66" s="262"/>
      <c r="TRG66" s="262"/>
      <c r="TRH66" s="262"/>
      <c r="TRI66" s="262"/>
      <c r="TRJ66" s="262"/>
      <c r="TRK66" s="262"/>
      <c r="TRL66" s="262"/>
      <c r="TRM66" s="262"/>
      <c r="TRN66" s="262"/>
      <c r="TRO66" s="262"/>
      <c r="TRP66" s="262"/>
      <c r="TRQ66" s="262"/>
      <c r="TRR66" s="262"/>
      <c r="TRS66" s="262"/>
      <c r="TRT66" s="262"/>
      <c r="TRU66" s="262"/>
      <c r="TRV66" s="262"/>
      <c r="TRW66" s="262"/>
      <c r="TRX66" s="262"/>
      <c r="TRY66" s="262"/>
      <c r="TRZ66" s="262"/>
      <c r="TSA66" s="262"/>
      <c r="TSB66" s="262"/>
      <c r="TSC66" s="262"/>
      <c r="TSD66" s="262"/>
      <c r="TSE66" s="262"/>
      <c r="TSF66" s="262"/>
      <c r="TSG66" s="262"/>
      <c r="TSH66" s="262"/>
      <c r="TSI66" s="262"/>
      <c r="TSJ66" s="262"/>
      <c r="TSK66" s="262"/>
      <c r="TSL66" s="262"/>
      <c r="TSM66" s="262"/>
      <c r="TSN66" s="262"/>
      <c r="TSO66" s="262"/>
      <c r="TSP66" s="262"/>
      <c r="TSQ66" s="262"/>
      <c r="TSR66" s="262"/>
      <c r="TSS66" s="262"/>
      <c r="TST66" s="262"/>
      <c r="TSU66" s="262"/>
      <c r="TSV66" s="262"/>
      <c r="TSW66" s="262"/>
      <c r="TSX66" s="262"/>
      <c r="TSY66" s="262"/>
      <c r="TSZ66" s="262"/>
      <c r="TTA66" s="262"/>
      <c r="TTB66" s="262"/>
      <c r="TTC66" s="262"/>
      <c r="TTD66" s="262"/>
      <c r="TTE66" s="262"/>
      <c r="TTF66" s="262"/>
      <c r="TTG66" s="262"/>
      <c r="TTH66" s="262"/>
      <c r="TTI66" s="262"/>
      <c r="TTJ66" s="262"/>
      <c r="TTK66" s="262"/>
      <c r="TTL66" s="262"/>
      <c r="TTM66" s="262"/>
      <c r="TTN66" s="262"/>
      <c r="TTO66" s="262"/>
      <c r="TTP66" s="262"/>
      <c r="TTQ66" s="262"/>
      <c r="TTR66" s="262"/>
      <c r="TTS66" s="262"/>
      <c r="TTT66" s="262"/>
      <c r="TTU66" s="262"/>
      <c r="TTV66" s="262"/>
      <c r="TTW66" s="262"/>
      <c r="TTX66" s="262"/>
      <c r="TTY66" s="262"/>
      <c r="TTZ66" s="262"/>
      <c r="TUA66" s="262"/>
      <c r="TUB66" s="262"/>
      <c r="TUC66" s="262"/>
      <c r="TUD66" s="262"/>
      <c r="TUE66" s="262"/>
      <c r="TUF66" s="262"/>
      <c r="TUG66" s="262"/>
      <c r="TUH66" s="262"/>
      <c r="TUI66" s="262"/>
      <c r="TUJ66" s="262"/>
      <c r="TUK66" s="262"/>
      <c r="TUL66" s="262"/>
      <c r="TUM66" s="262"/>
      <c r="TUN66" s="262"/>
      <c r="TUO66" s="262"/>
      <c r="TUP66" s="262"/>
      <c r="TUQ66" s="262"/>
      <c r="TUR66" s="262"/>
      <c r="TUS66" s="262"/>
      <c r="TUT66" s="262"/>
      <c r="TUU66" s="262"/>
      <c r="TUV66" s="262"/>
      <c r="TUW66" s="262"/>
      <c r="TUX66" s="262"/>
      <c r="TUY66" s="262"/>
      <c r="TUZ66" s="262"/>
      <c r="TVA66" s="262"/>
      <c r="TVB66" s="262"/>
      <c r="TVC66" s="262"/>
      <c r="TVD66" s="262"/>
      <c r="TVE66" s="262"/>
      <c r="TVF66" s="262"/>
      <c r="TVG66" s="262"/>
      <c r="TVH66" s="262"/>
      <c r="TVI66" s="262"/>
      <c r="TVJ66" s="262"/>
      <c r="TVK66" s="262"/>
      <c r="TVL66" s="262"/>
      <c r="TVM66" s="262"/>
      <c r="TVN66" s="262"/>
      <c r="TVO66" s="262"/>
      <c r="TVP66" s="262"/>
      <c r="TVQ66" s="262"/>
      <c r="TVR66" s="262"/>
      <c r="TVS66" s="262"/>
      <c r="TVT66" s="262"/>
      <c r="TVU66" s="262"/>
      <c r="TVV66" s="262"/>
      <c r="TVW66" s="262"/>
      <c r="TVX66" s="262"/>
      <c r="TVY66" s="262"/>
      <c r="TVZ66" s="262"/>
      <c r="TWA66" s="262"/>
      <c r="TWB66" s="262"/>
      <c r="TWC66" s="262"/>
      <c r="TWD66" s="262"/>
      <c r="TWE66" s="262"/>
      <c r="TWF66" s="262"/>
      <c r="TWG66" s="262"/>
      <c r="TWH66" s="262"/>
      <c r="TWI66" s="262"/>
      <c r="TWJ66" s="262"/>
      <c r="TWK66" s="262"/>
      <c r="TWL66" s="262"/>
      <c r="TWM66" s="262"/>
      <c r="TWN66" s="262"/>
      <c r="TWO66" s="262"/>
      <c r="TWP66" s="262"/>
      <c r="TWQ66" s="262"/>
      <c r="TWR66" s="262"/>
      <c r="TWS66" s="262"/>
      <c r="TWT66" s="262"/>
      <c r="TWU66" s="262"/>
      <c r="TWV66" s="262"/>
      <c r="TWW66" s="262"/>
      <c r="TWX66" s="262"/>
      <c r="TWY66" s="262"/>
      <c r="TWZ66" s="262"/>
      <c r="TXA66" s="262"/>
      <c r="TXB66" s="262"/>
      <c r="TXC66" s="262"/>
      <c r="TXD66" s="262"/>
      <c r="TXE66" s="262"/>
      <c r="TXF66" s="262"/>
      <c r="TXG66" s="262"/>
      <c r="TXH66" s="262"/>
      <c r="TXI66" s="262"/>
      <c r="TXJ66" s="262"/>
      <c r="TXK66" s="262"/>
      <c r="TXL66" s="262"/>
      <c r="TXM66" s="262"/>
      <c r="TXN66" s="262"/>
      <c r="TXO66" s="262"/>
      <c r="TXP66" s="262"/>
      <c r="TXQ66" s="262"/>
      <c r="TXR66" s="262"/>
      <c r="TXS66" s="262"/>
      <c r="TXT66" s="262"/>
      <c r="TXU66" s="262"/>
      <c r="TXV66" s="262"/>
      <c r="TXW66" s="262"/>
      <c r="TXX66" s="262"/>
      <c r="TXY66" s="262"/>
      <c r="TXZ66" s="262"/>
      <c r="TYA66" s="262"/>
      <c r="TYB66" s="262"/>
      <c r="TYC66" s="262"/>
      <c r="TYD66" s="262"/>
      <c r="TYE66" s="262"/>
      <c r="TYF66" s="262"/>
      <c r="TYG66" s="262"/>
      <c r="TYH66" s="262"/>
      <c r="TYI66" s="262"/>
      <c r="TYJ66" s="262"/>
      <c r="TYK66" s="262"/>
      <c r="TYL66" s="262"/>
      <c r="TYM66" s="262"/>
      <c r="TYN66" s="262"/>
      <c r="TYO66" s="262"/>
      <c r="TYP66" s="262"/>
      <c r="TYQ66" s="262"/>
      <c r="TYR66" s="262"/>
      <c r="TYS66" s="262"/>
      <c r="TYT66" s="262"/>
      <c r="TYU66" s="262"/>
      <c r="TYV66" s="262"/>
      <c r="TYW66" s="262"/>
      <c r="TYX66" s="262"/>
      <c r="TYY66" s="262"/>
      <c r="TYZ66" s="262"/>
      <c r="TZA66" s="262"/>
      <c r="TZB66" s="262"/>
      <c r="TZC66" s="262"/>
      <c r="TZD66" s="262"/>
      <c r="TZE66" s="262"/>
      <c r="TZF66" s="262"/>
      <c r="TZG66" s="262"/>
      <c r="TZH66" s="262"/>
      <c r="TZI66" s="262"/>
      <c r="TZJ66" s="262"/>
      <c r="TZK66" s="262"/>
      <c r="TZL66" s="262"/>
      <c r="TZM66" s="262"/>
      <c r="TZN66" s="262"/>
      <c r="TZO66" s="262"/>
      <c r="TZP66" s="262"/>
      <c r="TZQ66" s="262"/>
      <c r="TZR66" s="262"/>
      <c r="TZS66" s="262"/>
      <c r="TZT66" s="262"/>
      <c r="TZU66" s="262"/>
      <c r="TZV66" s="262"/>
      <c r="TZW66" s="262"/>
      <c r="TZX66" s="262"/>
      <c r="TZY66" s="262"/>
      <c r="TZZ66" s="262"/>
      <c r="UAA66" s="262"/>
      <c r="UAB66" s="262"/>
      <c r="UAC66" s="262"/>
      <c r="UAD66" s="262"/>
      <c r="UAE66" s="262"/>
      <c r="UAF66" s="262"/>
      <c r="UAG66" s="262"/>
      <c r="UAH66" s="262"/>
      <c r="UAI66" s="262"/>
      <c r="UAJ66" s="262"/>
      <c r="UAK66" s="262"/>
      <c r="UAL66" s="262"/>
      <c r="UAM66" s="262"/>
      <c r="UAN66" s="262"/>
      <c r="UAO66" s="262"/>
      <c r="UAP66" s="262"/>
      <c r="UAQ66" s="262"/>
      <c r="UAR66" s="262"/>
      <c r="UAS66" s="262"/>
      <c r="UAT66" s="262"/>
      <c r="UAU66" s="262"/>
      <c r="UAV66" s="262"/>
      <c r="UAW66" s="262"/>
      <c r="UAX66" s="262"/>
      <c r="UAY66" s="262"/>
      <c r="UAZ66" s="262"/>
      <c r="UBA66" s="262"/>
      <c r="UBB66" s="262"/>
      <c r="UBC66" s="262"/>
      <c r="UBD66" s="262"/>
      <c r="UBE66" s="262"/>
      <c r="UBF66" s="262"/>
      <c r="UBG66" s="262"/>
      <c r="UBH66" s="262"/>
      <c r="UBI66" s="262"/>
      <c r="UBJ66" s="262"/>
      <c r="UBK66" s="262"/>
      <c r="UBL66" s="262"/>
      <c r="UBM66" s="262"/>
      <c r="UBN66" s="262"/>
      <c r="UBO66" s="262"/>
      <c r="UBP66" s="262"/>
      <c r="UBQ66" s="262"/>
      <c r="UBR66" s="262"/>
      <c r="UBS66" s="262"/>
      <c r="UBT66" s="262"/>
      <c r="UBU66" s="262"/>
      <c r="UBV66" s="262"/>
      <c r="UBW66" s="262"/>
      <c r="UBX66" s="262"/>
      <c r="UBY66" s="262"/>
      <c r="UBZ66" s="262"/>
      <c r="UCA66" s="262"/>
      <c r="UCB66" s="262"/>
      <c r="UCC66" s="262"/>
      <c r="UCD66" s="262"/>
      <c r="UCE66" s="262"/>
      <c r="UCF66" s="262"/>
      <c r="UCG66" s="262"/>
      <c r="UCH66" s="262"/>
      <c r="UCI66" s="262"/>
      <c r="UCJ66" s="262"/>
      <c r="UCK66" s="262"/>
      <c r="UCL66" s="262"/>
      <c r="UCM66" s="262"/>
      <c r="UCN66" s="262"/>
      <c r="UCO66" s="262"/>
      <c r="UCP66" s="262"/>
      <c r="UCQ66" s="262"/>
      <c r="UCR66" s="262"/>
      <c r="UCS66" s="262"/>
      <c r="UCT66" s="262"/>
      <c r="UCU66" s="262"/>
      <c r="UCV66" s="262"/>
      <c r="UCW66" s="262"/>
      <c r="UCX66" s="262"/>
      <c r="UCY66" s="262"/>
      <c r="UCZ66" s="262"/>
      <c r="UDA66" s="262"/>
      <c r="UDB66" s="262"/>
      <c r="UDC66" s="262"/>
      <c r="UDD66" s="262"/>
      <c r="UDE66" s="262"/>
      <c r="UDF66" s="262"/>
      <c r="UDG66" s="262"/>
      <c r="UDH66" s="262"/>
      <c r="UDI66" s="262"/>
      <c r="UDJ66" s="262"/>
      <c r="UDK66" s="262"/>
      <c r="UDL66" s="262"/>
      <c r="UDM66" s="262"/>
      <c r="UDN66" s="262"/>
      <c r="UDO66" s="262"/>
      <c r="UDP66" s="262"/>
      <c r="UDQ66" s="262"/>
      <c r="UDR66" s="262"/>
      <c r="UDS66" s="262"/>
      <c r="UDT66" s="262"/>
      <c r="UDU66" s="262"/>
      <c r="UDV66" s="262"/>
      <c r="UDW66" s="262"/>
      <c r="UDX66" s="262"/>
      <c r="UDY66" s="262"/>
      <c r="UDZ66" s="262"/>
      <c r="UEA66" s="262"/>
      <c r="UEB66" s="262"/>
      <c r="UEC66" s="262"/>
      <c r="UED66" s="262"/>
      <c r="UEE66" s="262"/>
      <c r="UEF66" s="262"/>
      <c r="UEG66" s="262"/>
      <c r="UEH66" s="262"/>
      <c r="UEI66" s="262"/>
      <c r="UEJ66" s="262"/>
      <c r="UEK66" s="262"/>
      <c r="UEL66" s="262"/>
      <c r="UEM66" s="262"/>
      <c r="UEN66" s="262"/>
      <c r="UEO66" s="262"/>
      <c r="UEP66" s="262"/>
      <c r="UEQ66" s="262"/>
      <c r="UER66" s="262"/>
      <c r="UES66" s="262"/>
      <c r="UET66" s="262"/>
      <c r="UEU66" s="262"/>
      <c r="UEV66" s="262"/>
      <c r="UEW66" s="262"/>
      <c r="UEX66" s="262"/>
      <c r="UEY66" s="262"/>
      <c r="UEZ66" s="262"/>
      <c r="UFA66" s="262"/>
      <c r="UFB66" s="262"/>
      <c r="UFC66" s="262"/>
      <c r="UFD66" s="262"/>
      <c r="UFE66" s="262"/>
      <c r="UFF66" s="262"/>
      <c r="UFG66" s="262"/>
      <c r="UFH66" s="262"/>
      <c r="UFI66" s="262"/>
      <c r="UFJ66" s="262"/>
      <c r="UFK66" s="262"/>
      <c r="UFL66" s="262"/>
      <c r="UFM66" s="262"/>
      <c r="UFN66" s="262"/>
      <c r="UFO66" s="262"/>
      <c r="UFP66" s="262"/>
      <c r="UFQ66" s="262"/>
      <c r="UFR66" s="262"/>
      <c r="UFS66" s="262"/>
      <c r="UFT66" s="262"/>
      <c r="UFU66" s="262"/>
      <c r="UFV66" s="262"/>
      <c r="UFW66" s="262"/>
      <c r="UFX66" s="262"/>
      <c r="UFY66" s="262"/>
      <c r="UFZ66" s="262"/>
      <c r="UGA66" s="262"/>
      <c r="UGB66" s="262"/>
      <c r="UGC66" s="262"/>
      <c r="UGD66" s="262"/>
      <c r="UGE66" s="262"/>
      <c r="UGF66" s="262"/>
      <c r="UGG66" s="262"/>
      <c r="UGH66" s="262"/>
      <c r="UGI66" s="262"/>
      <c r="UGJ66" s="262"/>
      <c r="UGK66" s="262"/>
      <c r="UGL66" s="262"/>
      <c r="UGM66" s="262"/>
      <c r="UGN66" s="262"/>
      <c r="UGO66" s="262"/>
      <c r="UGP66" s="262"/>
      <c r="UGQ66" s="262"/>
      <c r="UGR66" s="262"/>
      <c r="UGS66" s="262"/>
      <c r="UGT66" s="262"/>
      <c r="UGU66" s="262"/>
      <c r="UGV66" s="262"/>
      <c r="UGW66" s="262"/>
      <c r="UGX66" s="262"/>
      <c r="UGY66" s="262"/>
      <c r="UGZ66" s="262"/>
      <c r="UHA66" s="262"/>
      <c r="UHB66" s="262"/>
      <c r="UHC66" s="262"/>
      <c r="UHD66" s="262"/>
      <c r="UHE66" s="262"/>
      <c r="UHF66" s="262"/>
      <c r="UHG66" s="262"/>
      <c r="UHH66" s="262"/>
      <c r="UHI66" s="262"/>
      <c r="UHJ66" s="262"/>
      <c r="UHK66" s="262"/>
      <c r="UHL66" s="262"/>
      <c r="UHM66" s="262"/>
      <c r="UHN66" s="262"/>
      <c r="UHO66" s="262"/>
      <c r="UHP66" s="262"/>
      <c r="UHQ66" s="262"/>
      <c r="UHR66" s="262"/>
      <c r="UHS66" s="262"/>
      <c r="UHT66" s="262"/>
      <c r="UHU66" s="262"/>
      <c r="UHV66" s="262"/>
      <c r="UHW66" s="262"/>
      <c r="UHX66" s="262"/>
      <c r="UHY66" s="262"/>
      <c r="UHZ66" s="262"/>
      <c r="UIA66" s="262"/>
      <c r="UIB66" s="262"/>
      <c r="UIC66" s="262"/>
      <c r="UID66" s="262"/>
      <c r="UIE66" s="262"/>
      <c r="UIF66" s="262"/>
      <c r="UIG66" s="262"/>
      <c r="UIH66" s="262"/>
      <c r="UII66" s="262"/>
      <c r="UIJ66" s="262"/>
      <c r="UIK66" s="262"/>
      <c r="UIL66" s="262"/>
      <c r="UIM66" s="262"/>
      <c r="UIN66" s="262"/>
      <c r="UIO66" s="262"/>
      <c r="UIP66" s="262"/>
      <c r="UIQ66" s="262"/>
      <c r="UIR66" s="262"/>
      <c r="UIS66" s="262"/>
      <c r="UIT66" s="262"/>
      <c r="UIU66" s="262"/>
      <c r="UIV66" s="262"/>
      <c r="UIW66" s="262"/>
      <c r="UIX66" s="262"/>
      <c r="UIY66" s="262"/>
      <c r="UIZ66" s="262"/>
      <c r="UJA66" s="262"/>
      <c r="UJB66" s="262"/>
      <c r="UJC66" s="262"/>
      <c r="UJD66" s="262"/>
      <c r="UJE66" s="262"/>
      <c r="UJF66" s="262"/>
      <c r="UJG66" s="262"/>
      <c r="UJH66" s="262"/>
      <c r="UJI66" s="262"/>
      <c r="UJJ66" s="262"/>
      <c r="UJK66" s="262"/>
      <c r="UJL66" s="262"/>
      <c r="UJM66" s="262"/>
      <c r="UJN66" s="262"/>
      <c r="UJO66" s="262"/>
      <c r="UJP66" s="262"/>
      <c r="UJQ66" s="262"/>
      <c r="UJR66" s="262"/>
      <c r="UJS66" s="262"/>
      <c r="UJT66" s="262"/>
      <c r="UJU66" s="262"/>
      <c r="UJV66" s="262"/>
      <c r="UJW66" s="262"/>
      <c r="UJX66" s="262"/>
      <c r="UJY66" s="262"/>
      <c r="UJZ66" s="262"/>
      <c r="UKA66" s="262"/>
      <c r="UKB66" s="262"/>
      <c r="UKC66" s="262"/>
      <c r="UKD66" s="262"/>
      <c r="UKE66" s="262"/>
      <c r="UKF66" s="262"/>
      <c r="UKG66" s="262"/>
      <c r="UKH66" s="262"/>
      <c r="UKI66" s="262"/>
      <c r="UKJ66" s="262"/>
      <c r="UKK66" s="262"/>
      <c r="UKL66" s="262"/>
      <c r="UKM66" s="262"/>
      <c r="UKN66" s="262"/>
      <c r="UKO66" s="262"/>
      <c r="UKP66" s="262"/>
      <c r="UKQ66" s="262"/>
      <c r="UKR66" s="262"/>
      <c r="UKS66" s="262"/>
      <c r="UKT66" s="262"/>
      <c r="UKU66" s="262"/>
      <c r="UKV66" s="262"/>
      <c r="UKW66" s="262"/>
      <c r="UKX66" s="262"/>
      <c r="UKY66" s="262"/>
      <c r="UKZ66" s="262"/>
      <c r="ULA66" s="262"/>
      <c r="ULB66" s="262"/>
      <c r="ULC66" s="262"/>
      <c r="ULD66" s="262"/>
      <c r="ULE66" s="262"/>
      <c r="ULF66" s="262"/>
      <c r="ULG66" s="262"/>
      <c r="ULH66" s="262"/>
      <c r="ULI66" s="262"/>
      <c r="ULJ66" s="262"/>
      <c r="ULK66" s="262"/>
      <c r="ULL66" s="262"/>
      <c r="ULM66" s="262"/>
      <c r="ULN66" s="262"/>
      <c r="ULO66" s="262"/>
      <c r="ULP66" s="262"/>
      <c r="ULQ66" s="262"/>
      <c r="ULR66" s="262"/>
      <c r="ULS66" s="262"/>
      <c r="ULT66" s="262"/>
      <c r="ULU66" s="262"/>
      <c r="ULV66" s="262"/>
      <c r="ULW66" s="262"/>
      <c r="ULX66" s="262"/>
      <c r="ULY66" s="262"/>
      <c r="ULZ66" s="262"/>
      <c r="UMA66" s="262"/>
      <c r="UMB66" s="262"/>
      <c r="UMC66" s="262"/>
      <c r="UMD66" s="262"/>
      <c r="UME66" s="262"/>
      <c r="UMF66" s="262"/>
      <c r="UMG66" s="262"/>
      <c r="UMH66" s="262"/>
      <c r="UMI66" s="262"/>
      <c r="UMJ66" s="262"/>
      <c r="UMK66" s="262"/>
      <c r="UML66" s="262"/>
      <c r="UMM66" s="262"/>
      <c r="UMN66" s="262"/>
      <c r="UMO66" s="262"/>
      <c r="UMP66" s="262"/>
      <c r="UMQ66" s="262"/>
      <c r="UMR66" s="262"/>
      <c r="UMS66" s="262"/>
      <c r="UMT66" s="262"/>
      <c r="UMU66" s="262"/>
      <c r="UMV66" s="262"/>
      <c r="UMW66" s="262"/>
      <c r="UMX66" s="262"/>
      <c r="UMY66" s="262"/>
      <c r="UMZ66" s="262"/>
      <c r="UNA66" s="262"/>
      <c r="UNB66" s="262"/>
      <c r="UNC66" s="262"/>
      <c r="UND66" s="262"/>
      <c r="UNE66" s="262"/>
      <c r="UNF66" s="262"/>
      <c r="UNG66" s="262"/>
      <c r="UNH66" s="262"/>
      <c r="UNI66" s="262"/>
      <c r="UNJ66" s="262"/>
      <c r="UNK66" s="262"/>
      <c r="UNL66" s="262"/>
      <c r="UNM66" s="262"/>
      <c r="UNN66" s="262"/>
      <c r="UNO66" s="262"/>
      <c r="UNP66" s="262"/>
      <c r="UNQ66" s="262"/>
      <c r="UNR66" s="262"/>
      <c r="UNS66" s="262"/>
      <c r="UNT66" s="262"/>
      <c r="UNU66" s="262"/>
      <c r="UNV66" s="262"/>
      <c r="UNW66" s="262"/>
      <c r="UNX66" s="262"/>
      <c r="UNY66" s="262"/>
      <c r="UNZ66" s="262"/>
      <c r="UOA66" s="262"/>
      <c r="UOB66" s="262"/>
      <c r="UOC66" s="262"/>
      <c r="UOD66" s="262"/>
      <c r="UOE66" s="262"/>
      <c r="UOF66" s="262"/>
      <c r="UOG66" s="262"/>
      <c r="UOH66" s="262"/>
      <c r="UOI66" s="262"/>
      <c r="UOJ66" s="262"/>
      <c r="UOK66" s="262"/>
      <c r="UOL66" s="262"/>
      <c r="UOM66" s="262"/>
      <c r="UON66" s="262"/>
      <c r="UOO66" s="262"/>
      <c r="UOP66" s="262"/>
      <c r="UOQ66" s="262"/>
      <c r="UOR66" s="262"/>
      <c r="UOS66" s="262"/>
      <c r="UOT66" s="262"/>
      <c r="UOU66" s="262"/>
      <c r="UOV66" s="262"/>
      <c r="UOW66" s="262"/>
      <c r="UOX66" s="262"/>
      <c r="UOY66" s="262"/>
      <c r="UOZ66" s="262"/>
      <c r="UPA66" s="262"/>
      <c r="UPB66" s="262"/>
      <c r="UPC66" s="262"/>
      <c r="UPD66" s="262"/>
      <c r="UPE66" s="262"/>
      <c r="UPF66" s="262"/>
      <c r="UPG66" s="262"/>
      <c r="UPH66" s="262"/>
      <c r="UPI66" s="262"/>
      <c r="UPJ66" s="262"/>
      <c r="UPK66" s="262"/>
      <c r="UPL66" s="262"/>
      <c r="UPM66" s="262"/>
      <c r="UPN66" s="262"/>
      <c r="UPO66" s="262"/>
      <c r="UPP66" s="262"/>
      <c r="UPQ66" s="262"/>
      <c r="UPR66" s="262"/>
      <c r="UPS66" s="262"/>
      <c r="UPT66" s="262"/>
      <c r="UPU66" s="262"/>
      <c r="UPV66" s="262"/>
      <c r="UPW66" s="262"/>
      <c r="UPX66" s="262"/>
      <c r="UPY66" s="262"/>
      <c r="UPZ66" s="262"/>
      <c r="UQA66" s="262"/>
      <c r="UQB66" s="262"/>
      <c r="UQC66" s="262"/>
      <c r="UQD66" s="262"/>
      <c r="UQE66" s="262"/>
      <c r="UQF66" s="262"/>
      <c r="UQG66" s="262"/>
      <c r="UQH66" s="262"/>
      <c r="UQI66" s="262"/>
      <c r="UQJ66" s="262"/>
      <c r="UQK66" s="262"/>
      <c r="UQL66" s="262"/>
      <c r="UQM66" s="262"/>
      <c r="UQN66" s="262"/>
      <c r="UQO66" s="262"/>
      <c r="UQP66" s="262"/>
      <c r="UQQ66" s="262"/>
      <c r="UQR66" s="262"/>
      <c r="UQS66" s="262"/>
      <c r="UQT66" s="262"/>
      <c r="UQU66" s="262"/>
      <c r="UQV66" s="262"/>
      <c r="UQW66" s="262"/>
      <c r="UQX66" s="262"/>
      <c r="UQY66" s="262"/>
      <c r="UQZ66" s="262"/>
      <c r="URA66" s="262"/>
      <c r="URB66" s="262"/>
      <c r="URC66" s="262"/>
      <c r="URD66" s="262"/>
      <c r="URE66" s="262"/>
      <c r="URF66" s="262"/>
      <c r="URG66" s="262"/>
      <c r="URH66" s="262"/>
      <c r="URI66" s="262"/>
      <c r="URJ66" s="262"/>
      <c r="URK66" s="262"/>
      <c r="URL66" s="262"/>
      <c r="URM66" s="262"/>
      <c r="URN66" s="262"/>
      <c r="URO66" s="262"/>
      <c r="URP66" s="262"/>
      <c r="URQ66" s="262"/>
      <c r="URR66" s="262"/>
      <c r="URS66" s="262"/>
      <c r="URT66" s="262"/>
      <c r="URU66" s="262"/>
      <c r="URV66" s="262"/>
      <c r="URW66" s="262"/>
      <c r="URX66" s="262"/>
      <c r="URY66" s="262"/>
      <c r="URZ66" s="262"/>
      <c r="USA66" s="262"/>
      <c r="USB66" s="262"/>
      <c r="USC66" s="262"/>
      <c r="USD66" s="262"/>
      <c r="USE66" s="262"/>
      <c r="USF66" s="262"/>
      <c r="USG66" s="262"/>
      <c r="USH66" s="262"/>
      <c r="USI66" s="262"/>
      <c r="USJ66" s="262"/>
      <c r="USK66" s="262"/>
      <c r="USL66" s="262"/>
      <c r="USM66" s="262"/>
      <c r="USN66" s="262"/>
      <c r="USO66" s="262"/>
      <c r="USP66" s="262"/>
      <c r="USQ66" s="262"/>
      <c r="USR66" s="262"/>
      <c r="USS66" s="262"/>
      <c r="UST66" s="262"/>
      <c r="USU66" s="262"/>
      <c r="USV66" s="262"/>
      <c r="USW66" s="262"/>
      <c r="USX66" s="262"/>
      <c r="USY66" s="262"/>
      <c r="USZ66" s="262"/>
      <c r="UTA66" s="262"/>
      <c r="UTB66" s="262"/>
      <c r="UTC66" s="262"/>
      <c r="UTD66" s="262"/>
      <c r="UTE66" s="262"/>
      <c r="UTF66" s="262"/>
      <c r="UTG66" s="262"/>
      <c r="UTH66" s="262"/>
      <c r="UTI66" s="262"/>
      <c r="UTJ66" s="262"/>
      <c r="UTK66" s="262"/>
      <c r="UTL66" s="262"/>
      <c r="UTM66" s="262"/>
      <c r="UTN66" s="262"/>
      <c r="UTO66" s="262"/>
      <c r="UTP66" s="262"/>
      <c r="UTQ66" s="262"/>
      <c r="UTR66" s="262"/>
      <c r="UTS66" s="262"/>
      <c r="UTT66" s="262"/>
      <c r="UTU66" s="262"/>
      <c r="UTV66" s="262"/>
      <c r="UTW66" s="262"/>
      <c r="UTX66" s="262"/>
      <c r="UTY66" s="262"/>
      <c r="UTZ66" s="262"/>
      <c r="UUA66" s="262"/>
      <c r="UUB66" s="262"/>
      <c r="UUC66" s="262"/>
      <c r="UUD66" s="262"/>
      <c r="UUE66" s="262"/>
      <c r="UUF66" s="262"/>
      <c r="UUG66" s="262"/>
      <c r="UUH66" s="262"/>
      <c r="UUI66" s="262"/>
      <c r="UUJ66" s="262"/>
      <c r="UUK66" s="262"/>
      <c r="UUL66" s="262"/>
      <c r="UUM66" s="262"/>
      <c r="UUN66" s="262"/>
      <c r="UUO66" s="262"/>
      <c r="UUP66" s="262"/>
      <c r="UUQ66" s="262"/>
      <c r="UUR66" s="262"/>
      <c r="UUS66" s="262"/>
      <c r="UUT66" s="262"/>
      <c r="UUU66" s="262"/>
      <c r="UUV66" s="262"/>
      <c r="UUW66" s="262"/>
      <c r="UUX66" s="262"/>
      <c r="UUY66" s="262"/>
      <c r="UUZ66" s="262"/>
      <c r="UVA66" s="262"/>
      <c r="UVB66" s="262"/>
      <c r="UVC66" s="262"/>
      <c r="UVD66" s="262"/>
      <c r="UVE66" s="262"/>
      <c r="UVF66" s="262"/>
      <c r="UVG66" s="262"/>
      <c r="UVH66" s="262"/>
      <c r="UVI66" s="262"/>
      <c r="UVJ66" s="262"/>
      <c r="UVK66" s="262"/>
      <c r="UVL66" s="262"/>
      <c r="UVM66" s="262"/>
      <c r="UVN66" s="262"/>
      <c r="UVO66" s="262"/>
      <c r="UVP66" s="262"/>
      <c r="UVQ66" s="262"/>
      <c r="UVR66" s="262"/>
      <c r="UVS66" s="262"/>
      <c r="UVT66" s="262"/>
      <c r="UVU66" s="262"/>
      <c r="UVV66" s="262"/>
      <c r="UVW66" s="262"/>
      <c r="UVX66" s="262"/>
      <c r="UVY66" s="262"/>
      <c r="UVZ66" s="262"/>
      <c r="UWA66" s="262"/>
      <c r="UWB66" s="262"/>
      <c r="UWC66" s="262"/>
      <c r="UWD66" s="262"/>
      <c r="UWE66" s="262"/>
      <c r="UWF66" s="262"/>
      <c r="UWG66" s="262"/>
      <c r="UWH66" s="262"/>
      <c r="UWI66" s="262"/>
      <c r="UWJ66" s="262"/>
      <c r="UWK66" s="262"/>
      <c r="UWL66" s="262"/>
      <c r="UWM66" s="262"/>
      <c r="UWN66" s="262"/>
      <c r="UWO66" s="262"/>
      <c r="UWP66" s="262"/>
      <c r="UWQ66" s="262"/>
      <c r="UWR66" s="262"/>
      <c r="UWS66" s="262"/>
      <c r="UWT66" s="262"/>
      <c r="UWU66" s="262"/>
      <c r="UWV66" s="262"/>
      <c r="UWW66" s="262"/>
      <c r="UWX66" s="262"/>
      <c r="UWY66" s="262"/>
      <c r="UWZ66" s="262"/>
      <c r="UXA66" s="262"/>
      <c r="UXB66" s="262"/>
      <c r="UXC66" s="262"/>
      <c r="UXD66" s="262"/>
      <c r="UXE66" s="262"/>
      <c r="UXF66" s="262"/>
      <c r="UXG66" s="262"/>
      <c r="UXH66" s="262"/>
      <c r="UXI66" s="262"/>
      <c r="UXJ66" s="262"/>
      <c r="UXK66" s="262"/>
      <c r="UXL66" s="262"/>
      <c r="UXM66" s="262"/>
      <c r="UXN66" s="262"/>
      <c r="UXO66" s="262"/>
      <c r="UXP66" s="262"/>
      <c r="UXQ66" s="262"/>
      <c r="UXR66" s="262"/>
      <c r="UXS66" s="262"/>
      <c r="UXT66" s="262"/>
      <c r="UXU66" s="262"/>
      <c r="UXV66" s="262"/>
      <c r="UXW66" s="262"/>
      <c r="UXX66" s="262"/>
      <c r="UXY66" s="262"/>
      <c r="UXZ66" s="262"/>
      <c r="UYA66" s="262"/>
      <c r="UYB66" s="262"/>
      <c r="UYC66" s="262"/>
      <c r="UYD66" s="262"/>
      <c r="UYE66" s="262"/>
      <c r="UYF66" s="262"/>
      <c r="UYG66" s="262"/>
      <c r="UYH66" s="262"/>
      <c r="UYI66" s="262"/>
      <c r="UYJ66" s="262"/>
      <c r="UYK66" s="262"/>
      <c r="UYL66" s="262"/>
      <c r="UYM66" s="262"/>
      <c r="UYN66" s="262"/>
      <c r="UYO66" s="262"/>
      <c r="UYP66" s="262"/>
      <c r="UYQ66" s="262"/>
      <c r="UYR66" s="262"/>
      <c r="UYS66" s="262"/>
      <c r="UYT66" s="262"/>
      <c r="UYU66" s="262"/>
      <c r="UYV66" s="262"/>
      <c r="UYW66" s="262"/>
      <c r="UYX66" s="262"/>
      <c r="UYY66" s="262"/>
      <c r="UYZ66" s="262"/>
      <c r="UZA66" s="262"/>
      <c r="UZB66" s="262"/>
      <c r="UZC66" s="262"/>
      <c r="UZD66" s="262"/>
      <c r="UZE66" s="262"/>
      <c r="UZF66" s="262"/>
      <c r="UZG66" s="262"/>
      <c r="UZH66" s="262"/>
      <c r="UZI66" s="262"/>
      <c r="UZJ66" s="262"/>
      <c r="UZK66" s="262"/>
      <c r="UZL66" s="262"/>
      <c r="UZM66" s="262"/>
      <c r="UZN66" s="262"/>
      <c r="UZO66" s="262"/>
      <c r="UZP66" s="262"/>
      <c r="UZQ66" s="262"/>
      <c r="UZR66" s="262"/>
      <c r="UZS66" s="262"/>
      <c r="UZT66" s="262"/>
      <c r="UZU66" s="262"/>
      <c r="UZV66" s="262"/>
      <c r="UZW66" s="262"/>
      <c r="UZX66" s="262"/>
      <c r="UZY66" s="262"/>
      <c r="UZZ66" s="262"/>
      <c r="VAA66" s="262"/>
      <c r="VAB66" s="262"/>
      <c r="VAC66" s="262"/>
      <c r="VAD66" s="262"/>
      <c r="VAE66" s="262"/>
      <c r="VAF66" s="262"/>
      <c r="VAG66" s="262"/>
      <c r="VAH66" s="262"/>
      <c r="VAI66" s="262"/>
      <c r="VAJ66" s="262"/>
      <c r="VAK66" s="262"/>
      <c r="VAL66" s="262"/>
      <c r="VAM66" s="262"/>
      <c r="VAN66" s="262"/>
      <c r="VAO66" s="262"/>
      <c r="VAP66" s="262"/>
      <c r="VAQ66" s="262"/>
      <c r="VAR66" s="262"/>
      <c r="VAS66" s="262"/>
      <c r="VAT66" s="262"/>
      <c r="VAU66" s="262"/>
      <c r="VAV66" s="262"/>
      <c r="VAW66" s="262"/>
      <c r="VAX66" s="262"/>
      <c r="VAY66" s="262"/>
      <c r="VAZ66" s="262"/>
      <c r="VBA66" s="262"/>
      <c r="VBB66" s="262"/>
      <c r="VBC66" s="262"/>
      <c r="VBD66" s="262"/>
      <c r="VBE66" s="262"/>
      <c r="VBF66" s="262"/>
      <c r="VBG66" s="262"/>
      <c r="VBH66" s="262"/>
      <c r="VBI66" s="262"/>
      <c r="VBJ66" s="262"/>
      <c r="VBK66" s="262"/>
      <c r="VBL66" s="262"/>
      <c r="VBM66" s="262"/>
      <c r="VBN66" s="262"/>
      <c r="VBO66" s="262"/>
      <c r="VBP66" s="262"/>
      <c r="VBQ66" s="262"/>
      <c r="VBR66" s="262"/>
      <c r="VBS66" s="262"/>
      <c r="VBT66" s="262"/>
      <c r="VBU66" s="262"/>
      <c r="VBV66" s="262"/>
      <c r="VBW66" s="262"/>
      <c r="VBX66" s="262"/>
      <c r="VBY66" s="262"/>
      <c r="VBZ66" s="262"/>
      <c r="VCA66" s="262"/>
      <c r="VCB66" s="262"/>
      <c r="VCC66" s="262"/>
      <c r="VCD66" s="262"/>
      <c r="VCE66" s="262"/>
      <c r="VCF66" s="262"/>
      <c r="VCG66" s="262"/>
      <c r="VCH66" s="262"/>
      <c r="VCI66" s="262"/>
      <c r="VCJ66" s="262"/>
      <c r="VCK66" s="262"/>
      <c r="VCL66" s="262"/>
      <c r="VCM66" s="262"/>
      <c r="VCN66" s="262"/>
      <c r="VCO66" s="262"/>
      <c r="VCP66" s="262"/>
      <c r="VCQ66" s="262"/>
      <c r="VCR66" s="262"/>
      <c r="VCS66" s="262"/>
      <c r="VCT66" s="262"/>
      <c r="VCU66" s="262"/>
      <c r="VCV66" s="262"/>
      <c r="VCW66" s="262"/>
      <c r="VCX66" s="262"/>
      <c r="VCY66" s="262"/>
      <c r="VCZ66" s="262"/>
      <c r="VDA66" s="262"/>
      <c r="VDB66" s="262"/>
      <c r="VDC66" s="262"/>
      <c r="VDD66" s="262"/>
      <c r="VDE66" s="262"/>
      <c r="VDF66" s="262"/>
      <c r="VDG66" s="262"/>
      <c r="VDH66" s="262"/>
      <c r="VDI66" s="262"/>
      <c r="VDJ66" s="262"/>
      <c r="VDK66" s="262"/>
      <c r="VDL66" s="262"/>
      <c r="VDM66" s="262"/>
      <c r="VDN66" s="262"/>
      <c r="VDO66" s="262"/>
      <c r="VDP66" s="262"/>
      <c r="VDQ66" s="262"/>
      <c r="VDR66" s="262"/>
      <c r="VDS66" s="262"/>
      <c r="VDT66" s="262"/>
      <c r="VDU66" s="262"/>
      <c r="VDV66" s="262"/>
      <c r="VDW66" s="262"/>
      <c r="VDX66" s="262"/>
      <c r="VDY66" s="262"/>
      <c r="VDZ66" s="262"/>
      <c r="VEA66" s="262"/>
      <c r="VEB66" s="262"/>
      <c r="VEC66" s="262"/>
      <c r="VED66" s="262"/>
      <c r="VEE66" s="262"/>
      <c r="VEF66" s="262"/>
      <c r="VEG66" s="262"/>
      <c r="VEH66" s="262"/>
      <c r="VEI66" s="262"/>
      <c r="VEJ66" s="262"/>
      <c r="VEK66" s="262"/>
      <c r="VEL66" s="262"/>
      <c r="VEM66" s="262"/>
      <c r="VEN66" s="262"/>
      <c r="VEO66" s="262"/>
      <c r="VEP66" s="262"/>
      <c r="VEQ66" s="262"/>
      <c r="VER66" s="262"/>
      <c r="VES66" s="262"/>
      <c r="VET66" s="262"/>
      <c r="VEU66" s="262"/>
      <c r="VEV66" s="262"/>
      <c r="VEW66" s="262"/>
      <c r="VEX66" s="262"/>
      <c r="VEY66" s="262"/>
      <c r="VEZ66" s="262"/>
      <c r="VFA66" s="262"/>
      <c r="VFB66" s="262"/>
      <c r="VFC66" s="262"/>
      <c r="VFD66" s="262"/>
      <c r="VFE66" s="262"/>
      <c r="VFF66" s="262"/>
      <c r="VFG66" s="262"/>
      <c r="VFH66" s="262"/>
      <c r="VFI66" s="262"/>
      <c r="VFJ66" s="262"/>
      <c r="VFK66" s="262"/>
      <c r="VFL66" s="262"/>
      <c r="VFM66" s="262"/>
      <c r="VFN66" s="262"/>
      <c r="VFO66" s="262"/>
      <c r="VFP66" s="262"/>
      <c r="VFQ66" s="262"/>
      <c r="VFR66" s="262"/>
      <c r="VFS66" s="262"/>
      <c r="VFT66" s="262"/>
      <c r="VFU66" s="262"/>
      <c r="VFV66" s="262"/>
      <c r="VFW66" s="262"/>
      <c r="VFX66" s="262"/>
      <c r="VFY66" s="262"/>
      <c r="VFZ66" s="262"/>
      <c r="VGA66" s="262"/>
      <c r="VGB66" s="262"/>
      <c r="VGC66" s="262"/>
      <c r="VGD66" s="262"/>
      <c r="VGE66" s="262"/>
      <c r="VGF66" s="262"/>
      <c r="VGG66" s="262"/>
      <c r="VGH66" s="262"/>
      <c r="VGI66" s="262"/>
      <c r="VGJ66" s="262"/>
      <c r="VGK66" s="262"/>
      <c r="VGL66" s="262"/>
      <c r="VGM66" s="262"/>
      <c r="VGN66" s="262"/>
      <c r="VGO66" s="262"/>
      <c r="VGP66" s="262"/>
      <c r="VGQ66" s="262"/>
      <c r="VGR66" s="262"/>
      <c r="VGS66" s="262"/>
      <c r="VGT66" s="262"/>
      <c r="VGU66" s="262"/>
      <c r="VGV66" s="262"/>
      <c r="VGW66" s="262"/>
      <c r="VGX66" s="262"/>
      <c r="VGY66" s="262"/>
      <c r="VGZ66" s="262"/>
      <c r="VHA66" s="262"/>
      <c r="VHB66" s="262"/>
      <c r="VHC66" s="262"/>
      <c r="VHD66" s="262"/>
      <c r="VHE66" s="262"/>
      <c r="VHF66" s="262"/>
      <c r="VHG66" s="262"/>
      <c r="VHH66" s="262"/>
      <c r="VHI66" s="262"/>
      <c r="VHJ66" s="262"/>
      <c r="VHK66" s="262"/>
      <c r="VHL66" s="262"/>
      <c r="VHM66" s="262"/>
      <c r="VHN66" s="262"/>
      <c r="VHO66" s="262"/>
      <c r="VHP66" s="262"/>
      <c r="VHQ66" s="262"/>
      <c r="VHR66" s="262"/>
      <c r="VHS66" s="262"/>
      <c r="VHT66" s="262"/>
      <c r="VHU66" s="262"/>
      <c r="VHV66" s="262"/>
      <c r="VHW66" s="262"/>
      <c r="VHX66" s="262"/>
      <c r="VHY66" s="262"/>
      <c r="VHZ66" s="262"/>
      <c r="VIA66" s="262"/>
      <c r="VIB66" s="262"/>
      <c r="VIC66" s="262"/>
      <c r="VID66" s="262"/>
      <c r="VIE66" s="262"/>
      <c r="VIF66" s="262"/>
      <c r="VIG66" s="262"/>
      <c r="VIH66" s="262"/>
      <c r="VII66" s="262"/>
      <c r="VIJ66" s="262"/>
      <c r="VIK66" s="262"/>
      <c r="VIL66" s="262"/>
      <c r="VIM66" s="262"/>
      <c r="VIN66" s="262"/>
      <c r="VIO66" s="262"/>
      <c r="VIP66" s="262"/>
      <c r="VIQ66" s="262"/>
      <c r="VIR66" s="262"/>
      <c r="VIS66" s="262"/>
      <c r="VIT66" s="262"/>
      <c r="VIU66" s="262"/>
      <c r="VIV66" s="262"/>
      <c r="VIW66" s="262"/>
      <c r="VIX66" s="262"/>
      <c r="VIY66" s="262"/>
      <c r="VIZ66" s="262"/>
      <c r="VJA66" s="262"/>
      <c r="VJB66" s="262"/>
      <c r="VJC66" s="262"/>
      <c r="VJD66" s="262"/>
      <c r="VJE66" s="262"/>
      <c r="VJF66" s="262"/>
      <c r="VJG66" s="262"/>
      <c r="VJH66" s="262"/>
      <c r="VJI66" s="262"/>
      <c r="VJJ66" s="262"/>
      <c r="VJK66" s="262"/>
      <c r="VJL66" s="262"/>
      <c r="VJM66" s="262"/>
      <c r="VJN66" s="262"/>
      <c r="VJO66" s="262"/>
      <c r="VJP66" s="262"/>
      <c r="VJQ66" s="262"/>
      <c r="VJR66" s="262"/>
      <c r="VJS66" s="262"/>
      <c r="VJT66" s="262"/>
      <c r="VJU66" s="262"/>
      <c r="VJV66" s="262"/>
      <c r="VJW66" s="262"/>
      <c r="VJX66" s="262"/>
      <c r="VJY66" s="262"/>
      <c r="VJZ66" s="262"/>
      <c r="VKA66" s="262"/>
      <c r="VKB66" s="262"/>
      <c r="VKC66" s="262"/>
      <c r="VKD66" s="262"/>
      <c r="VKE66" s="262"/>
      <c r="VKF66" s="262"/>
      <c r="VKG66" s="262"/>
      <c r="VKH66" s="262"/>
      <c r="VKI66" s="262"/>
      <c r="VKJ66" s="262"/>
      <c r="VKK66" s="262"/>
      <c r="VKL66" s="262"/>
      <c r="VKM66" s="262"/>
      <c r="VKN66" s="262"/>
      <c r="VKO66" s="262"/>
      <c r="VKP66" s="262"/>
      <c r="VKQ66" s="262"/>
      <c r="VKR66" s="262"/>
      <c r="VKS66" s="262"/>
      <c r="VKT66" s="262"/>
      <c r="VKU66" s="262"/>
      <c r="VKV66" s="262"/>
      <c r="VKW66" s="262"/>
      <c r="VKX66" s="262"/>
      <c r="VKY66" s="262"/>
      <c r="VKZ66" s="262"/>
      <c r="VLA66" s="262"/>
      <c r="VLB66" s="262"/>
      <c r="VLC66" s="262"/>
      <c r="VLD66" s="262"/>
      <c r="VLE66" s="262"/>
      <c r="VLF66" s="262"/>
      <c r="VLG66" s="262"/>
      <c r="VLH66" s="262"/>
      <c r="VLI66" s="262"/>
      <c r="VLJ66" s="262"/>
      <c r="VLK66" s="262"/>
      <c r="VLL66" s="262"/>
      <c r="VLM66" s="262"/>
      <c r="VLN66" s="262"/>
      <c r="VLO66" s="262"/>
      <c r="VLP66" s="262"/>
      <c r="VLQ66" s="262"/>
      <c r="VLR66" s="262"/>
      <c r="VLS66" s="262"/>
      <c r="VLT66" s="262"/>
      <c r="VLU66" s="262"/>
      <c r="VLV66" s="262"/>
      <c r="VLW66" s="262"/>
      <c r="VLX66" s="262"/>
      <c r="VLY66" s="262"/>
      <c r="VLZ66" s="262"/>
      <c r="VMA66" s="262"/>
      <c r="VMB66" s="262"/>
      <c r="VMC66" s="262"/>
      <c r="VMD66" s="262"/>
      <c r="VME66" s="262"/>
      <c r="VMF66" s="262"/>
      <c r="VMG66" s="262"/>
      <c r="VMH66" s="262"/>
      <c r="VMI66" s="262"/>
      <c r="VMJ66" s="262"/>
      <c r="VMK66" s="262"/>
      <c r="VML66" s="262"/>
      <c r="VMM66" s="262"/>
      <c r="VMN66" s="262"/>
      <c r="VMO66" s="262"/>
      <c r="VMP66" s="262"/>
      <c r="VMQ66" s="262"/>
      <c r="VMR66" s="262"/>
      <c r="VMS66" s="262"/>
      <c r="VMT66" s="262"/>
      <c r="VMU66" s="262"/>
      <c r="VMV66" s="262"/>
      <c r="VMW66" s="262"/>
      <c r="VMX66" s="262"/>
      <c r="VMY66" s="262"/>
      <c r="VMZ66" s="262"/>
      <c r="VNA66" s="262"/>
      <c r="VNB66" s="262"/>
      <c r="VNC66" s="262"/>
      <c r="VND66" s="262"/>
      <c r="VNE66" s="262"/>
      <c r="VNF66" s="262"/>
      <c r="VNG66" s="262"/>
      <c r="VNH66" s="262"/>
      <c r="VNI66" s="262"/>
      <c r="VNJ66" s="262"/>
      <c r="VNK66" s="262"/>
      <c r="VNL66" s="262"/>
      <c r="VNM66" s="262"/>
      <c r="VNN66" s="262"/>
      <c r="VNO66" s="262"/>
      <c r="VNP66" s="262"/>
      <c r="VNQ66" s="262"/>
      <c r="VNR66" s="262"/>
      <c r="VNS66" s="262"/>
      <c r="VNT66" s="262"/>
      <c r="VNU66" s="262"/>
      <c r="VNV66" s="262"/>
      <c r="VNW66" s="262"/>
      <c r="VNX66" s="262"/>
      <c r="VNY66" s="262"/>
      <c r="VNZ66" s="262"/>
      <c r="VOA66" s="262"/>
      <c r="VOB66" s="262"/>
      <c r="VOC66" s="262"/>
      <c r="VOD66" s="262"/>
      <c r="VOE66" s="262"/>
      <c r="VOF66" s="262"/>
      <c r="VOG66" s="262"/>
      <c r="VOH66" s="262"/>
      <c r="VOI66" s="262"/>
      <c r="VOJ66" s="262"/>
      <c r="VOK66" s="262"/>
      <c r="VOL66" s="262"/>
      <c r="VOM66" s="262"/>
      <c r="VON66" s="262"/>
      <c r="VOO66" s="262"/>
      <c r="VOP66" s="262"/>
      <c r="VOQ66" s="262"/>
      <c r="VOR66" s="262"/>
      <c r="VOS66" s="262"/>
      <c r="VOT66" s="262"/>
      <c r="VOU66" s="262"/>
      <c r="VOV66" s="262"/>
      <c r="VOW66" s="262"/>
      <c r="VOX66" s="262"/>
      <c r="VOY66" s="262"/>
      <c r="VOZ66" s="262"/>
      <c r="VPA66" s="262"/>
      <c r="VPB66" s="262"/>
      <c r="VPC66" s="262"/>
      <c r="VPD66" s="262"/>
      <c r="VPE66" s="262"/>
      <c r="VPF66" s="262"/>
      <c r="VPG66" s="262"/>
      <c r="VPH66" s="262"/>
      <c r="VPI66" s="262"/>
      <c r="VPJ66" s="262"/>
      <c r="VPK66" s="262"/>
      <c r="VPL66" s="262"/>
      <c r="VPM66" s="262"/>
      <c r="VPN66" s="262"/>
      <c r="VPO66" s="262"/>
      <c r="VPP66" s="262"/>
      <c r="VPQ66" s="262"/>
      <c r="VPR66" s="262"/>
      <c r="VPS66" s="262"/>
      <c r="VPT66" s="262"/>
      <c r="VPU66" s="262"/>
      <c r="VPV66" s="262"/>
      <c r="VPW66" s="262"/>
      <c r="VPX66" s="262"/>
      <c r="VPY66" s="262"/>
      <c r="VPZ66" s="262"/>
      <c r="VQA66" s="262"/>
      <c r="VQB66" s="262"/>
      <c r="VQC66" s="262"/>
      <c r="VQD66" s="262"/>
      <c r="VQE66" s="262"/>
      <c r="VQF66" s="262"/>
      <c r="VQG66" s="262"/>
      <c r="VQH66" s="262"/>
      <c r="VQI66" s="262"/>
      <c r="VQJ66" s="262"/>
      <c r="VQK66" s="262"/>
      <c r="VQL66" s="262"/>
      <c r="VQM66" s="262"/>
      <c r="VQN66" s="262"/>
      <c r="VQO66" s="262"/>
      <c r="VQP66" s="262"/>
      <c r="VQQ66" s="262"/>
      <c r="VQR66" s="262"/>
      <c r="VQS66" s="262"/>
      <c r="VQT66" s="262"/>
      <c r="VQU66" s="262"/>
      <c r="VQV66" s="262"/>
      <c r="VQW66" s="262"/>
      <c r="VQX66" s="262"/>
      <c r="VQY66" s="262"/>
      <c r="VQZ66" s="262"/>
      <c r="VRA66" s="262"/>
      <c r="VRB66" s="262"/>
      <c r="VRC66" s="262"/>
      <c r="VRD66" s="262"/>
      <c r="VRE66" s="262"/>
      <c r="VRF66" s="262"/>
      <c r="VRG66" s="262"/>
      <c r="VRH66" s="262"/>
      <c r="VRI66" s="262"/>
      <c r="VRJ66" s="262"/>
      <c r="VRK66" s="262"/>
      <c r="VRL66" s="262"/>
      <c r="VRM66" s="262"/>
      <c r="VRN66" s="262"/>
      <c r="VRO66" s="262"/>
      <c r="VRP66" s="262"/>
      <c r="VRQ66" s="262"/>
      <c r="VRR66" s="262"/>
      <c r="VRS66" s="262"/>
      <c r="VRT66" s="262"/>
      <c r="VRU66" s="262"/>
      <c r="VRV66" s="262"/>
      <c r="VRW66" s="262"/>
      <c r="VRX66" s="262"/>
      <c r="VRY66" s="262"/>
      <c r="VRZ66" s="262"/>
      <c r="VSA66" s="262"/>
      <c r="VSB66" s="262"/>
      <c r="VSC66" s="262"/>
      <c r="VSD66" s="262"/>
      <c r="VSE66" s="262"/>
      <c r="VSF66" s="262"/>
      <c r="VSG66" s="262"/>
      <c r="VSH66" s="262"/>
      <c r="VSI66" s="262"/>
      <c r="VSJ66" s="262"/>
      <c r="VSK66" s="262"/>
      <c r="VSL66" s="262"/>
      <c r="VSM66" s="262"/>
      <c r="VSN66" s="262"/>
      <c r="VSO66" s="262"/>
      <c r="VSP66" s="262"/>
      <c r="VSQ66" s="262"/>
      <c r="VSR66" s="262"/>
      <c r="VSS66" s="262"/>
      <c r="VST66" s="262"/>
      <c r="VSU66" s="262"/>
      <c r="VSV66" s="262"/>
      <c r="VSW66" s="262"/>
      <c r="VSX66" s="262"/>
      <c r="VSY66" s="262"/>
      <c r="VSZ66" s="262"/>
      <c r="VTA66" s="262"/>
      <c r="VTB66" s="262"/>
      <c r="VTC66" s="262"/>
      <c r="VTD66" s="262"/>
      <c r="VTE66" s="262"/>
      <c r="VTF66" s="262"/>
      <c r="VTG66" s="262"/>
      <c r="VTH66" s="262"/>
      <c r="VTI66" s="262"/>
      <c r="VTJ66" s="262"/>
      <c r="VTK66" s="262"/>
      <c r="VTL66" s="262"/>
      <c r="VTM66" s="262"/>
      <c r="VTN66" s="262"/>
      <c r="VTO66" s="262"/>
      <c r="VTP66" s="262"/>
      <c r="VTQ66" s="262"/>
      <c r="VTR66" s="262"/>
      <c r="VTS66" s="262"/>
      <c r="VTT66" s="262"/>
      <c r="VTU66" s="262"/>
      <c r="VTV66" s="262"/>
      <c r="VTW66" s="262"/>
      <c r="VTX66" s="262"/>
      <c r="VTY66" s="262"/>
      <c r="VTZ66" s="262"/>
      <c r="VUA66" s="262"/>
      <c r="VUB66" s="262"/>
      <c r="VUC66" s="262"/>
      <c r="VUD66" s="262"/>
      <c r="VUE66" s="262"/>
      <c r="VUF66" s="262"/>
      <c r="VUG66" s="262"/>
      <c r="VUH66" s="262"/>
      <c r="VUI66" s="262"/>
      <c r="VUJ66" s="262"/>
      <c r="VUK66" s="262"/>
      <c r="VUL66" s="262"/>
      <c r="VUM66" s="262"/>
      <c r="VUN66" s="262"/>
      <c r="VUO66" s="262"/>
      <c r="VUP66" s="262"/>
      <c r="VUQ66" s="262"/>
      <c r="VUR66" s="262"/>
      <c r="VUS66" s="262"/>
      <c r="VUT66" s="262"/>
      <c r="VUU66" s="262"/>
      <c r="VUV66" s="262"/>
      <c r="VUW66" s="262"/>
      <c r="VUX66" s="262"/>
      <c r="VUY66" s="262"/>
      <c r="VUZ66" s="262"/>
      <c r="VVA66" s="262"/>
      <c r="VVB66" s="262"/>
      <c r="VVC66" s="262"/>
      <c r="VVD66" s="262"/>
      <c r="VVE66" s="262"/>
      <c r="VVF66" s="262"/>
      <c r="VVG66" s="262"/>
      <c r="VVH66" s="262"/>
      <c r="VVI66" s="262"/>
      <c r="VVJ66" s="262"/>
      <c r="VVK66" s="262"/>
      <c r="VVL66" s="262"/>
      <c r="VVM66" s="262"/>
      <c r="VVN66" s="262"/>
      <c r="VVO66" s="262"/>
      <c r="VVP66" s="262"/>
      <c r="VVQ66" s="262"/>
      <c r="VVR66" s="262"/>
      <c r="VVS66" s="262"/>
      <c r="VVT66" s="262"/>
      <c r="VVU66" s="262"/>
      <c r="VVV66" s="262"/>
      <c r="VVW66" s="262"/>
      <c r="VVX66" s="262"/>
      <c r="VVY66" s="262"/>
      <c r="VVZ66" s="262"/>
      <c r="VWA66" s="262"/>
      <c r="VWB66" s="262"/>
      <c r="VWC66" s="262"/>
      <c r="VWD66" s="262"/>
      <c r="VWE66" s="262"/>
      <c r="VWF66" s="262"/>
      <c r="VWG66" s="262"/>
      <c r="VWH66" s="262"/>
      <c r="VWI66" s="262"/>
      <c r="VWJ66" s="262"/>
      <c r="VWK66" s="262"/>
      <c r="VWL66" s="262"/>
      <c r="VWM66" s="262"/>
      <c r="VWN66" s="262"/>
      <c r="VWO66" s="262"/>
      <c r="VWP66" s="262"/>
      <c r="VWQ66" s="262"/>
      <c r="VWR66" s="262"/>
      <c r="VWS66" s="262"/>
      <c r="VWT66" s="262"/>
      <c r="VWU66" s="262"/>
      <c r="VWV66" s="262"/>
      <c r="VWW66" s="262"/>
      <c r="VWX66" s="262"/>
      <c r="VWY66" s="262"/>
      <c r="VWZ66" s="262"/>
      <c r="VXA66" s="262"/>
      <c r="VXB66" s="262"/>
      <c r="VXC66" s="262"/>
      <c r="VXD66" s="262"/>
      <c r="VXE66" s="262"/>
      <c r="VXF66" s="262"/>
      <c r="VXG66" s="262"/>
      <c r="VXH66" s="262"/>
      <c r="VXI66" s="262"/>
      <c r="VXJ66" s="262"/>
      <c r="VXK66" s="262"/>
      <c r="VXL66" s="262"/>
      <c r="VXM66" s="262"/>
      <c r="VXN66" s="262"/>
      <c r="VXO66" s="262"/>
      <c r="VXP66" s="262"/>
      <c r="VXQ66" s="262"/>
      <c r="VXR66" s="262"/>
      <c r="VXS66" s="262"/>
      <c r="VXT66" s="262"/>
      <c r="VXU66" s="262"/>
      <c r="VXV66" s="262"/>
      <c r="VXW66" s="262"/>
      <c r="VXX66" s="262"/>
      <c r="VXY66" s="262"/>
      <c r="VXZ66" s="262"/>
      <c r="VYA66" s="262"/>
      <c r="VYB66" s="262"/>
      <c r="VYC66" s="262"/>
      <c r="VYD66" s="262"/>
      <c r="VYE66" s="262"/>
      <c r="VYF66" s="262"/>
      <c r="VYG66" s="262"/>
      <c r="VYH66" s="262"/>
      <c r="VYI66" s="262"/>
      <c r="VYJ66" s="262"/>
      <c r="VYK66" s="262"/>
      <c r="VYL66" s="262"/>
      <c r="VYM66" s="262"/>
      <c r="VYN66" s="262"/>
      <c r="VYO66" s="262"/>
      <c r="VYP66" s="262"/>
      <c r="VYQ66" s="262"/>
      <c r="VYR66" s="262"/>
      <c r="VYS66" s="262"/>
      <c r="VYT66" s="262"/>
      <c r="VYU66" s="262"/>
      <c r="VYV66" s="262"/>
      <c r="VYW66" s="262"/>
      <c r="VYX66" s="262"/>
      <c r="VYY66" s="262"/>
      <c r="VYZ66" s="262"/>
      <c r="VZA66" s="262"/>
      <c r="VZB66" s="262"/>
      <c r="VZC66" s="262"/>
      <c r="VZD66" s="262"/>
      <c r="VZE66" s="262"/>
      <c r="VZF66" s="262"/>
      <c r="VZG66" s="262"/>
      <c r="VZH66" s="262"/>
      <c r="VZI66" s="262"/>
      <c r="VZJ66" s="262"/>
      <c r="VZK66" s="262"/>
      <c r="VZL66" s="262"/>
      <c r="VZM66" s="262"/>
      <c r="VZN66" s="262"/>
      <c r="VZO66" s="262"/>
      <c r="VZP66" s="262"/>
      <c r="VZQ66" s="262"/>
      <c r="VZR66" s="262"/>
      <c r="VZS66" s="262"/>
      <c r="VZT66" s="262"/>
      <c r="VZU66" s="262"/>
      <c r="VZV66" s="262"/>
      <c r="VZW66" s="262"/>
      <c r="VZX66" s="262"/>
      <c r="VZY66" s="262"/>
      <c r="VZZ66" s="262"/>
      <c r="WAA66" s="262"/>
      <c r="WAB66" s="262"/>
      <c r="WAC66" s="262"/>
      <c r="WAD66" s="262"/>
      <c r="WAE66" s="262"/>
      <c r="WAF66" s="262"/>
      <c r="WAG66" s="262"/>
      <c r="WAH66" s="262"/>
      <c r="WAI66" s="262"/>
      <c r="WAJ66" s="262"/>
      <c r="WAK66" s="262"/>
      <c r="WAL66" s="262"/>
      <c r="WAM66" s="262"/>
      <c r="WAN66" s="262"/>
      <c r="WAO66" s="262"/>
      <c r="WAP66" s="262"/>
      <c r="WAQ66" s="262"/>
      <c r="WAR66" s="262"/>
      <c r="WAS66" s="262"/>
      <c r="WAT66" s="262"/>
      <c r="WAU66" s="262"/>
      <c r="WAV66" s="262"/>
      <c r="WAW66" s="262"/>
      <c r="WAX66" s="262"/>
      <c r="WAY66" s="262"/>
      <c r="WAZ66" s="262"/>
      <c r="WBA66" s="262"/>
      <c r="WBB66" s="262"/>
      <c r="WBC66" s="262"/>
      <c r="WBD66" s="262"/>
      <c r="WBE66" s="262"/>
      <c r="WBF66" s="262"/>
      <c r="WBG66" s="262"/>
      <c r="WBH66" s="262"/>
      <c r="WBI66" s="262"/>
      <c r="WBJ66" s="262"/>
      <c r="WBK66" s="262"/>
      <c r="WBL66" s="262"/>
      <c r="WBM66" s="262"/>
      <c r="WBN66" s="262"/>
      <c r="WBO66" s="262"/>
      <c r="WBP66" s="262"/>
      <c r="WBQ66" s="262"/>
      <c r="WBR66" s="262"/>
      <c r="WBS66" s="262"/>
      <c r="WBT66" s="262"/>
      <c r="WBU66" s="262"/>
      <c r="WBV66" s="262"/>
      <c r="WBW66" s="262"/>
      <c r="WBX66" s="262"/>
      <c r="WBY66" s="262"/>
      <c r="WBZ66" s="262"/>
      <c r="WCA66" s="262"/>
      <c r="WCB66" s="262"/>
      <c r="WCC66" s="262"/>
      <c r="WCD66" s="262"/>
      <c r="WCE66" s="262"/>
      <c r="WCF66" s="262"/>
      <c r="WCG66" s="262"/>
      <c r="WCH66" s="262"/>
      <c r="WCI66" s="262"/>
      <c r="WCJ66" s="262"/>
      <c r="WCK66" s="262"/>
      <c r="WCL66" s="262"/>
      <c r="WCM66" s="262"/>
      <c r="WCN66" s="262"/>
      <c r="WCO66" s="262"/>
      <c r="WCP66" s="262"/>
      <c r="WCQ66" s="262"/>
      <c r="WCR66" s="262"/>
      <c r="WCS66" s="262"/>
      <c r="WCT66" s="262"/>
      <c r="WCU66" s="262"/>
      <c r="WCV66" s="262"/>
      <c r="WCW66" s="262"/>
      <c r="WCX66" s="262"/>
      <c r="WCY66" s="262"/>
      <c r="WCZ66" s="262"/>
      <c r="WDA66" s="262"/>
      <c r="WDB66" s="262"/>
      <c r="WDC66" s="262"/>
      <c r="WDD66" s="262"/>
      <c r="WDE66" s="262"/>
      <c r="WDF66" s="262"/>
      <c r="WDG66" s="262"/>
      <c r="WDH66" s="262"/>
      <c r="WDI66" s="262"/>
      <c r="WDJ66" s="262"/>
      <c r="WDK66" s="262"/>
      <c r="WDL66" s="262"/>
      <c r="WDM66" s="262"/>
      <c r="WDN66" s="262"/>
      <c r="WDO66" s="262"/>
      <c r="WDP66" s="262"/>
      <c r="WDQ66" s="262"/>
      <c r="WDR66" s="262"/>
      <c r="WDS66" s="262"/>
      <c r="WDT66" s="262"/>
      <c r="WDU66" s="262"/>
      <c r="WDV66" s="262"/>
      <c r="WDW66" s="262"/>
      <c r="WDX66" s="262"/>
      <c r="WDY66" s="262"/>
      <c r="WDZ66" s="262"/>
      <c r="WEA66" s="262"/>
      <c r="WEB66" s="262"/>
      <c r="WEC66" s="262"/>
      <c r="WED66" s="262"/>
      <c r="WEE66" s="262"/>
      <c r="WEF66" s="262"/>
      <c r="WEG66" s="262"/>
      <c r="WEH66" s="262"/>
      <c r="WEI66" s="262"/>
      <c r="WEJ66" s="262"/>
      <c r="WEK66" s="262"/>
      <c r="WEL66" s="262"/>
      <c r="WEM66" s="262"/>
      <c r="WEN66" s="262"/>
      <c r="WEO66" s="262"/>
      <c r="WEP66" s="262"/>
      <c r="WEQ66" s="262"/>
      <c r="WER66" s="262"/>
      <c r="WES66" s="262"/>
      <c r="WET66" s="262"/>
      <c r="WEU66" s="262"/>
      <c r="WEV66" s="262"/>
      <c r="WEW66" s="262"/>
      <c r="WEX66" s="262"/>
      <c r="WEY66" s="262"/>
      <c r="WEZ66" s="262"/>
      <c r="WFA66" s="262"/>
      <c r="WFB66" s="262"/>
      <c r="WFC66" s="262"/>
      <c r="WFD66" s="262"/>
      <c r="WFE66" s="262"/>
      <c r="WFF66" s="262"/>
      <c r="WFG66" s="262"/>
      <c r="WFH66" s="262"/>
      <c r="WFI66" s="262"/>
      <c r="WFJ66" s="262"/>
      <c r="WFK66" s="262"/>
      <c r="WFL66" s="262"/>
      <c r="WFM66" s="262"/>
      <c r="WFN66" s="262"/>
      <c r="WFO66" s="262"/>
      <c r="WFP66" s="262"/>
      <c r="WFQ66" s="262"/>
      <c r="WFR66" s="262"/>
      <c r="WFS66" s="262"/>
      <c r="WFT66" s="262"/>
      <c r="WFU66" s="262"/>
      <c r="WFV66" s="262"/>
      <c r="WFW66" s="262"/>
      <c r="WFX66" s="262"/>
      <c r="WFY66" s="262"/>
      <c r="WFZ66" s="262"/>
      <c r="WGA66" s="262"/>
      <c r="WGB66" s="262"/>
      <c r="WGC66" s="262"/>
      <c r="WGD66" s="262"/>
      <c r="WGE66" s="262"/>
      <c r="WGF66" s="262"/>
      <c r="WGG66" s="262"/>
      <c r="WGH66" s="262"/>
      <c r="WGI66" s="262"/>
      <c r="WGJ66" s="262"/>
      <c r="WGK66" s="262"/>
      <c r="WGL66" s="262"/>
      <c r="WGM66" s="262"/>
      <c r="WGN66" s="262"/>
      <c r="WGO66" s="262"/>
      <c r="WGP66" s="262"/>
      <c r="WGQ66" s="262"/>
      <c r="WGR66" s="262"/>
      <c r="WGS66" s="262"/>
      <c r="WGT66" s="262"/>
      <c r="WGU66" s="262"/>
      <c r="WGV66" s="262"/>
      <c r="WGW66" s="262"/>
      <c r="WGX66" s="262"/>
      <c r="WGY66" s="262"/>
      <c r="WGZ66" s="262"/>
      <c r="WHA66" s="262"/>
      <c r="WHB66" s="262"/>
      <c r="WHC66" s="262"/>
      <c r="WHD66" s="262"/>
      <c r="WHE66" s="262"/>
      <c r="WHF66" s="262"/>
      <c r="WHG66" s="262"/>
      <c r="WHH66" s="262"/>
      <c r="WHI66" s="262"/>
      <c r="WHJ66" s="262"/>
      <c r="WHK66" s="262"/>
      <c r="WHL66" s="262"/>
      <c r="WHM66" s="262"/>
      <c r="WHN66" s="262"/>
      <c r="WHO66" s="262"/>
      <c r="WHP66" s="262"/>
      <c r="WHQ66" s="262"/>
      <c r="WHR66" s="262"/>
      <c r="WHS66" s="262"/>
      <c r="WHT66" s="262"/>
      <c r="WHU66" s="262"/>
      <c r="WHV66" s="262"/>
      <c r="WHW66" s="262"/>
      <c r="WHX66" s="262"/>
      <c r="WHY66" s="262"/>
      <c r="WHZ66" s="262"/>
      <c r="WIA66" s="262"/>
      <c r="WIB66" s="262"/>
      <c r="WIC66" s="262"/>
      <c r="WID66" s="262"/>
      <c r="WIE66" s="262"/>
      <c r="WIF66" s="262"/>
      <c r="WIG66" s="262"/>
      <c r="WIH66" s="262"/>
      <c r="WII66" s="262"/>
      <c r="WIJ66" s="262"/>
      <c r="WIK66" s="262"/>
      <c r="WIL66" s="262"/>
      <c r="WIM66" s="262"/>
      <c r="WIN66" s="262"/>
      <c r="WIO66" s="262"/>
      <c r="WIP66" s="262"/>
      <c r="WIQ66" s="262"/>
      <c r="WIR66" s="262"/>
      <c r="WIS66" s="262"/>
      <c r="WIT66" s="262"/>
      <c r="WIU66" s="262"/>
      <c r="WIV66" s="262"/>
      <c r="WIW66" s="262"/>
      <c r="WIX66" s="262"/>
      <c r="WIY66" s="262"/>
      <c r="WIZ66" s="262"/>
      <c r="WJA66" s="262"/>
      <c r="WJB66" s="262"/>
      <c r="WJC66" s="262"/>
      <c r="WJD66" s="262"/>
      <c r="WJE66" s="262"/>
      <c r="WJF66" s="262"/>
      <c r="WJG66" s="262"/>
      <c r="WJH66" s="262"/>
      <c r="WJI66" s="262"/>
      <c r="WJJ66" s="262"/>
      <c r="WJK66" s="262"/>
      <c r="WJL66" s="262"/>
      <c r="WJM66" s="262"/>
      <c r="WJN66" s="262"/>
      <c r="WJO66" s="262"/>
      <c r="WJP66" s="262"/>
      <c r="WJQ66" s="262"/>
      <c r="WJR66" s="262"/>
      <c r="WJS66" s="262"/>
      <c r="WJT66" s="262"/>
      <c r="WJU66" s="262"/>
      <c r="WJV66" s="262"/>
      <c r="WJW66" s="262"/>
      <c r="WJX66" s="262"/>
      <c r="WJY66" s="262"/>
      <c r="WJZ66" s="262"/>
      <c r="WKA66" s="262"/>
      <c r="WKB66" s="262"/>
      <c r="WKC66" s="262"/>
      <c r="WKD66" s="262"/>
      <c r="WKE66" s="262"/>
      <c r="WKF66" s="262"/>
      <c r="WKG66" s="262"/>
      <c r="WKH66" s="262"/>
      <c r="WKI66" s="262"/>
      <c r="WKJ66" s="262"/>
      <c r="WKK66" s="262"/>
      <c r="WKL66" s="262"/>
      <c r="WKM66" s="262"/>
      <c r="WKN66" s="262"/>
      <c r="WKO66" s="262"/>
      <c r="WKP66" s="262"/>
      <c r="WKQ66" s="262"/>
      <c r="WKR66" s="262"/>
      <c r="WKS66" s="262"/>
      <c r="WKT66" s="262"/>
      <c r="WKU66" s="262"/>
      <c r="WKV66" s="262"/>
      <c r="WKW66" s="262"/>
      <c r="WKX66" s="262"/>
      <c r="WKY66" s="262"/>
      <c r="WKZ66" s="262"/>
      <c r="WLA66" s="262"/>
      <c r="WLB66" s="262"/>
      <c r="WLC66" s="262"/>
      <c r="WLD66" s="262"/>
      <c r="WLE66" s="262"/>
      <c r="WLF66" s="262"/>
      <c r="WLG66" s="262"/>
      <c r="WLH66" s="262"/>
      <c r="WLI66" s="262"/>
      <c r="WLJ66" s="262"/>
      <c r="WLK66" s="262"/>
      <c r="WLL66" s="262"/>
      <c r="WLM66" s="262"/>
      <c r="WLN66" s="262"/>
      <c r="WLO66" s="262"/>
      <c r="WLP66" s="262"/>
      <c r="WLQ66" s="262"/>
      <c r="WLR66" s="262"/>
      <c r="WLS66" s="262"/>
      <c r="WLT66" s="262"/>
      <c r="WLU66" s="262"/>
      <c r="WLV66" s="262"/>
      <c r="WLW66" s="262"/>
      <c r="WLX66" s="262"/>
      <c r="WLY66" s="262"/>
      <c r="WLZ66" s="262"/>
      <c r="WMA66" s="262"/>
      <c r="WMB66" s="262"/>
      <c r="WMC66" s="262"/>
      <c r="WMD66" s="262"/>
      <c r="WME66" s="262"/>
      <c r="WMF66" s="262"/>
      <c r="WMG66" s="262"/>
      <c r="WMH66" s="262"/>
      <c r="WMI66" s="262"/>
      <c r="WMJ66" s="262"/>
      <c r="WMK66" s="262"/>
      <c r="WML66" s="262"/>
      <c r="WMM66" s="262"/>
      <c r="WMN66" s="262"/>
      <c r="WMO66" s="262"/>
      <c r="WMP66" s="262"/>
      <c r="WMQ66" s="262"/>
      <c r="WMR66" s="262"/>
      <c r="WMS66" s="262"/>
      <c r="WMT66" s="262"/>
      <c r="WMU66" s="262"/>
      <c r="WMV66" s="262"/>
      <c r="WMW66" s="262"/>
      <c r="WMX66" s="262"/>
      <c r="WMY66" s="262"/>
      <c r="WMZ66" s="262"/>
      <c r="WNA66" s="262"/>
      <c r="WNB66" s="262"/>
      <c r="WNC66" s="262"/>
      <c r="WND66" s="262"/>
      <c r="WNE66" s="262"/>
      <c r="WNF66" s="262"/>
      <c r="WNG66" s="262"/>
      <c r="WNH66" s="262"/>
      <c r="WNI66" s="262"/>
      <c r="WNJ66" s="262"/>
      <c r="WNK66" s="262"/>
      <c r="WNL66" s="262"/>
      <c r="WNM66" s="262"/>
      <c r="WNN66" s="262"/>
      <c r="WNO66" s="262"/>
      <c r="WNP66" s="262"/>
      <c r="WNQ66" s="262"/>
      <c r="WNR66" s="262"/>
      <c r="WNS66" s="262"/>
      <c r="WNT66" s="262"/>
      <c r="WNU66" s="262"/>
      <c r="WNV66" s="262"/>
      <c r="WNW66" s="262"/>
      <c r="WNX66" s="262"/>
      <c r="WNY66" s="262"/>
      <c r="WNZ66" s="262"/>
      <c r="WOA66" s="262"/>
      <c r="WOB66" s="262"/>
      <c r="WOC66" s="262"/>
      <c r="WOD66" s="262"/>
      <c r="WOE66" s="262"/>
      <c r="WOF66" s="262"/>
      <c r="WOG66" s="262"/>
      <c r="WOH66" s="262"/>
      <c r="WOI66" s="262"/>
      <c r="WOJ66" s="262"/>
      <c r="WOK66" s="262"/>
      <c r="WOL66" s="262"/>
      <c r="WOM66" s="262"/>
      <c r="WON66" s="262"/>
      <c r="WOO66" s="262"/>
      <c r="WOP66" s="262"/>
      <c r="WOQ66" s="262"/>
      <c r="WOR66" s="262"/>
      <c r="WOS66" s="262"/>
      <c r="WOT66" s="262"/>
      <c r="WOU66" s="262"/>
      <c r="WOV66" s="262"/>
      <c r="WOW66" s="262"/>
      <c r="WOX66" s="262"/>
      <c r="WOY66" s="262"/>
      <c r="WOZ66" s="262"/>
      <c r="WPA66" s="262"/>
      <c r="WPB66" s="262"/>
      <c r="WPC66" s="262"/>
      <c r="WPD66" s="262"/>
      <c r="WPE66" s="262"/>
      <c r="WPF66" s="262"/>
      <c r="WPG66" s="262"/>
      <c r="WPH66" s="262"/>
      <c r="WPI66" s="262"/>
      <c r="WPJ66" s="262"/>
      <c r="WPK66" s="262"/>
      <c r="WPL66" s="262"/>
      <c r="WPM66" s="262"/>
      <c r="WPN66" s="262"/>
      <c r="WPO66" s="262"/>
      <c r="WPP66" s="262"/>
      <c r="WPQ66" s="262"/>
      <c r="WPR66" s="262"/>
      <c r="WPS66" s="262"/>
      <c r="WPT66" s="262"/>
      <c r="WPU66" s="262"/>
      <c r="WPV66" s="262"/>
      <c r="WPW66" s="262"/>
      <c r="WPX66" s="262"/>
      <c r="WPY66" s="262"/>
      <c r="WPZ66" s="262"/>
      <c r="WQA66" s="262"/>
      <c r="WQB66" s="262"/>
      <c r="WQC66" s="262"/>
      <c r="WQD66" s="262"/>
      <c r="WQE66" s="262"/>
      <c r="WQF66" s="262"/>
      <c r="WQG66" s="262"/>
      <c r="WQH66" s="262"/>
      <c r="WQI66" s="262"/>
      <c r="WQJ66" s="262"/>
      <c r="WQK66" s="262"/>
      <c r="WQL66" s="262"/>
      <c r="WQM66" s="262"/>
      <c r="WQN66" s="262"/>
      <c r="WQO66" s="262"/>
      <c r="WQP66" s="262"/>
      <c r="WQQ66" s="262"/>
      <c r="WQR66" s="262"/>
      <c r="WQS66" s="262"/>
      <c r="WQT66" s="262"/>
      <c r="WQU66" s="262"/>
      <c r="WQV66" s="262"/>
      <c r="WQW66" s="262"/>
      <c r="WQX66" s="262"/>
      <c r="WQY66" s="262"/>
      <c r="WQZ66" s="262"/>
      <c r="WRA66" s="262"/>
      <c r="WRB66" s="262"/>
      <c r="WRC66" s="262"/>
      <c r="WRD66" s="262"/>
      <c r="WRE66" s="262"/>
      <c r="WRF66" s="262"/>
      <c r="WRG66" s="262"/>
      <c r="WRH66" s="262"/>
      <c r="WRI66" s="262"/>
      <c r="WRJ66" s="262"/>
      <c r="WRK66" s="262"/>
      <c r="WRL66" s="262"/>
      <c r="WRM66" s="262"/>
      <c r="WRN66" s="262"/>
      <c r="WRO66" s="262"/>
      <c r="WRP66" s="262"/>
      <c r="WRQ66" s="262"/>
      <c r="WRR66" s="262"/>
      <c r="WRS66" s="262"/>
      <c r="WRT66" s="262"/>
      <c r="WRU66" s="262"/>
      <c r="WRV66" s="262"/>
      <c r="WRW66" s="262"/>
      <c r="WRX66" s="262"/>
      <c r="WRY66" s="262"/>
      <c r="WRZ66" s="262"/>
      <c r="WSA66" s="262"/>
      <c r="WSB66" s="262"/>
      <c r="WSC66" s="262"/>
      <c r="WSD66" s="262"/>
      <c r="WSE66" s="262"/>
      <c r="WSF66" s="262"/>
      <c r="WSG66" s="262"/>
      <c r="WSH66" s="262"/>
      <c r="WSI66" s="262"/>
      <c r="WSJ66" s="262"/>
      <c r="WSK66" s="262"/>
      <c r="WSL66" s="262"/>
      <c r="WSM66" s="262"/>
      <c r="WSN66" s="262"/>
      <c r="WSO66" s="262"/>
      <c r="WSP66" s="262"/>
      <c r="WSQ66" s="262"/>
      <c r="WSR66" s="262"/>
      <c r="WSS66" s="262"/>
      <c r="WST66" s="262"/>
      <c r="WSU66" s="262"/>
      <c r="WSV66" s="262"/>
      <c r="WSW66" s="262"/>
      <c r="WSX66" s="262"/>
      <c r="WSY66" s="262"/>
      <c r="WSZ66" s="262"/>
      <c r="WTA66" s="262"/>
      <c r="WTB66" s="262"/>
      <c r="WTC66" s="262"/>
      <c r="WTD66" s="262"/>
      <c r="WTE66" s="262"/>
      <c r="WTF66" s="262"/>
      <c r="WTG66" s="262"/>
      <c r="WTH66" s="262"/>
      <c r="WTI66" s="262"/>
      <c r="WTJ66" s="262"/>
      <c r="WTK66" s="262"/>
      <c r="WTL66" s="262"/>
      <c r="WTM66" s="262"/>
      <c r="WTN66" s="262"/>
      <c r="WTO66" s="262"/>
      <c r="WTP66" s="262"/>
      <c r="WTQ66" s="262"/>
      <c r="WTR66" s="262"/>
      <c r="WTS66" s="262"/>
      <c r="WTT66" s="262"/>
      <c r="WTU66" s="262"/>
      <c r="WTV66" s="262"/>
      <c r="WTW66" s="262"/>
      <c r="WTX66" s="262"/>
      <c r="WTY66" s="262"/>
      <c r="WTZ66" s="262"/>
      <c r="WUA66" s="262"/>
      <c r="WUB66" s="262"/>
      <c r="WUC66" s="262"/>
      <c r="WUD66" s="262"/>
      <c r="WUE66" s="262"/>
      <c r="WUF66" s="262"/>
      <c r="WUG66" s="262"/>
      <c r="WUH66" s="262"/>
      <c r="WUI66" s="262"/>
      <c r="WUJ66" s="262"/>
      <c r="WUK66" s="262"/>
      <c r="WUL66" s="262"/>
      <c r="WUM66" s="262"/>
      <c r="WUN66" s="262"/>
      <c r="WUO66" s="262"/>
      <c r="WUP66" s="262"/>
      <c r="WUQ66" s="262"/>
      <c r="WUR66" s="262"/>
      <c r="WUS66" s="262"/>
      <c r="WUT66" s="262"/>
      <c r="WUU66" s="262"/>
      <c r="WUV66" s="262"/>
      <c r="WUW66" s="262"/>
      <c r="WUX66" s="262"/>
      <c r="WUY66" s="262"/>
      <c r="WUZ66" s="262"/>
      <c r="WVA66" s="262"/>
      <c r="WVB66" s="262"/>
      <c r="WVC66" s="262"/>
      <c r="WVD66" s="262"/>
      <c r="WVE66" s="262"/>
      <c r="WVF66" s="262"/>
      <c r="WVG66" s="262"/>
      <c r="WVH66" s="262"/>
      <c r="WVI66" s="262"/>
      <c r="WVJ66" s="262"/>
      <c r="WVK66" s="262"/>
      <c r="WVL66" s="262"/>
      <c r="WVM66" s="262"/>
      <c r="WVN66" s="262"/>
      <c r="WVO66" s="262"/>
      <c r="WVP66" s="262"/>
      <c r="WVQ66" s="262"/>
      <c r="WVR66" s="262"/>
      <c r="WVS66" s="262"/>
      <c r="WVT66" s="262"/>
      <c r="WVU66" s="262"/>
      <c r="WVV66" s="262"/>
      <c r="WVW66" s="262"/>
      <c r="WVX66" s="262"/>
      <c r="WVY66" s="262"/>
      <c r="WVZ66" s="262"/>
      <c r="WWA66" s="262"/>
      <c r="WWB66" s="262"/>
      <c r="WWC66" s="262"/>
      <c r="WWD66" s="262"/>
      <c r="WWE66" s="262"/>
      <c r="WWF66" s="262"/>
      <c r="WWG66" s="262"/>
      <c r="WWH66" s="262"/>
      <c r="WWI66" s="262"/>
      <c r="WWJ66" s="262"/>
      <c r="WWK66" s="262"/>
      <c r="WWL66" s="262"/>
      <c r="WWM66" s="262"/>
      <c r="WWN66" s="262"/>
      <c r="WWO66" s="262"/>
      <c r="WWP66" s="262"/>
      <c r="WWQ66" s="262"/>
      <c r="WWR66" s="262"/>
      <c r="WWS66" s="262"/>
      <c r="WWT66" s="262"/>
      <c r="WWU66" s="262"/>
      <c r="WWV66" s="262"/>
      <c r="WWW66" s="262"/>
      <c r="WWX66" s="262"/>
      <c r="WWY66" s="262"/>
      <c r="WWZ66" s="262"/>
      <c r="WXA66" s="262"/>
      <c r="WXB66" s="262"/>
      <c r="WXC66" s="262"/>
      <c r="WXD66" s="262"/>
      <c r="WXE66" s="262"/>
      <c r="WXF66" s="262"/>
      <c r="WXG66" s="262"/>
      <c r="WXH66" s="262"/>
      <c r="WXI66" s="262"/>
      <c r="WXJ66" s="262"/>
      <c r="WXK66" s="262"/>
      <c r="WXL66" s="262"/>
      <c r="WXM66" s="262"/>
      <c r="WXN66" s="262"/>
      <c r="WXO66" s="262"/>
      <c r="WXP66" s="262"/>
      <c r="WXQ66" s="262"/>
      <c r="WXR66" s="262"/>
      <c r="WXS66" s="262"/>
      <c r="WXT66" s="262"/>
      <c r="WXU66" s="262"/>
      <c r="WXV66" s="262"/>
      <c r="WXW66" s="262"/>
      <c r="WXX66" s="262"/>
      <c r="WXY66" s="262"/>
      <c r="WXZ66" s="262"/>
      <c r="WYA66" s="262"/>
      <c r="WYB66" s="262"/>
      <c r="WYC66" s="262"/>
      <c r="WYD66" s="262"/>
      <c r="WYE66" s="262"/>
      <c r="WYF66" s="262"/>
      <c r="WYG66" s="262"/>
      <c r="WYH66" s="262"/>
      <c r="WYI66" s="262"/>
      <c r="WYJ66" s="262"/>
      <c r="WYK66" s="262"/>
      <c r="WYL66" s="262"/>
      <c r="WYM66" s="262"/>
      <c r="WYN66" s="262"/>
      <c r="WYO66" s="262"/>
      <c r="WYP66" s="262"/>
      <c r="WYQ66" s="262"/>
      <c r="WYR66" s="262"/>
      <c r="WYS66" s="262"/>
      <c r="WYT66" s="262"/>
      <c r="WYU66" s="262"/>
      <c r="WYV66" s="262"/>
      <c r="WYW66" s="262"/>
      <c r="WYX66" s="262"/>
      <c r="WYY66" s="262"/>
      <c r="WYZ66" s="262"/>
      <c r="WZA66" s="262"/>
      <c r="WZB66" s="262"/>
      <c r="WZC66" s="262"/>
      <c r="WZD66" s="262"/>
      <c r="WZE66" s="262"/>
      <c r="WZF66" s="262"/>
      <c r="WZG66" s="262"/>
      <c r="WZH66" s="262"/>
      <c r="WZI66" s="262"/>
      <c r="WZJ66" s="262"/>
      <c r="WZK66" s="262"/>
      <c r="WZL66" s="262"/>
      <c r="WZM66" s="262"/>
      <c r="WZN66" s="262"/>
      <c r="WZO66" s="262"/>
      <c r="WZP66" s="262"/>
      <c r="WZQ66" s="262"/>
      <c r="WZR66" s="262"/>
      <c r="WZS66" s="262"/>
      <c r="WZT66" s="262"/>
      <c r="WZU66" s="262"/>
      <c r="WZV66" s="262"/>
      <c r="WZW66" s="262"/>
      <c r="WZX66" s="262"/>
      <c r="WZY66" s="262"/>
      <c r="WZZ66" s="262"/>
      <c r="XAA66" s="262"/>
      <c r="XAB66" s="262"/>
      <c r="XAC66" s="262"/>
      <c r="XAD66" s="262"/>
      <c r="XAE66" s="262"/>
      <c r="XAF66" s="262"/>
      <c r="XAG66" s="262"/>
      <c r="XAH66" s="262"/>
      <c r="XAI66" s="262"/>
      <c r="XAJ66" s="262"/>
      <c r="XAK66" s="262"/>
      <c r="XAL66" s="262"/>
      <c r="XAM66" s="262"/>
      <c r="XAN66" s="262"/>
      <c r="XAO66" s="262"/>
      <c r="XAP66" s="262"/>
      <c r="XAQ66" s="262"/>
      <c r="XAR66" s="262"/>
      <c r="XAS66" s="262"/>
      <c r="XAT66" s="262"/>
      <c r="XAU66" s="262"/>
      <c r="XAV66" s="262"/>
      <c r="XAW66" s="262"/>
      <c r="XAX66" s="262"/>
      <c r="XAY66" s="262"/>
      <c r="XAZ66" s="262"/>
      <c r="XBA66" s="262"/>
      <c r="XBB66" s="262"/>
      <c r="XBC66" s="262"/>
      <c r="XBD66" s="262"/>
      <c r="XBE66" s="262"/>
      <c r="XBF66" s="262"/>
      <c r="XBG66" s="262"/>
      <c r="XBH66" s="262"/>
      <c r="XBI66" s="262"/>
      <c r="XBJ66" s="262"/>
      <c r="XBK66" s="262"/>
      <c r="XBL66" s="262"/>
      <c r="XBM66" s="262"/>
      <c r="XBN66" s="262"/>
      <c r="XBO66" s="262"/>
      <c r="XBP66" s="262"/>
      <c r="XBQ66" s="262"/>
      <c r="XBR66" s="262"/>
      <c r="XBS66" s="262"/>
      <c r="XBT66" s="262"/>
      <c r="XBU66" s="262"/>
      <c r="XBV66" s="262"/>
      <c r="XBW66" s="262"/>
      <c r="XBX66" s="262"/>
      <c r="XBY66" s="262"/>
      <c r="XBZ66" s="262"/>
      <c r="XCA66" s="262"/>
      <c r="XCB66" s="262"/>
      <c r="XCC66" s="262"/>
      <c r="XCD66" s="262"/>
      <c r="XCE66" s="262"/>
      <c r="XCF66" s="262"/>
      <c r="XCG66" s="262"/>
      <c r="XCH66" s="262"/>
      <c r="XCI66" s="262"/>
      <c r="XCJ66" s="262"/>
      <c r="XCK66" s="262"/>
      <c r="XCL66" s="262"/>
      <c r="XCM66" s="262"/>
      <c r="XCN66" s="262"/>
      <c r="XCO66" s="262"/>
      <c r="XCP66" s="262"/>
      <c r="XCQ66" s="262"/>
      <c r="XCR66" s="262"/>
      <c r="XCS66" s="262"/>
      <c r="XCT66" s="262"/>
      <c r="XCU66" s="262"/>
      <c r="XCV66" s="262"/>
      <c r="XCW66" s="262"/>
      <c r="XCX66" s="262"/>
      <c r="XCY66" s="262"/>
      <c r="XCZ66" s="262"/>
      <c r="XDA66" s="262"/>
      <c r="XDB66" s="262"/>
      <c r="XDC66" s="262"/>
      <c r="XDD66" s="262"/>
      <c r="XDE66" s="262"/>
      <c r="XDF66" s="262"/>
      <c r="XDG66" s="262"/>
      <c r="XDH66" s="262"/>
      <c r="XDI66" s="262"/>
      <c r="XDJ66" s="262"/>
      <c r="XDK66" s="262"/>
      <c r="XDL66" s="262"/>
      <c r="XDM66" s="262"/>
      <c r="XDN66" s="262"/>
      <c r="XDO66" s="262"/>
      <c r="XDP66" s="262"/>
      <c r="XDQ66" s="262"/>
      <c r="XDR66" s="262"/>
      <c r="XDS66" s="262"/>
      <c r="XDT66" s="262"/>
      <c r="XDU66" s="262"/>
      <c r="XDV66" s="262"/>
      <c r="XDW66" s="262"/>
      <c r="XDX66" s="262"/>
      <c r="XDY66" s="262"/>
      <c r="XDZ66" s="262"/>
      <c r="XEA66" s="262"/>
      <c r="XEB66" s="262"/>
      <c r="XEC66" s="262"/>
      <c r="XED66" s="262"/>
      <c r="XEE66" s="262"/>
      <c r="XEF66" s="262"/>
      <c r="XEG66" s="262"/>
      <c r="XEH66" s="262"/>
      <c r="XEI66" s="262"/>
      <c r="XEJ66" s="262"/>
      <c r="XEK66" s="262"/>
      <c r="XEL66" s="262"/>
      <c r="XEM66" s="262"/>
      <c r="XEN66" s="262"/>
      <c r="XEO66" s="262"/>
    </row>
    <row r="67" spans="1:16369" ht="24" x14ac:dyDescent="0.2">
      <c r="A67" s="209" t="s">
        <v>325</v>
      </c>
    </row>
    <row r="68" spans="1:16369" s="263" customFormat="1" ht="25.5" x14ac:dyDescent="0.2">
      <c r="A68" s="231" t="s">
        <v>402</v>
      </c>
    </row>
    <row r="69" spans="1:16369" s="263" customFormat="1" ht="38.25" x14ac:dyDescent="0.2">
      <c r="A69" s="323" t="s">
        <v>393</v>
      </c>
    </row>
    <row r="70" spans="1:16369" s="263" customFormat="1" ht="51" x14ac:dyDescent="0.2">
      <c r="A70" s="323" t="s">
        <v>394</v>
      </c>
    </row>
    <row r="71" spans="1:16369" s="263" customFormat="1" ht="25.5" x14ac:dyDescent="0.2">
      <c r="A71" s="323" t="s">
        <v>395</v>
      </c>
    </row>
    <row r="72" spans="1:16369" s="263" customFormat="1" ht="38.25" x14ac:dyDescent="0.2">
      <c r="A72" s="323" t="s">
        <v>396</v>
      </c>
    </row>
    <row r="73" spans="1:16369" s="263" customFormat="1" ht="25.5" x14ac:dyDescent="0.2">
      <c r="A73" s="323" t="s">
        <v>397</v>
      </c>
    </row>
    <row r="74" spans="1:16369" s="263" customFormat="1" ht="12.75" x14ac:dyDescent="0.2">
      <c r="A74" s="323" t="s">
        <v>398</v>
      </c>
    </row>
    <row r="75" spans="1:16369" s="263" customFormat="1" ht="12.75" x14ac:dyDescent="0.2">
      <c r="A75" s="146"/>
    </row>
    <row r="76" spans="1:16369" s="263" customFormat="1" ht="31.5" x14ac:dyDescent="0.2">
      <c r="A76" s="158" t="s">
        <v>179</v>
      </c>
    </row>
    <row r="77" spans="1:16369" s="263" customFormat="1" ht="21" x14ac:dyDescent="0.2">
      <c r="A77" s="232" t="s">
        <v>175</v>
      </c>
    </row>
    <row r="78" spans="1:16369" s="263" customFormat="1" ht="42.75" x14ac:dyDescent="0.2">
      <c r="A78" s="149" t="s">
        <v>176</v>
      </c>
    </row>
    <row r="79" spans="1:16369" s="263" customFormat="1" ht="21" x14ac:dyDescent="0.2">
      <c r="A79" s="198" t="s">
        <v>177</v>
      </c>
    </row>
    <row r="80" spans="1:16369" s="263" customFormat="1" ht="12.75" x14ac:dyDescent="0.2">
      <c r="A80" s="130"/>
    </row>
    <row r="81" spans="1:1" s="263" customFormat="1" ht="12.75" x14ac:dyDescent="0.2">
      <c r="A81" s="131" t="s">
        <v>145</v>
      </c>
    </row>
    <row r="82" spans="1:1" s="263" customFormat="1" ht="24" x14ac:dyDescent="0.2">
      <c r="A82" s="264" t="s">
        <v>165</v>
      </c>
    </row>
    <row r="83" spans="1:1" s="263" customFormat="1" ht="24" x14ac:dyDescent="0.2">
      <c r="A83" s="264" t="s">
        <v>166</v>
      </c>
    </row>
    <row r="84" spans="1:1" s="263" customFormat="1" ht="12.75" x14ac:dyDescent="0.2">
      <c r="A84" s="129"/>
    </row>
    <row r="85" spans="1:1" s="263" customFormat="1" ht="12.75" x14ac:dyDescent="0.2"/>
    <row r="86" spans="1:1" s="263" customFormat="1" ht="12.75" x14ac:dyDescent="0.2"/>
  </sheetData>
  <mergeCells count="1">
    <mergeCell ref="A62:A65"/>
  </mergeCells>
  <pageMargins left="0.7" right="0.7" top="0.75" bottom="0.75" header="0.3" footer="0.3"/>
  <pageSetup paperSize="9" orientation="portrait" horizontalDpi="4294967295" verticalDpi="4294967295"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zoomScaleNormal="100" workbookViewId="0"/>
  </sheetViews>
  <sheetFormatPr defaultColWidth="9" defaultRowHeight="12" x14ac:dyDescent="0.2"/>
  <cols>
    <col min="1" max="1" width="83.85546875" style="213" customWidth="1"/>
    <col min="2" max="16384" width="9" style="213"/>
  </cols>
  <sheetData>
    <row r="1" spans="1:20" s="21" customFormat="1" ht="12" customHeight="1" x14ac:dyDescent="0.2">
      <c r="A1" s="114" t="s">
        <v>141</v>
      </c>
    </row>
    <row r="2" spans="1:20" s="21" customFormat="1" ht="12" customHeight="1" x14ac:dyDescent="0.2">
      <c r="A2" s="230" t="s">
        <v>401</v>
      </c>
    </row>
    <row r="3" spans="1:20" ht="8.4499999999999993" customHeight="1" x14ac:dyDescent="0.2">
      <c r="A3" s="80"/>
    </row>
    <row r="4" spans="1:20" s="21" customFormat="1" ht="32.450000000000003" customHeight="1" x14ac:dyDescent="0.2">
      <c r="A4" s="321" t="s">
        <v>146</v>
      </c>
    </row>
    <row r="5" spans="1:20" s="81" customFormat="1" ht="23.1" customHeight="1" x14ac:dyDescent="0.2">
      <c r="A5" s="93" t="s">
        <v>143</v>
      </c>
      <c r="B5" s="267">
        <f>'C завтраками| Bed and breakfast'!B4</f>
        <v>45399</v>
      </c>
      <c r="C5" s="267">
        <f>'C завтраками| Bed and breakfast'!C4</f>
        <v>45401</v>
      </c>
      <c r="D5" s="267">
        <f>'C завтраками| Bed and breakfast'!D4</f>
        <v>45403</v>
      </c>
      <c r="E5" s="267">
        <f>'C завтраками| Bed and breakfast'!E4</f>
        <v>45407</v>
      </c>
      <c r="F5" s="267">
        <f>'C завтраками| Bed and breakfast'!F4</f>
        <v>45408</v>
      </c>
      <c r="G5" s="121">
        <f>'C завтраками| Bed and breakfast'!G4</f>
        <v>45410</v>
      </c>
      <c r="H5" s="121">
        <f>'C завтраками| Bed and breakfast'!H4</f>
        <v>45412</v>
      </c>
      <c r="I5" s="267">
        <f>'C завтраками| Bed and breakfast'!I4</f>
        <v>45414</v>
      </c>
      <c r="J5" s="267">
        <f>'C завтраками| Bed and breakfast'!J4</f>
        <v>45415</v>
      </c>
      <c r="K5" s="121">
        <f>'C завтраками| Bed and breakfast'!K4</f>
        <v>45417</v>
      </c>
      <c r="L5" s="267">
        <f>'C завтраками| Bed and breakfast'!L4</f>
        <v>45420</v>
      </c>
      <c r="M5" s="121">
        <f>'C завтраками| Bed and breakfast'!M4</f>
        <v>45421</v>
      </c>
      <c r="N5" s="267">
        <f>'C завтраками| Bed and breakfast'!N4</f>
        <v>45424</v>
      </c>
      <c r="O5" s="121">
        <f>'C завтраками| Bed and breakfast'!O4</f>
        <v>45427</v>
      </c>
      <c r="P5" s="267">
        <f>'C завтраками| Bed and breakfast'!P4</f>
        <v>45429</v>
      </c>
      <c r="Q5" s="267">
        <f>'C завтраками| Bed and breakfast'!Q4</f>
        <v>45431</v>
      </c>
      <c r="R5" s="267">
        <f>'C завтраками| Bed and breakfast'!R4</f>
        <v>45436</v>
      </c>
      <c r="S5" s="267">
        <f>'C завтраками| Bed and breakfast'!S4</f>
        <v>45438</v>
      </c>
      <c r="T5" s="267">
        <f>'C завтраками| Bed and breakfast'!T4</f>
        <v>45440</v>
      </c>
    </row>
    <row r="6" spans="1:20" s="81" customFormat="1" ht="23.1" customHeight="1" x14ac:dyDescent="0.2">
      <c r="A6" s="94"/>
      <c r="B6" s="267">
        <f>'C завтраками| Bed and breakfast'!B5</f>
        <v>45400</v>
      </c>
      <c r="C6" s="267">
        <f>'C завтраками| Bed and breakfast'!C5</f>
        <v>45402</v>
      </c>
      <c r="D6" s="267">
        <f>'C завтраками| Bed and breakfast'!D5</f>
        <v>45406</v>
      </c>
      <c r="E6" s="267">
        <f>'C завтраками| Bed and breakfast'!E5</f>
        <v>45407</v>
      </c>
      <c r="F6" s="267">
        <f>'C завтраками| Bed and breakfast'!F5</f>
        <v>45409</v>
      </c>
      <c r="G6" s="121">
        <f>'C завтраками| Bed and breakfast'!G5</f>
        <v>45411</v>
      </c>
      <c r="H6" s="121">
        <f>'C завтраками| Bed and breakfast'!H5</f>
        <v>45413</v>
      </c>
      <c r="I6" s="267">
        <f>'C завтраками| Bed and breakfast'!I5</f>
        <v>45414</v>
      </c>
      <c r="J6" s="267">
        <f>'C завтраками| Bed and breakfast'!J5</f>
        <v>45416</v>
      </c>
      <c r="K6" s="121">
        <f>'C завтраками| Bed and breakfast'!K5</f>
        <v>45419</v>
      </c>
      <c r="L6" s="267">
        <f>'C завтраками| Bed and breakfast'!L5</f>
        <v>45420</v>
      </c>
      <c r="M6" s="121">
        <f>'C завтраками| Bed and breakfast'!M5</f>
        <v>45423</v>
      </c>
      <c r="N6" s="267">
        <f>'C завтраками| Bed and breakfast'!N5</f>
        <v>45426</v>
      </c>
      <c r="O6" s="121">
        <f>'C завтраками| Bed and breakfast'!O5</f>
        <v>45428</v>
      </c>
      <c r="P6" s="267">
        <f>'C завтраками| Bed and breakfast'!P5</f>
        <v>45430</v>
      </c>
      <c r="Q6" s="267">
        <f>'C завтраками| Bed and breakfast'!Q5</f>
        <v>45435</v>
      </c>
      <c r="R6" s="267">
        <f>'C завтраками| Bed and breakfast'!R5</f>
        <v>45437</v>
      </c>
      <c r="S6" s="267">
        <f>'C завтраками| Bed and breakfast'!S5</f>
        <v>45439</v>
      </c>
      <c r="T6" s="267">
        <f>'C завтраками| Bed and breakfast'!T5</f>
        <v>45442</v>
      </c>
    </row>
    <row r="7" spans="1:20" s="85" customFormat="1" x14ac:dyDescent="0.2">
      <c r="A7" s="259" t="s">
        <v>153</v>
      </c>
      <c r="B7" s="311"/>
      <c r="C7" s="311"/>
      <c r="D7" s="311"/>
      <c r="E7" s="311"/>
      <c r="F7" s="311"/>
      <c r="G7" s="311"/>
      <c r="H7" s="311"/>
      <c r="I7" s="311"/>
      <c r="J7" s="311"/>
      <c r="K7" s="311"/>
      <c r="L7" s="311"/>
      <c r="M7" s="311"/>
      <c r="N7" s="311"/>
      <c r="O7" s="311"/>
      <c r="P7" s="311"/>
      <c r="Q7" s="311"/>
      <c r="R7" s="311"/>
      <c r="S7" s="311"/>
      <c r="T7" s="311"/>
    </row>
    <row r="8" spans="1:20" s="85" customFormat="1" x14ac:dyDescent="0.2">
      <c r="A8" s="260">
        <v>1</v>
      </c>
      <c r="B8" s="292">
        <f>'C завтраками| Bed and breakfast'!B7*0.9</f>
        <v>16650</v>
      </c>
      <c r="C8" s="292">
        <f>'C завтраками| Bed and breakfast'!C7*0.9</f>
        <v>15300</v>
      </c>
      <c r="D8" s="292">
        <f>'C завтраками| Bed and breakfast'!D7*0.9</f>
        <v>13230</v>
      </c>
      <c r="E8" s="292">
        <f>'C завтраками| Bed and breakfast'!E7*0.9</f>
        <v>13230</v>
      </c>
      <c r="F8" s="292">
        <f>'C завтраками| Bed and breakfast'!F7*0.9</f>
        <v>16650</v>
      </c>
      <c r="G8" s="292">
        <f>'C завтраками| Bed and breakfast'!G7*0.9</f>
        <v>28800</v>
      </c>
      <c r="H8" s="292">
        <f>'C завтраками| Bed and breakfast'!H7*0.9</f>
        <v>24750</v>
      </c>
      <c r="I8" s="292">
        <f>'C завтраками| Bed and breakfast'!I7*0.9</f>
        <v>22050</v>
      </c>
      <c r="J8" s="292">
        <f>'C завтраками| Bed and breakfast'!J7*0.9</f>
        <v>22050</v>
      </c>
      <c r="K8" s="292">
        <f>'C завтраками| Bed and breakfast'!K7*0.9</f>
        <v>19350</v>
      </c>
      <c r="L8" s="292">
        <f>'C завтраками| Bed and breakfast'!L7*0.9</f>
        <v>24750</v>
      </c>
      <c r="M8" s="292">
        <f>'C завтраками| Bed and breakfast'!M7*0.9</f>
        <v>28800</v>
      </c>
      <c r="N8" s="292">
        <f>'C завтраками| Bed and breakfast'!N7*0.9</f>
        <v>12600</v>
      </c>
      <c r="O8" s="292">
        <f>'C завтраками| Bed and breakfast'!O7*0.9</f>
        <v>13950</v>
      </c>
      <c r="P8" s="292">
        <f>'C завтраками| Bed and breakfast'!P7*0.9</f>
        <v>12600</v>
      </c>
      <c r="Q8" s="292">
        <f>'C завтраками| Bed and breakfast'!Q7*0.9</f>
        <v>13230</v>
      </c>
      <c r="R8" s="292">
        <f>'C завтраками| Bed and breakfast'!R7*0.9</f>
        <v>13950</v>
      </c>
      <c r="S8" s="292">
        <f>'C завтраками| Bed and breakfast'!S7*0.9</f>
        <v>11250</v>
      </c>
      <c r="T8" s="292">
        <f>'C завтраками| Bed and breakfast'!T7*0.9</f>
        <v>13950</v>
      </c>
    </row>
    <row r="9" spans="1:20" s="85" customFormat="1" x14ac:dyDescent="0.2">
      <c r="A9" s="260">
        <v>2</v>
      </c>
      <c r="B9" s="292">
        <f>'C завтраками| Bed and breakfast'!B8*0.9</f>
        <v>18450</v>
      </c>
      <c r="C9" s="292">
        <f>'C завтраками| Bed and breakfast'!C8*0.9</f>
        <v>17100</v>
      </c>
      <c r="D9" s="292">
        <f>'C завтраками| Bed and breakfast'!D8*0.9</f>
        <v>15030</v>
      </c>
      <c r="E9" s="292">
        <f>'C завтраками| Bed and breakfast'!E8*0.9</f>
        <v>15030</v>
      </c>
      <c r="F9" s="292">
        <f>'C завтраками| Bed and breakfast'!F8*0.9</f>
        <v>18450</v>
      </c>
      <c r="G9" s="292">
        <f>'C завтраками| Bed and breakfast'!G8*0.9</f>
        <v>30600</v>
      </c>
      <c r="H9" s="292">
        <f>'C завтраками| Bed and breakfast'!H8*0.9</f>
        <v>26550</v>
      </c>
      <c r="I9" s="292">
        <f>'C завтраками| Bed and breakfast'!I8*0.9</f>
        <v>23850</v>
      </c>
      <c r="J9" s="292">
        <f>'C завтраками| Bed and breakfast'!J8*0.9</f>
        <v>23850</v>
      </c>
      <c r="K9" s="292">
        <f>'C завтраками| Bed and breakfast'!K8*0.9</f>
        <v>21150</v>
      </c>
      <c r="L9" s="292">
        <f>'C завтраками| Bed and breakfast'!L8*0.9</f>
        <v>26550</v>
      </c>
      <c r="M9" s="292">
        <f>'C завтраками| Bed and breakfast'!M8*0.9</f>
        <v>30600</v>
      </c>
      <c r="N9" s="292">
        <f>'C завтраками| Bed and breakfast'!N8*0.9</f>
        <v>14400</v>
      </c>
      <c r="O9" s="292">
        <f>'C завтраками| Bed and breakfast'!O8*0.9</f>
        <v>15750</v>
      </c>
      <c r="P9" s="292">
        <f>'C завтраками| Bed and breakfast'!P8*0.9</f>
        <v>14400</v>
      </c>
      <c r="Q9" s="292">
        <f>'C завтраками| Bed and breakfast'!Q8*0.9</f>
        <v>15030</v>
      </c>
      <c r="R9" s="292">
        <f>'C завтраками| Bed and breakfast'!R8*0.9</f>
        <v>15750</v>
      </c>
      <c r="S9" s="292">
        <f>'C завтраками| Bed and breakfast'!S8*0.9</f>
        <v>13050</v>
      </c>
      <c r="T9" s="292">
        <f>'C завтраками| Bed and breakfast'!T8*0.9</f>
        <v>15750</v>
      </c>
    </row>
    <row r="10" spans="1:20" s="85" customFormat="1" x14ac:dyDescent="0.2">
      <c r="A10" s="259" t="s">
        <v>155</v>
      </c>
      <c r="B10" s="292"/>
      <c r="C10" s="292"/>
      <c r="D10" s="292"/>
      <c r="E10" s="292"/>
      <c r="F10" s="292"/>
      <c r="G10" s="292"/>
      <c r="H10" s="292"/>
      <c r="I10" s="292"/>
      <c r="J10" s="292"/>
      <c r="K10" s="292"/>
      <c r="L10" s="292"/>
      <c r="M10" s="292"/>
      <c r="N10" s="292"/>
      <c r="O10" s="292"/>
      <c r="P10" s="292"/>
      <c r="Q10" s="292"/>
      <c r="R10" s="292"/>
      <c r="S10" s="292"/>
      <c r="T10" s="292"/>
    </row>
    <row r="11" spans="1:20" s="85" customFormat="1" x14ac:dyDescent="0.2">
      <c r="A11" s="260">
        <v>1</v>
      </c>
      <c r="B11" s="292">
        <f>'C завтраками| Bed and breakfast'!B10*0.9</f>
        <v>18900</v>
      </c>
      <c r="C11" s="292">
        <f>'C завтраками| Bed and breakfast'!C10*0.9</f>
        <v>17550</v>
      </c>
      <c r="D11" s="292">
        <f>'C завтраками| Bed and breakfast'!D10*0.9</f>
        <v>15480</v>
      </c>
      <c r="E11" s="292">
        <f>'C завтраками| Bed and breakfast'!E10*0.9</f>
        <v>15480</v>
      </c>
      <c r="F11" s="292">
        <f>'C завтраками| Bed and breakfast'!F10*0.9</f>
        <v>18900</v>
      </c>
      <c r="G11" s="292">
        <f>'C завтраками| Bed and breakfast'!G10*0.9</f>
        <v>31050</v>
      </c>
      <c r="H11" s="292">
        <f>'C завтраками| Bed and breakfast'!H10*0.9</f>
        <v>27000</v>
      </c>
      <c r="I11" s="292">
        <f>'C завтраками| Bed and breakfast'!I10*0.9</f>
        <v>24300</v>
      </c>
      <c r="J11" s="292">
        <f>'C завтраками| Bed and breakfast'!J10*0.9</f>
        <v>24300</v>
      </c>
      <c r="K11" s="292">
        <f>'C завтраками| Bed and breakfast'!K10*0.9</f>
        <v>21600</v>
      </c>
      <c r="L11" s="292">
        <f>'C завтраками| Bed and breakfast'!L10*0.9</f>
        <v>27000</v>
      </c>
      <c r="M11" s="292">
        <f>'C завтраками| Bed and breakfast'!M10*0.9</f>
        <v>31050</v>
      </c>
      <c r="N11" s="292">
        <f>'C завтраками| Bed and breakfast'!N10*0.9</f>
        <v>14850</v>
      </c>
      <c r="O11" s="292">
        <f>'C завтраками| Bed and breakfast'!O10*0.9</f>
        <v>16200</v>
      </c>
      <c r="P11" s="292">
        <f>'C завтраками| Bed and breakfast'!P10*0.9</f>
        <v>14850</v>
      </c>
      <c r="Q11" s="292">
        <f>'C завтраками| Bed and breakfast'!Q10*0.9</f>
        <v>15480</v>
      </c>
      <c r="R11" s="292">
        <f>'C завтраками| Bed and breakfast'!R10*0.9</f>
        <v>16200</v>
      </c>
      <c r="S11" s="292">
        <f>'C завтраками| Bed and breakfast'!S10*0.9</f>
        <v>13500</v>
      </c>
      <c r="T11" s="292">
        <f>'C завтраками| Bed and breakfast'!T10*0.9</f>
        <v>16200</v>
      </c>
    </row>
    <row r="12" spans="1:20" s="85" customFormat="1" x14ac:dyDescent="0.2">
      <c r="A12" s="260">
        <v>2</v>
      </c>
      <c r="B12" s="292">
        <f>'C завтраками| Bed and breakfast'!B11*0.9</f>
        <v>20700</v>
      </c>
      <c r="C12" s="292">
        <f>'C завтраками| Bed and breakfast'!C11*0.9</f>
        <v>19350</v>
      </c>
      <c r="D12" s="292">
        <f>'C завтраками| Bed and breakfast'!D11*0.9</f>
        <v>17280</v>
      </c>
      <c r="E12" s="292">
        <f>'C завтраками| Bed and breakfast'!E11*0.9</f>
        <v>17280</v>
      </c>
      <c r="F12" s="292">
        <f>'C завтраками| Bed and breakfast'!F11*0.9</f>
        <v>20700</v>
      </c>
      <c r="G12" s="292">
        <f>'C завтраками| Bed and breakfast'!G11*0.9</f>
        <v>32850</v>
      </c>
      <c r="H12" s="292">
        <f>'C завтраками| Bed and breakfast'!H11*0.9</f>
        <v>28800</v>
      </c>
      <c r="I12" s="292">
        <f>'C завтраками| Bed and breakfast'!I11*0.9</f>
        <v>26100</v>
      </c>
      <c r="J12" s="292">
        <f>'C завтраками| Bed and breakfast'!J11*0.9</f>
        <v>26100</v>
      </c>
      <c r="K12" s="292">
        <f>'C завтраками| Bed and breakfast'!K11*0.9</f>
        <v>23400</v>
      </c>
      <c r="L12" s="292">
        <f>'C завтраками| Bed and breakfast'!L11*0.9</f>
        <v>28800</v>
      </c>
      <c r="M12" s="292">
        <f>'C завтраками| Bed and breakfast'!M11*0.9</f>
        <v>32850</v>
      </c>
      <c r="N12" s="292">
        <f>'C завтраками| Bed and breakfast'!N11*0.9</f>
        <v>16650</v>
      </c>
      <c r="O12" s="292">
        <f>'C завтраками| Bed and breakfast'!O11*0.9</f>
        <v>18000</v>
      </c>
      <c r="P12" s="292">
        <f>'C завтраками| Bed and breakfast'!P11*0.9</f>
        <v>16650</v>
      </c>
      <c r="Q12" s="292">
        <f>'C завтраками| Bed and breakfast'!Q11*0.9</f>
        <v>17280</v>
      </c>
      <c r="R12" s="292">
        <f>'C завтраками| Bed and breakfast'!R11*0.9</f>
        <v>18000</v>
      </c>
      <c r="S12" s="292">
        <f>'C завтраками| Bed and breakfast'!S11*0.9</f>
        <v>15300</v>
      </c>
      <c r="T12" s="292">
        <f>'C завтраками| Bed and breakfast'!T11*0.9</f>
        <v>18000</v>
      </c>
    </row>
    <row r="13" spans="1:20" s="85" customFormat="1" x14ac:dyDescent="0.2">
      <c r="A13" s="259" t="s">
        <v>154</v>
      </c>
      <c r="B13" s="292"/>
      <c r="C13" s="292"/>
      <c r="D13" s="292"/>
      <c r="E13" s="292"/>
      <c r="F13" s="292"/>
      <c r="G13" s="292"/>
      <c r="H13" s="292"/>
      <c r="I13" s="292"/>
      <c r="J13" s="292"/>
      <c r="K13" s="292"/>
      <c r="L13" s="292"/>
      <c r="M13" s="292"/>
      <c r="N13" s="292"/>
      <c r="O13" s="292"/>
      <c r="P13" s="292"/>
      <c r="Q13" s="292"/>
      <c r="R13" s="292"/>
      <c r="S13" s="292"/>
      <c r="T13" s="292"/>
    </row>
    <row r="14" spans="1:20" s="85" customFormat="1" x14ac:dyDescent="0.2">
      <c r="A14" s="260">
        <v>1</v>
      </c>
      <c r="B14" s="292">
        <f>'C завтраками| Bed and breakfast'!B13*0.9</f>
        <v>19800</v>
      </c>
      <c r="C14" s="292">
        <f>'C завтраками| Bed and breakfast'!C13*0.9</f>
        <v>18450</v>
      </c>
      <c r="D14" s="292">
        <f>'C завтраками| Bed and breakfast'!D13*0.9</f>
        <v>16380</v>
      </c>
      <c r="E14" s="292">
        <f>'C завтраками| Bed and breakfast'!E13*0.9</f>
        <v>16380</v>
      </c>
      <c r="F14" s="292">
        <f>'C завтраками| Bed and breakfast'!F13*0.9</f>
        <v>19800</v>
      </c>
      <c r="G14" s="292">
        <f>'C завтраками| Bed and breakfast'!G13*0.9</f>
        <v>31950</v>
      </c>
      <c r="H14" s="292">
        <f>'C завтраками| Bed and breakfast'!H13*0.9</f>
        <v>27900</v>
      </c>
      <c r="I14" s="292">
        <f>'C завтраками| Bed and breakfast'!I13*0.9</f>
        <v>25200</v>
      </c>
      <c r="J14" s="292">
        <f>'C завтраками| Bed and breakfast'!J13*0.9</f>
        <v>25200</v>
      </c>
      <c r="K14" s="292">
        <f>'C завтраками| Bed and breakfast'!K13*0.9</f>
        <v>22500</v>
      </c>
      <c r="L14" s="292">
        <f>'C завтраками| Bed and breakfast'!L13*0.9</f>
        <v>27900</v>
      </c>
      <c r="M14" s="292">
        <f>'C завтраками| Bed and breakfast'!M13*0.9</f>
        <v>31950</v>
      </c>
      <c r="N14" s="292">
        <f>'C завтраками| Bed and breakfast'!N13*0.9</f>
        <v>15750</v>
      </c>
      <c r="O14" s="292">
        <f>'C завтраками| Bed and breakfast'!O13*0.9</f>
        <v>17100</v>
      </c>
      <c r="P14" s="292">
        <f>'C завтраками| Bed and breakfast'!P13*0.9</f>
        <v>15750</v>
      </c>
      <c r="Q14" s="292">
        <f>'C завтраками| Bed and breakfast'!Q13*0.9</f>
        <v>16380</v>
      </c>
      <c r="R14" s="292">
        <f>'C завтраками| Bed and breakfast'!R13*0.9</f>
        <v>17100</v>
      </c>
      <c r="S14" s="292">
        <f>'C завтраками| Bed and breakfast'!S13*0.9</f>
        <v>14400</v>
      </c>
      <c r="T14" s="292">
        <f>'C завтраками| Bed and breakfast'!T13*0.9</f>
        <v>17100</v>
      </c>
    </row>
    <row r="15" spans="1:20" s="85" customFormat="1" x14ac:dyDescent="0.2">
      <c r="A15" s="260">
        <v>2</v>
      </c>
      <c r="B15" s="292">
        <f>'C завтраками| Bed and breakfast'!B14*0.9</f>
        <v>21600</v>
      </c>
      <c r="C15" s="292">
        <f>'C завтраками| Bed and breakfast'!C14*0.9</f>
        <v>20250</v>
      </c>
      <c r="D15" s="292">
        <f>'C завтраками| Bed and breakfast'!D14*0.9</f>
        <v>18180</v>
      </c>
      <c r="E15" s="292">
        <f>'C завтраками| Bed and breakfast'!E14*0.9</f>
        <v>18180</v>
      </c>
      <c r="F15" s="292">
        <f>'C завтраками| Bed and breakfast'!F14*0.9</f>
        <v>21600</v>
      </c>
      <c r="G15" s="292">
        <f>'C завтраками| Bed and breakfast'!G14*0.9</f>
        <v>33750</v>
      </c>
      <c r="H15" s="292">
        <f>'C завтраками| Bed and breakfast'!H14*0.9</f>
        <v>29700</v>
      </c>
      <c r="I15" s="292">
        <f>'C завтраками| Bed and breakfast'!I14*0.9</f>
        <v>27000</v>
      </c>
      <c r="J15" s="292">
        <f>'C завтраками| Bed and breakfast'!J14*0.9</f>
        <v>27000</v>
      </c>
      <c r="K15" s="292">
        <f>'C завтраками| Bed and breakfast'!K14*0.9</f>
        <v>24300</v>
      </c>
      <c r="L15" s="292">
        <f>'C завтраками| Bed and breakfast'!L14*0.9</f>
        <v>29700</v>
      </c>
      <c r="M15" s="292">
        <f>'C завтраками| Bed and breakfast'!M14*0.9</f>
        <v>33750</v>
      </c>
      <c r="N15" s="292">
        <f>'C завтраками| Bed and breakfast'!N14*0.9</f>
        <v>17550</v>
      </c>
      <c r="O15" s="292">
        <f>'C завтраками| Bed and breakfast'!O14*0.9</f>
        <v>18900</v>
      </c>
      <c r="P15" s="292">
        <f>'C завтраками| Bed and breakfast'!P14*0.9</f>
        <v>17550</v>
      </c>
      <c r="Q15" s="292">
        <f>'C завтраками| Bed and breakfast'!Q14*0.9</f>
        <v>18180</v>
      </c>
      <c r="R15" s="292">
        <f>'C завтраками| Bed and breakfast'!R14*0.9</f>
        <v>18900</v>
      </c>
      <c r="S15" s="292">
        <f>'C завтраками| Bed and breakfast'!S14*0.9</f>
        <v>16200</v>
      </c>
      <c r="T15" s="292">
        <f>'C завтраками| Bed and breakfast'!T14*0.9</f>
        <v>18900</v>
      </c>
    </row>
    <row r="16" spans="1:20" s="85" customFormat="1" x14ac:dyDescent="0.2">
      <c r="A16" s="259" t="s">
        <v>156</v>
      </c>
      <c r="B16" s="292"/>
      <c r="C16" s="292"/>
      <c r="D16" s="292"/>
      <c r="E16" s="292"/>
      <c r="F16" s="292"/>
      <c r="G16" s="292"/>
      <c r="H16" s="292"/>
      <c r="I16" s="292"/>
      <c r="J16" s="292"/>
      <c r="K16" s="292"/>
      <c r="L16" s="292"/>
      <c r="M16" s="292"/>
      <c r="N16" s="292"/>
      <c r="O16" s="292"/>
      <c r="P16" s="292"/>
      <c r="Q16" s="292"/>
      <c r="R16" s="292"/>
      <c r="S16" s="292"/>
      <c r="T16" s="292"/>
    </row>
    <row r="17" spans="1:20" s="85" customFormat="1" x14ac:dyDescent="0.2">
      <c r="A17" s="260">
        <v>1</v>
      </c>
      <c r="B17" s="292">
        <f>'C завтраками| Bed and breakfast'!B16*0.9</f>
        <v>22500</v>
      </c>
      <c r="C17" s="292">
        <f>'C завтраками| Bed and breakfast'!C16*0.9</f>
        <v>21150</v>
      </c>
      <c r="D17" s="292">
        <f>'C завтраками| Bed and breakfast'!D16*0.9</f>
        <v>19080</v>
      </c>
      <c r="E17" s="292">
        <f>'C завтраками| Bed and breakfast'!E16*0.9</f>
        <v>19080</v>
      </c>
      <c r="F17" s="292">
        <f>'C завтраками| Bed and breakfast'!F16*0.9</f>
        <v>22500</v>
      </c>
      <c r="G17" s="292">
        <f>'C завтраками| Bed and breakfast'!G16*0.9</f>
        <v>34650</v>
      </c>
      <c r="H17" s="292">
        <f>'C завтраками| Bed and breakfast'!H16*0.9</f>
        <v>30600</v>
      </c>
      <c r="I17" s="292">
        <f>'C завтраками| Bed and breakfast'!I16*0.9</f>
        <v>27900</v>
      </c>
      <c r="J17" s="292">
        <f>'C завтраками| Bed and breakfast'!J16*0.9</f>
        <v>27900</v>
      </c>
      <c r="K17" s="292">
        <f>'C завтраками| Bed and breakfast'!K16*0.9</f>
        <v>25200</v>
      </c>
      <c r="L17" s="292">
        <f>'C завтраками| Bed and breakfast'!L16*0.9</f>
        <v>30600</v>
      </c>
      <c r="M17" s="292">
        <f>'C завтраками| Bed and breakfast'!M16*0.9</f>
        <v>34650</v>
      </c>
      <c r="N17" s="292">
        <f>'C завтраками| Bed and breakfast'!N16*0.9</f>
        <v>18450</v>
      </c>
      <c r="O17" s="292">
        <f>'C завтраками| Bed and breakfast'!O16*0.9</f>
        <v>19800</v>
      </c>
      <c r="P17" s="292">
        <f>'C завтраками| Bed and breakfast'!P16*0.9</f>
        <v>18450</v>
      </c>
      <c r="Q17" s="292">
        <f>'C завтраками| Bed and breakfast'!Q16*0.9</f>
        <v>19080</v>
      </c>
      <c r="R17" s="292">
        <f>'C завтраками| Bed and breakfast'!R16*0.9</f>
        <v>19800</v>
      </c>
      <c r="S17" s="292">
        <f>'C завтраками| Bed and breakfast'!S16*0.9</f>
        <v>17100</v>
      </c>
      <c r="T17" s="292">
        <f>'C завтраками| Bed and breakfast'!T16*0.9</f>
        <v>19800</v>
      </c>
    </row>
    <row r="18" spans="1:20" s="85" customFormat="1" x14ac:dyDescent="0.2">
      <c r="A18" s="260">
        <v>2</v>
      </c>
      <c r="B18" s="292">
        <f>'C завтраками| Bed and breakfast'!B17*0.9</f>
        <v>24300</v>
      </c>
      <c r="C18" s="292">
        <f>'C завтраками| Bed and breakfast'!C17*0.9</f>
        <v>22950</v>
      </c>
      <c r="D18" s="292">
        <f>'C завтраками| Bed and breakfast'!D17*0.9</f>
        <v>20880</v>
      </c>
      <c r="E18" s="292">
        <f>'C завтраками| Bed and breakfast'!E17*0.9</f>
        <v>20880</v>
      </c>
      <c r="F18" s="292">
        <f>'C завтраками| Bed and breakfast'!F17*0.9</f>
        <v>24300</v>
      </c>
      <c r="G18" s="292">
        <f>'C завтраками| Bed and breakfast'!G17*0.9</f>
        <v>36450</v>
      </c>
      <c r="H18" s="292">
        <f>'C завтраками| Bed and breakfast'!H17*0.9</f>
        <v>32400</v>
      </c>
      <c r="I18" s="292">
        <f>'C завтраками| Bed and breakfast'!I17*0.9</f>
        <v>29700</v>
      </c>
      <c r="J18" s="292">
        <f>'C завтраками| Bed and breakfast'!J17*0.9</f>
        <v>29700</v>
      </c>
      <c r="K18" s="292">
        <f>'C завтраками| Bed and breakfast'!K17*0.9</f>
        <v>27000</v>
      </c>
      <c r="L18" s="292">
        <f>'C завтраками| Bed and breakfast'!L17*0.9</f>
        <v>32400</v>
      </c>
      <c r="M18" s="292">
        <f>'C завтраками| Bed and breakfast'!M17*0.9</f>
        <v>36450</v>
      </c>
      <c r="N18" s="292">
        <f>'C завтраками| Bed and breakfast'!N17*0.9</f>
        <v>20250</v>
      </c>
      <c r="O18" s="292">
        <f>'C завтраками| Bed and breakfast'!O17*0.9</f>
        <v>21600</v>
      </c>
      <c r="P18" s="292">
        <f>'C завтраками| Bed and breakfast'!P17*0.9</f>
        <v>20250</v>
      </c>
      <c r="Q18" s="292">
        <f>'C завтраками| Bed and breakfast'!Q17*0.9</f>
        <v>20880</v>
      </c>
      <c r="R18" s="292">
        <f>'C завтраками| Bed and breakfast'!R17*0.9</f>
        <v>21600</v>
      </c>
      <c r="S18" s="292">
        <f>'C завтраками| Bed and breakfast'!S17*0.9</f>
        <v>18900</v>
      </c>
      <c r="T18" s="292">
        <f>'C завтраками| Bed and breakfast'!T17*0.9</f>
        <v>21600</v>
      </c>
    </row>
    <row r="19" spans="1:20" s="85" customFormat="1" x14ac:dyDescent="0.2">
      <c r="A19" s="259" t="s">
        <v>136</v>
      </c>
      <c r="B19" s="292"/>
      <c r="C19" s="292"/>
      <c r="D19" s="292"/>
      <c r="E19" s="292"/>
      <c r="F19" s="292"/>
      <c r="G19" s="292"/>
      <c r="H19" s="292"/>
      <c r="I19" s="292"/>
      <c r="J19" s="292"/>
      <c r="K19" s="292"/>
      <c r="L19" s="292"/>
      <c r="M19" s="292"/>
      <c r="N19" s="292"/>
      <c r="O19" s="292"/>
      <c r="P19" s="292"/>
      <c r="Q19" s="292"/>
      <c r="R19" s="292"/>
      <c r="S19" s="292"/>
      <c r="T19" s="292"/>
    </row>
    <row r="20" spans="1:20" s="85" customFormat="1" x14ac:dyDescent="0.2">
      <c r="A20" s="260">
        <v>1</v>
      </c>
      <c r="B20" s="292">
        <f>'C завтраками| Bed and breakfast'!B19*0.9</f>
        <v>25200</v>
      </c>
      <c r="C20" s="292">
        <f>'C завтраками| Bed and breakfast'!C19*0.9</f>
        <v>23850</v>
      </c>
      <c r="D20" s="292">
        <f>'C завтраками| Bed and breakfast'!D19*0.9</f>
        <v>21780</v>
      </c>
      <c r="E20" s="292">
        <f>'C завтраками| Bed and breakfast'!E19*0.9</f>
        <v>21780</v>
      </c>
      <c r="F20" s="292">
        <f>'C завтраками| Bed and breakfast'!F19*0.9</f>
        <v>25200</v>
      </c>
      <c r="G20" s="292">
        <f>'C завтраками| Bed and breakfast'!G19*0.9</f>
        <v>37350</v>
      </c>
      <c r="H20" s="292">
        <f>'C завтраками| Bed and breakfast'!H19*0.9</f>
        <v>33300</v>
      </c>
      <c r="I20" s="292">
        <f>'C завтраками| Bed and breakfast'!I19*0.9</f>
        <v>30600</v>
      </c>
      <c r="J20" s="292">
        <f>'C завтраками| Bed and breakfast'!J19*0.9</f>
        <v>30600</v>
      </c>
      <c r="K20" s="292">
        <f>'C завтраками| Bed and breakfast'!K19*0.9</f>
        <v>27900</v>
      </c>
      <c r="L20" s="292">
        <f>'C завтраками| Bed and breakfast'!L19*0.9</f>
        <v>33300</v>
      </c>
      <c r="M20" s="292">
        <f>'C завтраками| Bed and breakfast'!M19*0.9</f>
        <v>37350</v>
      </c>
      <c r="N20" s="292">
        <f>'C завтраками| Bed and breakfast'!N19*0.9</f>
        <v>21150</v>
      </c>
      <c r="O20" s="292">
        <f>'C завтраками| Bed and breakfast'!O19*0.9</f>
        <v>22500</v>
      </c>
      <c r="P20" s="292">
        <f>'C завтраками| Bed and breakfast'!P19*0.9</f>
        <v>21150</v>
      </c>
      <c r="Q20" s="292">
        <f>'C завтраками| Bed and breakfast'!Q19*0.9</f>
        <v>21780</v>
      </c>
      <c r="R20" s="292">
        <f>'C завтраками| Bed and breakfast'!R19*0.9</f>
        <v>22500</v>
      </c>
      <c r="S20" s="292">
        <f>'C завтраками| Bed and breakfast'!S19*0.9</f>
        <v>19800</v>
      </c>
      <c r="T20" s="292">
        <f>'C завтраками| Bed and breakfast'!T19*0.9</f>
        <v>22500</v>
      </c>
    </row>
    <row r="21" spans="1:20" s="85" customFormat="1" x14ac:dyDescent="0.2">
      <c r="A21" s="260">
        <v>2</v>
      </c>
      <c r="B21" s="292">
        <f>'C завтраками| Bed and breakfast'!B20*0.9</f>
        <v>27000</v>
      </c>
      <c r="C21" s="292">
        <f>'C завтраками| Bed and breakfast'!C20*0.9</f>
        <v>25650</v>
      </c>
      <c r="D21" s="292">
        <f>'C завтраками| Bed and breakfast'!D20*0.9</f>
        <v>23580</v>
      </c>
      <c r="E21" s="292">
        <f>'C завтраками| Bed and breakfast'!E20*0.9</f>
        <v>23580</v>
      </c>
      <c r="F21" s="292">
        <f>'C завтраками| Bed and breakfast'!F20*0.9</f>
        <v>27000</v>
      </c>
      <c r="G21" s="292">
        <f>'C завтраками| Bed and breakfast'!G20*0.9</f>
        <v>39150</v>
      </c>
      <c r="H21" s="292">
        <f>'C завтраками| Bed and breakfast'!H20*0.9</f>
        <v>35100</v>
      </c>
      <c r="I21" s="292">
        <f>'C завтраками| Bed and breakfast'!I20*0.9</f>
        <v>32400</v>
      </c>
      <c r="J21" s="292">
        <f>'C завтраками| Bed and breakfast'!J20*0.9</f>
        <v>32400</v>
      </c>
      <c r="K21" s="292">
        <f>'C завтраками| Bed and breakfast'!K20*0.9</f>
        <v>29700</v>
      </c>
      <c r="L21" s="292">
        <f>'C завтраками| Bed and breakfast'!L20*0.9</f>
        <v>35100</v>
      </c>
      <c r="M21" s="292">
        <f>'C завтраками| Bed and breakfast'!M20*0.9</f>
        <v>39150</v>
      </c>
      <c r="N21" s="292">
        <f>'C завтраками| Bed and breakfast'!N20*0.9</f>
        <v>22950</v>
      </c>
      <c r="O21" s="292">
        <f>'C завтраками| Bed and breakfast'!O20*0.9</f>
        <v>24300</v>
      </c>
      <c r="P21" s="292">
        <f>'C завтраками| Bed and breakfast'!P20*0.9</f>
        <v>22950</v>
      </c>
      <c r="Q21" s="292">
        <f>'C завтраками| Bed and breakfast'!Q20*0.9</f>
        <v>23580</v>
      </c>
      <c r="R21" s="292">
        <f>'C завтраками| Bed and breakfast'!R20*0.9</f>
        <v>24300</v>
      </c>
      <c r="S21" s="292">
        <f>'C завтраками| Bed and breakfast'!S20*0.9</f>
        <v>21600</v>
      </c>
      <c r="T21" s="292">
        <f>'C завтраками| Bed and breakfast'!T20*0.9</f>
        <v>24300</v>
      </c>
    </row>
    <row r="22" spans="1:20" s="85" customFormat="1" x14ac:dyDescent="0.2">
      <c r="A22" s="259" t="s">
        <v>137</v>
      </c>
      <c r="B22" s="292"/>
      <c r="C22" s="292"/>
      <c r="D22" s="292"/>
      <c r="E22" s="292"/>
      <c r="F22" s="292"/>
      <c r="G22" s="292"/>
      <c r="H22" s="292"/>
      <c r="I22" s="292"/>
      <c r="J22" s="292"/>
      <c r="K22" s="292"/>
      <c r="L22" s="292"/>
      <c r="M22" s="292"/>
      <c r="N22" s="292"/>
      <c r="O22" s="292"/>
      <c r="P22" s="292"/>
      <c r="Q22" s="292"/>
      <c r="R22" s="292"/>
      <c r="S22" s="292"/>
      <c r="T22" s="292"/>
    </row>
    <row r="23" spans="1:20" s="85" customFormat="1" x14ac:dyDescent="0.2">
      <c r="A23" s="260" t="s">
        <v>129</v>
      </c>
      <c r="B23" s="292">
        <f>'C завтраками| Bed and breakfast'!B22*0.9</f>
        <v>33750</v>
      </c>
      <c r="C23" s="292">
        <f>'C завтраками| Bed and breakfast'!C22*0.9</f>
        <v>32400</v>
      </c>
      <c r="D23" s="292">
        <f>'C завтраками| Bed and breakfast'!D22*0.9</f>
        <v>30330</v>
      </c>
      <c r="E23" s="292">
        <f>'C завтраками| Bed and breakfast'!E22*0.9</f>
        <v>30330</v>
      </c>
      <c r="F23" s="292">
        <f>'C завтраками| Bed and breakfast'!F22*0.9</f>
        <v>33750</v>
      </c>
      <c r="G23" s="292">
        <f>'C завтраками| Bed and breakfast'!G22*0.9</f>
        <v>45900</v>
      </c>
      <c r="H23" s="292">
        <f>'C завтраками| Bed and breakfast'!H22*0.9</f>
        <v>41850</v>
      </c>
      <c r="I23" s="292">
        <f>'C завтраками| Bed and breakfast'!I22*0.9</f>
        <v>39150</v>
      </c>
      <c r="J23" s="292">
        <f>'C завтраками| Bed and breakfast'!J22*0.9</f>
        <v>39150</v>
      </c>
      <c r="K23" s="292">
        <f>'C завтраками| Bed and breakfast'!K22*0.9</f>
        <v>36450</v>
      </c>
      <c r="L23" s="292">
        <f>'C завтраками| Bed and breakfast'!L22*0.9</f>
        <v>41850</v>
      </c>
      <c r="M23" s="292">
        <f>'C завтраками| Bed and breakfast'!M22*0.9</f>
        <v>45900</v>
      </c>
      <c r="N23" s="292">
        <f>'C завтраками| Bed and breakfast'!N22*0.9</f>
        <v>29700</v>
      </c>
      <c r="O23" s="292">
        <f>'C завтраками| Bed and breakfast'!O22*0.9</f>
        <v>31050</v>
      </c>
      <c r="P23" s="292">
        <f>'C завтраками| Bed and breakfast'!P22*0.9</f>
        <v>29700</v>
      </c>
      <c r="Q23" s="292">
        <f>'C завтраками| Bed and breakfast'!Q22*0.9</f>
        <v>30330</v>
      </c>
      <c r="R23" s="292">
        <f>'C завтраками| Bed and breakfast'!R22*0.9</f>
        <v>31050</v>
      </c>
      <c r="S23" s="292">
        <f>'C завтраками| Bed and breakfast'!S22*0.9</f>
        <v>28350</v>
      </c>
      <c r="T23" s="292">
        <f>'C завтраками| Bed and breakfast'!T22*0.9</f>
        <v>31050</v>
      </c>
    </row>
    <row r="24" spans="1:20" s="85" customFormat="1" x14ac:dyDescent="0.2">
      <c r="A24" s="259" t="s">
        <v>138</v>
      </c>
      <c r="B24" s="292"/>
      <c r="C24" s="292"/>
      <c r="D24" s="292"/>
      <c r="E24" s="292"/>
      <c r="F24" s="292"/>
      <c r="G24" s="292"/>
      <c r="H24" s="292"/>
      <c r="I24" s="292"/>
      <c r="J24" s="292"/>
      <c r="K24" s="292"/>
      <c r="L24" s="292"/>
      <c r="M24" s="292"/>
      <c r="N24" s="292"/>
      <c r="O24" s="292"/>
      <c r="P24" s="292"/>
      <c r="Q24" s="292"/>
      <c r="R24" s="292"/>
      <c r="S24" s="292"/>
      <c r="T24" s="292"/>
    </row>
    <row r="25" spans="1:20" s="85" customFormat="1" x14ac:dyDescent="0.2">
      <c r="A25" s="260" t="s">
        <v>129</v>
      </c>
      <c r="B25" s="292">
        <f>'C завтраками| Bed and breakfast'!B24*0.9</f>
        <v>40950</v>
      </c>
      <c r="C25" s="292">
        <f>'C завтраками| Bed and breakfast'!C24*0.9</f>
        <v>39600</v>
      </c>
      <c r="D25" s="292">
        <f>'C завтраками| Bed and breakfast'!D24*0.9</f>
        <v>37530</v>
      </c>
      <c r="E25" s="292">
        <f>'C завтраками| Bed and breakfast'!E24*0.9</f>
        <v>37530</v>
      </c>
      <c r="F25" s="292">
        <f>'C завтраками| Bed and breakfast'!F24*0.9</f>
        <v>40950</v>
      </c>
      <c r="G25" s="292">
        <f>'C завтраками| Bed and breakfast'!G24*0.9</f>
        <v>53100</v>
      </c>
      <c r="H25" s="292">
        <f>'C завтраками| Bed and breakfast'!H24*0.9</f>
        <v>49050</v>
      </c>
      <c r="I25" s="292">
        <f>'C завтраками| Bed and breakfast'!I24*0.9</f>
        <v>46350</v>
      </c>
      <c r="J25" s="292">
        <f>'C завтраками| Bed and breakfast'!J24*0.9</f>
        <v>46350</v>
      </c>
      <c r="K25" s="292">
        <f>'C завтраками| Bed and breakfast'!K24*0.9</f>
        <v>43650</v>
      </c>
      <c r="L25" s="292">
        <f>'C завтраками| Bed and breakfast'!L24*0.9</f>
        <v>49050</v>
      </c>
      <c r="M25" s="292">
        <f>'C завтраками| Bed and breakfast'!M24*0.9</f>
        <v>53100</v>
      </c>
      <c r="N25" s="292">
        <f>'C завтраками| Bed and breakfast'!N24*0.9</f>
        <v>36900</v>
      </c>
      <c r="O25" s="292">
        <f>'C завтраками| Bed and breakfast'!O24*0.9</f>
        <v>38250</v>
      </c>
      <c r="P25" s="292">
        <f>'C завтраками| Bed and breakfast'!P24*0.9</f>
        <v>36900</v>
      </c>
      <c r="Q25" s="292">
        <f>'C завтраками| Bed and breakfast'!Q24*0.9</f>
        <v>37530</v>
      </c>
      <c r="R25" s="292">
        <f>'C завтраками| Bed and breakfast'!R24*0.9</f>
        <v>38250</v>
      </c>
      <c r="S25" s="292">
        <f>'C завтраками| Bed and breakfast'!S24*0.9</f>
        <v>35550</v>
      </c>
      <c r="T25" s="292">
        <f>'C завтраками| Bed and breakfast'!T24*0.9</f>
        <v>38250</v>
      </c>
    </row>
    <row r="26" spans="1:20" s="85" customFormat="1" x14ac:dyDescent="0.2">
      <c r="A26" s="261" t="s">
        <v>139</v>
      </c>
      <c r="B26" s="292"/>
      <c r="C26" s="292"/>
      <c r="D26" s="292"/>
      <c r="E26" s="292"/>
      <c r="F26" s="292"/>
      <c r="G26" s="292"/>
      <c r="H26" s="292"/>
      <c r="I26" s="292"/>
      <c r="J26" s="292"/>
      <c r="K26" s="292"/>
      <c r="L26" s="292"/>
      <c r="M26" s="292"/>
      <c r="N26" s="292"/>
      <c r="O26" s="292"/>
      <c r="P26" s="292"/>
      <c r="Q26" s="292"/>
      <c r="R26" s="292"/>
      <c r="S26" s="292"/>
      <c r="T26" s="292"/>
    </row>
    <row r="27" spans="1:20" s="85" customFormat="1" x14ac:dyDescent="0.2">
      <c r="A27" s="260" t="s">
        <v>129</v>
      </c>
      <c r="B27" s="292">
        <f>'C завтраками| Bed and breakfast'!B26*0.9</f>
        <v>63450</v>
      </c>
      <c r="C27" s="292">
        <f>'C завтраками| Bed and breakfast'!C26*0.9</f>
        <v>62100</v>
      </c>
      <c r="D27" s="292">
        <f>'C завтраками| Bed and breakfast'!D26*0.9</f>
        <v>60030</v>
      </c>
      <c r="E27" s="292">
        <f>'C завтраками| Bed and breakfast'!E26*0.9</f>
        <v>60030</v>
      </c>
      <c r="F27" s="292">
        <f>'C завтраками| Bed and breakfast'!F26*0.9</f>
        <v>63450</v>
      </c>
      <c r="G27" s="292">
        <f>'C завтраками| Bed and breakfast'!G26*0.9</f>
        <v>75600</v>
      </c>
      <c r="H27" s="292">
        <f>'C завтраками| Bed and breakfast'!H26*0.9</f>
        <v>71550</v>
      </c>
      <c r="I27" s="292">
        <f>'C завтраками| Bed and breakfast'!I26*0.9</f>
        <v>68850</v>
      </c>
      <c r="J27" s="292">
        <f>'C завтраками| Bed and breakfast'!J26*0.9</f>
        <v>68850</v>
      </c>
      <c r="K27" s="292">
        <f>'C завтраками| Bed and breakfast'!K26*0.9</f>
        <v>66150</v>
      </c>
      <c r="L27" s="292">
        <f>'C завтраками| Bed and breakfast'!L26*0.9</f>
        <v>71550</v>
      </c>
      <c r="M27" s="292">
        <f>'C завтраками| Bed and breakfast'!M26*0.9</f>
        <v>75600</v>
      </c>
      <c r="N27" s="292">
        <f>'C завтраками| Bed and breakfast'!N26*0.9</f>
        <v>59400</v>
      </c>
      <c r="O27" s="292">
        <f>'C завтраками| Bed and breakfast'!O26*0.9</f>
        <v>60750</v>
      </c>
      <c r="P27" s="292">
        <f>'C завтраками| Bed and breakfast'!P26*0.9</f>
        <v>59400</v>
      </c>
      <c r="Q27" s="292">
        <f>'C завтраками| Bed and breakfast'!Q26*0.9</f>
        <v>60030</v>
      </c>
      <c r="R27" s="292">
        <f>'C завтраками| Bed and breakfast'!R26*0.9</f>
        <v>60750</v>
      </c>
      <c r="S27" s="292">
        <f>'C завтраками| Bed and breakfast'!S26*0.9</f>
        <v>58050</v>
      </c>
      <c r="T27" s="292">
        <f>'C завтраками| Bed and breakfast'!T26*0.9</f>
        <v>60750</v>
      </c>
    </row>
    <row r="28" spans="1:20" s="85" customFormat="1" x14ac:dyDescent="0.2">
      <c r="A28" s="259" t="s">
        <v>140</v>
      </c>
      <c r="B28" s="292"/>
      <c r="C28" s="292"/>
      <c r="D28" s="292"/>
      <c r="E28" s="292"/>
      <c r="F28" s="292"/>
      <c r="G28" s="292"/>
      <c r="H28" s="292"/>
      <c r="I28" s="292"/>
      <c r="J28" s="292"/>
      <c r="K28" s="292"/>
      <c r="L28" s="292"/>
      <c r="M28" s="292"/>
      <c r="N28" s="292"/>
      <c r="O28" s="292"/>
      <c r="P28" s="292"/>
      <c r="Q28" s="292"/>
      <c r="R28" s="292"/>
      <c r="S28" s="292"/>
      <c r="T28" s="292"/>
    </row>
    <row r="29" spans="1:20" s="85" customFormat="1" x14ac:dyDescent="0.2">
      <c r="A29" s="260" t="s">
        <v>129</v>
      </c>
      <c r="B29" s="292">
        <f>'C завтраками| Bed and breakfast'!B28*0.9</f>
        <v>81450</v>
      </c>
      <c r="C29" s="292">
        <f>'C завтраками| Bed and breakfast'!C28*0.9</f>
        <v>80100</v>
      </c>
      <c r="D29" s="292">
        <f>'C завтраками| Bed and breakfast'!D28*0.9</f>
        <v>78030</v>
      </c>
      <c r="E29" s="292">
        <f>'C завтраками| Bed and breakfast'!E28*0.9</f>
        <v>78030</v>
      </c>
      <c r="F29" s="292">
        <f>'C завтраками| Bed and breakfast'!F28*0.9</f>
        <v>81450</v>
      </c>
      <c r="G29" s="292">
        <f>'C завтраками| Bed and breakfast'!G28*0.9</f>
        <v>93600</v>
      </c>
      <c r="H29" s="292">
        <f>'C завтраками| Bed and breakfast'!H28*0.9</f>
        <v>89550</v>
      </c>
      <c r="I29" s="292">
        <f>'C завтраками| Bed and breakfast'!I28*0.9</f>
        <v>86850</v>
      </c>
      <c r="J29" s="292">
        <f>'C завтраками| Bed and breakfast'!J28*0.9</f>
        <v>86850</v>
      </c>
      <c r="K29" s="292">
        <f>'C завтраками| Bed and breakfast'!K28*0.9</f>
        <v>84150</v>
      </c>
      <c r="L29" s="292">
        <f>'C завтраками| Bed and breakfast'!L28*0.9</f>
        <v>89550</v>
      </c>
      <c r="M29" s="292">
        <f>'C завтраками| Bed and breakfast'!M28*0.9</f>
        <v>93600</v>
      </c>
      <c r="N29" s="292">
        <f>'C завтраками| Bed and breakfast'!N28*0.9</f>
        <v>77400</v>
      </c>
      <c r="O29" s="292">
        <f>'C завтраками| Bed and breakfast'!O28*0.9</f>
        <v>78750</v>
      </c>
      <c r="P29" s="292">
        <f>'C завтраками| Bed and breakfast'!P28*0.9</f>
        <v>77400</v>
      </c>
      <c r="Q29" s="292">
        <f>'C завтраками| Bed and breakfast'!Q28*0.9</f>
        <v>78030</v>
      </c>
      <c r="R29" s="292">
        <f>'C завтраками| Bed and breakfast'!R28*0.9</f>
        <v>78750</v>
      </c>
      <c r="S29" s="292">
        <f>'C завтраками| Bed and breakfast'!S28*0.9</f>
        <v>76050</v>
      </c>
      <c r="T29" s="292">
        <f>'C завтраками| Bed and breakfast'!T28*0.9</f>
        <v>78750</v>
      </c>
    </row>
    <row r="30" spans="1:20" s="85" customFormat="1" x14ac:dyDescent="0.2">
      <c r="A30" s="101"/>
      <c r="B30" s="312"/>
      <c r="C30" s="312"/>
      <c r="D30" s="312"/>
      <c r="E30" s="312"/>
      <c r="F30" s="312"/>
      <c r="G30" s="312"/>
      <c r="H30" s="312"/>
      <c r="I30" s="312"/>
      <c r="J30" s="312"/>
      <c r="K30" s="312"/>
      <c r="L30" s="312"/>
      <c r="M30" s="312"/>
      <c r="N30" s="312"/>
      <c r="O30" s="312"/>
      <c r="P30" s="312"/>
      <c r="Q30" s="312"/>
      <c r="R30" s="312"/>
      <c r="S30" s="312"/>
      <c r="T30" s="312"/>
    </row>
    <row r="31" spans="1:20" s="85" customFormat="1" x14ac:dyDescent="0.2">
      <c r="A31" s="273" t="s">
        <v>313</v>
      </c>
      <c r="B31" s="312"/>
      <c r="C31" s="312"/>
      <c r="D31" s="312"/>
      <c r="E31" s="312"/>
      <c r="F31" s="312"/>
      <c r="G31" s="312"/>
      <c r="H31" s="312"/>
      <c r="I31" s="312"/>
      <c r="J31" s="312"/>
      <c r="K31" s="312"/>
      <c r="L31" s="312"/>
      <c r="M31" s="312"/>
      <c r="N31" s="312"/>
      <c r="O31" s="312"/>
      <c r="P31" s="312"/>
      <c r="Q31" s="312"/>
      <c r="R31" s="312"/>
      <c r="S31" s="312"/>
      <c r="T31" s="312"/>
    </row>
    <row r="32" spans="1:20" s="85" customFormat="1" x14ac:dyDescent="0.2">
      <c r="A32" s="93" t="s">
        <v>143</v>
      </c>
      <c r="B32" s="310">
        <f t="shared" ref="B32" si="0">B5</f>
        <v>45399</v>
      </c>
      <c r="C32" s="310">
        <f t="shared" ref="C32:T32" si="1">C5</f>
        <v>45401</v>
      </c>
      <c r="D32" s="310">
        <f t="shared" si="1"/>
        <v>45403</v>
      </c>
      <c r="E32" s="310">
        <f t="shared" si="1"/>
        <v>45407</v>
      </c>
      <c r="F32" s="310">
        <f t="shared" si="1"/>
        <v>45408</v>
      </c>
      <c r="G32" s="291">
        <f t="shared" si="1"/>
        <v>45410</v>
      </c>
      <c r="H32" s="291">
        <f t="shared" si="1"/>
        <v>45412</v>
      </c>
      <c r="I32" s="310">
        <f t="shared" si="1"/>
        <v>45414</v>
      </c>
      <c r="J32" s="310">
        <f t="shared" si="1"/>
        <v>45415</v>
      </c>
      <c r="K32" s="291">
        <f t="shared" si="1"/>
        <v>45417</v>
      </c>
      <c r="L32" s="310">
        <f t="shared" si="1"/>
        <v>45420</v>
      </c>
      <c r="M32" s="291">
        <f t="shared" si="1"/>
        <v>45421</v>
      </c>
      <c r="N32" s="310">
        <f t="shared" si="1"/>
        <v>45424</v>
      </c>
      <c r="O32" s="291">
        <f t="shared" si="1"/>
        <v>45427</v>
      </c>
      <c r="P32" s="310">
        <f t="shared" si="1"/>
        <v>45429</v>
      </c>
      <c r="Q32" s="310">
        <f t="shared" si="1"/>
        <v>45431</v>
      </c>
      <c r="R32" s="310">
        <f t="shared" si="1"/>
        <v>45436</v>
      </c>
      <c r="S32" s="310">
        <f t="shared" si="1"/>
        <v>45438</v>
      </c>
      <c r="T32" s="310">
        <f t="shared" si="1"/>
        <v>45440</v>
      </c>
    </row>
    <row r="33" spans="1:20" s="85" customFormat="1" x14ac:dyDescent="0.2">
      <c r="A33" s="94"/>
      <c r="B33" s="310">
        <f t="shared" ref="B33" si="2">B6</f>
        <v>45400</v>
      </c>
      <c r="C33" s="310">
        <f t="shared" ref="C33:T33" si="3">C6</f>
        <v>45402</v>
      </c>
      <c r="D33" s="310">
        <f t="shared" si="3"/>
        <v>45406</v>
      </c>
      <c r="E33" s="310">
        <f t="shared" si="3"/>
        <v>45407</v>
      </c>
      <c r="F33" s="310">
        <f t="shared" si="3"/>
        <v>45409</v>
      </c>
      <c r="G33" s="291">
        <f t="shared" si="3"/>
        <v>45411</v>
      </c>
      <c r="H33" s="291">
        <f t="shared" si="3"/>
        <v>45413</v>
      </c>
      <c r="I33" s="310">
        <f t="shared" si="3"/>
        <v>45414</v>
      </c>
      <c r="J33" s="310">
        <f t="shared" si="3"/>
        <v>45416</v>
      </c>
      <c r="K33" s="291">
        <f t="shared" si="3"/>
        <v>45419</v>
      </c>
      <c r="L33" s="310">
        <f t="shared" si="3"/>
        <v>45420</v>
      </c>
      <c r="M33" s="291">
        <f t="shared" si="3"/>
        <v>45423</v>
      </c>
      <c r="N33" s="310">
        <f t="shared" si="3"/>
        <v>45426</v>
      </c>
      <c r="O33" s="291">
        <f t="shared" si="3"/>
        <v>45428</v>
      </c>
      <c r="P33" s="310">
        <f t="shared" si="3"/>
        <v>45430</v>
      </c>
      <c r="Q33" s="310">
        <f t="shared" si="3"/>
        <v>45435</v>
      </c>
      <c r="R33" s="310">
        <f t="shared" si="3"/>
        <v>45437</v>
      </c>
      <c r="S33" s="310">
        <f t="shared" si="3"/>
        <v>45439</v>
      </c>
      <c r="T33" s="310">
        <f t="shared" si="3"/>
        <v>45442</v>
      </c>
    </row>
    <row r="34" spans="1:20" s="85" customFormat="1" x14ac:dyDescent="0.2">
      <c r="A34" s="259" t="s">
        <v>153</v>
      </c>
      <c r="B34" s="311"/>
      <c r="C34" s="311"/>
      <c r="D34" s="311"/>
      <c r="E34" s="311"/>
      <c r="F34" s="311"/>
      <c r="G34" s="311"/>
      <c r="H34" s="311"/>
      <c r="I34" s="311"/>
      <c r="J34" s="311"/>
      <c r="K34" s="311"/>
      <c r="L34" s="311"/>
      <c r="M34" s="311"/>
      <c r="N34" s="311"/>
      <c r="O34" s="311"/>
      <c r="P34" s="311"/>
      <c r="Q34" s="311"/>
      <c r="R34" s="311"/>
      <c r="S34" s="311"/>
      <c r="T34" s="311"/>
    </row>
    <row r="35" spans="1:20" s="85" customFormat="1" x14ac:dyDescent="0.2">
      <c r="A35" s="260">
        <v>1</v>
      </c>
      <c r="B35" s="293">
        <f t="shared" ref="B35" si="4">B8*0.87+25</f>
        <v>14510.5</v>
      </c>
      <c r="C35" s="293">
        <f t="shared" ref="C35:T35" si="5">C8*0.87+25</f>
        <v>13336</v>
      </c>
      <c r="D35" s="293">
        <f t="shared" si="5"/>
        <v>11535.1</v>
      </c>
      <c r="E35" s="293">
        <f t="shared" si="5"/>
        <v>11535.1</v>
      </c>
      <c r="F35" s="293">
        <f t="shared" si="5"/>
        <v>14510.5</v>
      </c>
      <c r="G35" s="293">
        <f t="shared" si="5"/>
        <v>25081</v>
      </c>
      <c r="H35" s="293">
        <f t="shared" si="5"/>
        <v>21557.5</v>
      </c>
      <c r="I35" s="293">
        <f t="shared" si="5"/>
        <v>19208.5</v>
      </c>
      <c r="J35" s="293">
        <f t="shared" si="5"/>
        <v>19208.5</v>
      </c>
      <c r="K35" s="293">
        <f t="shared" si="5"/>
        <v>16859.5</v>
      </c>
      <c r="L35" s="293">
        <f t="shared" si="5"/>
        <v>21557.5</v>
      </c>
      <c r="M35" s="293">
        <f t="shared" si="5"/>
        <v>25081</v>
      </c>
      <c r="N35" s="293">
        <f t="shared" si="5"/>
        <v>10987</v>
      </c>
      <c r="O35" s="293">
        <f t="shared" si="5"/>
        <v>12161.5</v>
      </c>
      <c r="P35" s="293">
        <f t="shared" si="5"/>
        <v>10987</v>
      </c>
      <c r="Q35" s="293">
        <f t="shared" si="5"/>
        <v>11535.1</v>
      </c>
      <c r="R35" s="293">
        <f t="shared" si="5"/>
        <v>12161.5</v>
      </c>
      <c r="S35" s="293">
        <f t="shared" si="5"/>
        <v>9812.5</v>
      </c>
      <c r="T35" s="293">
        <f t="shared" si="5"/>
        <v>12161.5</v>
      </c>
    </row>
    <row r="36" spans="1:20" s="85" customFormat="1" x14ac:dyDescent="0.2">
      <c r="A36" s="260">
        <v>2</v>
      </c>
      <c r="B36" s="293">
        <f t="shared" ref="B36" si="6">B9*0.87+25</f>
        <v>16076.5</v>
      </c>
      <c r="C36" s="293">
        <f t="shared" ref="C36:T36" si="7">C9*0.87+25</f>
        <v>14902</v>
      </c>
      <c r="D36" s="293">
        <f t="shared" si="7"/>
        <v>13101.1</v>
      </c>
      <c r="E36" s="293">
        <f t="shared" si="7"/>
        <v>13101.1</v>
      </c>
      <c r="F36" s="293">
        <f t="shared" si="7"/>
        <v>16076.5</v>
      </c>
      <c r="G36" s="293">
        <f t="shared" si="7"/>
        <v>26647</v>
      </c>
      <c r="H36" s="293">
        <f t="shared" si="7"/>
        <v>23123.5</v>
      </c>
      <c r="I36" s="293">
        <f t="shared" si="7"/>
        <v>20774.5</v>
      </c>
      <c r="J36" s="293">
        <f t="shared" si="7"/>
        <v>20774.5</v>
      </c>
      <c r="K36" s="293">
        <f t="shared" si="7"/>
        <v>18425.5</v>
      </c>
      <c r="L36" s="293">
        <f t="shared" si="7"/>
        <v>23123.5</v>
      </c>
      <c r="M36" s="293">
        <f t="shared" si="7"/>
        <v>26647</v>
      </c>
      <c r="N36" s="293">
        <f t="shared" si="7"/>
        <v>12553</v>
      </c>
      <c r="O36" s="293">
        <f t="shared" si="7"/>
        <v>13727.5</v>
      </c>
      <c r="P36" s="293">
        <f t="shared" si="7"/>
        <v>12553</v>
      </c>
      <c r="Q36" s="293">
        <f t="shared" si="7"/>
        <v>13101.1</v>
      </c>
      <c r="R36" s="293">
        <f t="shared" si="7"/>
        <v>13727.5</v>
      </c>
      <c r="S36" s="293">
        <f t="shared" si="7"/>
        <v>11378.5</v>
      </c>
      <c r="T36" s="293">
        <f t="shared" si="7"/>
        <v>13727.5</v>
      </c>
    </row>
    <row r="37" spans="1:20" s="85" customFormat="1" x14ac:dyDescent="0.2">
      <c r="A37" s="259" t="s">
        <v>155</v>
      </c>
      <c r="B37" s="293"/>
      <c r="C37" s="293"/>
      <c r="D37" s="293"/>
      <c r="E37" s="293"/>
      <c r="F37" s="293"/>
      <c r="G37" s="293"/>
      <c r="H37" s="293"/>
      <c r="I37" s="293"/>
      <c r="J37" s="293"/>
      <c r="K37" s="293"/>
      <c r="L37" s="293"/>
      <c r="M37" s="293"/>
      <c r="N37" s="293"/>
      <c r="O37" s="293"/>
      <c r="P37" s="293"/>
      <c r="Q37" s="293"/>
      <c r="R37" s="293"/>
      <c r="S37" s="293"/>
      <c r="T37" s="293"/>
    </row>
    <row r="38" spans="1:20" s="85" customFormat="1" x14ac:dyDescent="0.2">
      <c r="A38" s="260">
        <v>1</v>
      </c>
      <c r="B38" s="293">
        <f t="shared" ref="B38" si="8">B11*0.87+25</f>
        <v>16468</v>
      </c>
      <c r="C38" s="293">
        <f t="shared" ref="C38:T38" si="9">C11*0.87+25</f>
        <v>15293.5</v>
      </c>
      <c r="D38" s="293">
        <f t="shared" si="9"/>
        <v>13492.6</v>
      </c>
      <c r="E38" s="293">
        <f t="shared" si="9"/>
        <v>13492.6</v>
      </c>
      <c r="F38" s="293">
        <f t="shared" si="9"/>
        <v>16468</v>
      </c>
      <c r="G38" s="293">
        <f t="shared" si="9"/>
        <v>27038.5</v>
      </c>
      <c r="H38" s="293">
        <f t="shared" si="9"/>
        <v>23515</v>
      </c>
      <c r="I38" s="293">
        <f t="shared" si="9"/>
        <v>21166</v>
      </c>
      <c r="J38" s="293">
        <f t="shared" si="9"/>
        <v>21166</v>
      </c>
      <c r="K38" s="293">
        <f t="shared" si="9"/>
        <v>18817</v>
      </c>
      <c r="L38" s="293">
        <f t="shared" si="9"/>
        <v>23515</v>
      </c>
      <c r="M38" s="293">
        <f t="shared" si="9"/>
        <v>27038.5</v>
      </c>
      <c r="N38" s="293">
        <f t="shared" si="9"/>
        <v>12944.5</v>
      </c>
      <c r="O38" s="293">
        <f t="shared" si="9"/>
        <v>14119</v>
      </c>
      <c r="P38" s="293">
        <f t="shared" si="9"/>
        <v>12944.5</v>
      </c>
      <c r="Q38" s="293">
        <f t="shared" si="9"/>
        <v>13492.6</v>
      </c>
      <c r="R38" s="293">
        <f t="shared" si="9"/>
        <v>14119</v>
      </c>
      <c r="S38" s="293">
        <f t="shared" si="9"/>
        <v>11770</v>
      </c>
      <c r="T38" s="293">
        <f t="shared" si="9"/>
        <v>14119</v>
      </c>
    </row>
    <row r="39" spans="1:20" s="85" customFormat="1" x14ac:dyDescent="0.2">
      <c r="A39" s="260">
        <v>2</v>
      </c>
      <c r="B39" s="293">
        <f t="shared" ref="B39" si="10">B12*0.87+25</f>
        <v>18034</v>
      </c>
      <c r="C39" s="293">
        <f t="shared" ref="C39:T39" si="11">C12*0.87+25</f>
        <v>16859.5</v>
      </c>
      <c r="D39" s="293">
        <f t="shared" si="11"/>
        <v>15058.6</v>
      </c>
      <c r="E39" s="293">
        <f t="shared" si="11"/>
        <v>15058.6</v>
      </c>
      <c r="F39" s="293">
        <f t="shared" si="11"/>
        <v>18034</v>
      </c>
      <c r="G39" s="293">
        <f t="shared" si="11"/>
        <v>28604.5</v>
      </c>
      <c r="H39" s="293">
        <f t="shared" si="11"/>
        <v>25081</v>
      </c>
      <c r="I39" s="293">
        <f t="shared" si="11"/>
        <v>22732</v>
      </c>
      <c r="J39" s="293">
        <f t="shared" si="11"/>
        <v>22732</v>
      </c>
      <c r="K39" s="293">
        <f t="shared" si="11"/>
        <v>20383</v>
      </c>
      <c r="L39" s="293">
        <f t="shared" si="11"/>
        <v>25081</v>
      </c>
      <c r="M39" s="293">
        <f t="shared" si="11"/>
        <v>28604.5</v>
      </c>
      <c r="N39" s="293">
        <f t="shared" si="11"/>
        <v>14510.5</v>
      </c>
      <c r="O39" s="293">
        <f t="shared" si="11"/>
        <v>15685</v>
      </c>
      <c r="P39" s="293">
        <f t="shared" si="11"/>
        <v>14510.5</v>
      </c>
      <c r="Q39" s="293">
        <f t="shared" si="11"/>
        <v>15058.6</v>
      </c>
      <c r="R39" s="293">
        <f t="shared" si="11"/>
        <v>15685</v>
      </c>
      <c r="S39" s="293">
        <f t="shared" si="11"/>
        <v>13336</v>
      </c>
      <c r="T39" s="293">
        <f t="shared" si="11"/>
        <v>15685</v>
      </c>
    </row>
    <row r="40" spans="1:20" s="85" customFormat="1" x14ac:dyDescent="0.2">
      <c r="A40" s="259" t="s">
        <v>154</v>
      </c>
      <c r="B40" s="293"/>
      <c r="C40" s="293"/>
      <c r="D40" s="293"/>
      <c r="E40" s="293"/>
      <c r="F40" s="293"/>
      <c r="G40" s="293"/>
      <c r="H40" s="293"/>
      <c r="I40" s="293"/>
      <c r="J40" s="293"/>
      <c r="K40" s="293"/>
      <c r="L40" s="293"/>
      <c r="M40" s="293"/>
      <c r="N40" s="293"/>
      <c r="O40" s="293"/>
      <c r="P40" s="293"/>
      <c r="Q40" s="293"/>
      <c r="R40" s="293"/>
      <c r="S40" s="293"/>
      <c r="T40" s="293"/>
    </row>
    <row r="41" spans="1:20" s="85" customFormat="1" x14ac:dyDescent="0.2">
      <c r="A41" s="260">
        <v>1</v>
      </c>
      <c r="B41" s="293">
        <f t="shared" ref="B41" si="12">B14*0.87+25</f>
        <v>17251</v>
      </c>
      <c r="C41" s="293">
        <f t="shared" ref="C41:T41" si="13">C14*0.87+25</f>
        <v>16076.5</v>
      </c>
      <c r="D41" s="293">
        <f t="shared" si="13"/>
        <v>14275.6</v>
      </c>
      <c r="E41" s="293">
        <f t="shared" si="13"/>
        <v>14275.6</v>
      </c>
      <c r="F41" s="293">
        <f t="shared" si="13"/>
        <v>17251</v>
      </c>
      <c r="G41" s="293">
        <f t="shared" si="13"/>
        <v>27821.5</v>
      </c>
      <c r="H41" s="293">
        <f t="shared" si="13"/>
        <v>24298</v>
      </c>
      <c r="I41" s="293">
        <f t="shared" si="13"/>
        <v>21949</v>
      </c>
      <c r="J41" s="293">
        <f t="shared" si="13"/>
        <v>21949</v>
      </c>
      <c r="K41" s="293">
        <f t="shared" si="13"/>
        <v>19600</v>
      </c>
      <c r="L41" s="293">
        <f t="shared" si="13"/>
        <v>24298</v>
      </c>
      <c r="M41" s="293">
        <f t="shared" si="13"/>
        <v>27821.5</v>
      </c>
      <c r="N41" s="293">
        <f t="shared" si="13"/>
        <v>13727.5</v>
      </c>
      <c r="O41" s="293">
        <f t="shared" si="13"/>
        <v>14902</v>
      </c>
      <c r="P41" s="293">
        <f t="shared" si="13"/>
        <v>13727.5</v>
      </c>
      <c r="Q41" s="293">
        <f t="shared" si="13"/>
        <v>14275.6</v>
      </c>
      <c r="R41" s="293">
        <f t="shared" si="13"/>
        <v>14902</v>
      </c>
      <c r="S41" s="293">
        <f t="shared" si="13"/>
        <v>12553</v>
      </c>
      <c r="T41" s="293">
        <f t="shared" si="13"/>
        <v>14902</v>
      </c>
    </row>
    <row r="42" spans="1:20" s="85" customFormat="1" x14ac:dyDescent="0.2">
      <c r="A42" s="260">
        <v>2</v>
      </c>
      <c r="B42" s="293">
        <f t="shared" ref="B42" si="14">B15*0.87+25</f>
        <v>18817</v>
      </c>
      <c r="C42" s="293">
        <f t="shared" ref="C42:T42" si="15">C15*0.87+25</f>
        <v>17642.5</v>
      </c>
      <c r="D42" s="293">
        <f t="shared" si="15"/>
        <v>15841.6</v>
      </c>
      <c r="E42" s="293">
        <f t="shared" si="15"/>
        <v>15841.6</v>
      </c>
      <c r="F42" s="293">
        <f t="shared" si="15"/>
        <v>18817</v>
      </c>
      <c r="G42" s="293">
        <f t="shared" si="15"/>
        <v>29387.5</v>
      </c>
      <c r="H42" s="293">
        <f t="shared" si="15"/>
        <v>25864</v>
      </c>
      <c r="I42" s="293">
        <f t="shared" si="15"/>
        <v>23515</v>
      </c>
      <c r="J42" s="293">
        <f t="shared" si="15"/>
        <v>23515</v>
      </c>
      <c r="K42" s="293">
        <f t="shared" si="15"/>
        <v>21166</v>
      </c>
      <c r="L42" s="293">
        <f t="shared" si="15"/>
        <v>25864</v>
      </c>
      <c r="M42" s="293">
        <f t="shared" si="15"/>
        <v>29387.5</v>
      </c>
      <c r="N42" s="293">
        <f t="shared" si="15"/>
        <v>15293.5</v>
      </c>
      <c r="O42" s="293">
        <f t="shared" si="15"/>
        <v>16468</v>
      </c>
      <c r="P42" s="293">
        <f t="shared" si="15"/>
        <v>15293.5</v>
      </c>
      <c r="Q42" s="293">
        <f t="shared" si="15"/>
        <v>15841.6</v>
      </c>
      <c r="R42" s="293">
        <f t="shared" si="15"/>
        <v>16468</v>
      </c>
      <c r="S42" s="293">
        <f t="shared" si="15"/>
        <v>14119</v>
      </c>
      <c r="T42" s="293">
        <f t="shared" si="15"/>
        <v>16468</v>
      </c>
    </row>
    <row r="43" spans="1:20" s="85" customFormat="1" x14ac:dyDescent="0.2">
      <c r="A43" s="259" t="s">
        <v>156</v>
      </c>
      <c r="B43" s="293"/>
      <c r="C43" s="293"/>
      <c r="D43" s="293"/>
      <c r="E43" s="293"/>
      <c r="F43" s="293"/>
      <c r="G43" s="293"/>
      <c r="H43" s="293"/>
      <c r="I43" s="293"/>
      <c r="J43" s="293"/>
      <c r="K43" s="293"/>
      <c r="L43" s="293"/>
      <c r="M43" s="293"/>
      <c r="N43" s="293"/>
      <c r="O43" s="293"/>
      <c r="P43" s="293"/>
      <c r="Q43" s="293"/>
      <c r="R43" s="293"/>
      <c r="S43" s="293"/>
      <c r="T43" s="293"/>
    </row>
    <row r="44" spans="1:20" s="85" customFormat="1" x14ac:dyDescent="0.2">
      <c r="A44" s="260">
        <v>1</v>
      </c>
      <c r="B44" s="293">
        <f t="shared" ref="B44" si="16">B17*0.87+25</f>
        <v>19600</v>
      </c>
      <c r="C44" s="293">
        <f t="shared" ref="C44:T44" si="17">C17*0.87+25</f>
        <v>18425.5</v>
      </c>
      <c r="D44" s="293">
        <f t="shared" si="17"/>
        <v>16624.599999999999</v>
      </c>
      <c r="E44" s="293">
        <f t="shared" si="17"/>
        <v>16624.599999999999</v>
      </c>
      <c r="F44" s="293">
        <f t="shared" si="17"/>
        <v>19600</v>
      </c>
      <c r="G44" s="293">
        <f t="shared" si="17"/>
        <v>30170.5</v>
      </c>
      <c r="H44" s="293">
        <f t="shared" si="17"/>
        <v>26647</v>
      </c>
      <c r="I44" s="293">
        <f t="shared" si="17"/>
        <v>24298</v>
      </c>
      <c r="J44" s="293">
        <f t="shared" si="17"/>
        <v>24298</v>
      </c>
      <c r="K44" s="293">
        <f t="shared" si="17"/>
        <v>21949</v>
      </c>
      <c r="L44" s="293">
        <f t="shared" si="17"/>
        <v>26647</v>
      </c>
      <c r="M44" s="293">
        <f t="shared" si="17"/>
        <v>30170.5</v>
      </c>
      <c r="N44" s="293">
        <f t="shared" si="17"/>
        <v>16076.5</v>
      </c>
      <c r="O44" s="293">
        <f t="shared" si="17"/>
        <v>17251</v>
      </c>
      <c r="P44" s="293">
        <f t="shared" si="17"/>
        <v>16076.5</v>
      </c>
      <c r="Q44" s="293">
        <f t="shared" si="17"/>
        <v>16624.599999999999</v>
      </c>
      <c r="R44" s="293">
        <f t="shared" si="17"/>
        <v>17251</v>
      </c>
      <c r="S44" s="293">
        <f t="shared" si="17"/>
        <v>14902</v>
      </c>
      <c r="T44" s="293">
        <f t="shared" si="17"/>
        <v>17251</v>
      </c>
    </row>
    <row r="45" spans="1:20" s="85" customFormat="1" x14ac:dyDescent="0.2">
      <c r="A45" s="260">
        <v>2</v>
      </c>
      <c r="B45" s="293">
        <f t="shared" ref="B45" si="18">B18*0.87+25</f>
        <v>21166</v>
      </c>
      <c r="C45" s="293">
        <f t="shared" ref="C45:T45" si="19">C18*0.87+25</f>
        <v>19991.5</v>
      </c>
      <c r="D45" s="293">
        <f t="shared" si="19"/>
        <v>18190.599999999999</v>
      </c>
      <c r="E45" s="293">
        <f t="shared" si="19"/>
        <v>18190.599999999999</v>
      </c>
      <c r="F45" s="293">
        <f t="shared" si="19"/>
        <v>21166</v>
      </c>
      <c r="G45" s="293">
        <f t="shared" si="19"/>
        <v>31736.5</v>
      </c>
      <c r="H45" s="293">
        <f t="shared" si="19"/>
        <v>28213</v>
      </c>
      <c r="I45" s="293">
        <f t="shared" si="19"/>
        <v>25864</v>
      </c>
      <c r="J45" s="293">
        <f t="shared" si="19"/>
        <v>25864</v>
      </c>
      <c r="K45" s="293">
        <f t="shared" si="19"/>
        <v>23515</v>
      </c>
      <c r="L45" s="293">
        <f t="shared" si="19"/>
        <v>28213</v>
      </c>
      <c r="M45" s="293">
        <f t="shared" si="19"/>
        <v>31736.5</v>
      </c>
      <c r="N45" s="293">
        <f t="shared" si="19"/>
        <v>17642.5</v>
      </c>
      <c r="O45" s="293">
        <f t="shared" si="19"/>
        <v>18817</v>
      </c>
      <c r="P45" s="293">
        <f t="shared" si="19"/>
        <v>17642.5</v>
      </c>
      <c r="Q45" s="293">
        <f t="shared" si="19"/>
        <v>18190.599999999999</v>
      </c>
      <c r="R45" s="293">
        <f t="shared" si="19"/>
        <v>18817</v>
      </c>
      <c r="S45" s="293">
        <f t="shared" si="19"/>
        <v>16468</v>
      </c>
      <c r="T45" s="293">
        <f t="shared" si="19"/>
        <v>18817</v>
      </c>
    </row>
    <row r="46" spans="1:20" s="85" customFormat="1" x14ac:dyDescent="0.2">
      <c r="A46" s="259" t="s">
        <v>136</v>
      </c>
      <c r="B46" s="293"/>
      <c r="C46" s="293"/>
      <c r="D46" s="293"/>
      <c r="E46" s="293"/>
      <c r="F46" s="293"/>
      <c r="G46" s="293"/>
      <c r="H46" s="293"/>
      <c r="I46" s="293"/>
      <c r="J46" s="293"/>
      <c r="K46" s="293"/>
      <c r="L46" s="293"/>
      <c r="M46" s="293"/>
      <c r="N46" s="293"/>
      <c r="O46" s="293"/>
      <c r="P46" s="293"/>
      <c r="Q46" s="293"/>
      <c r="R46" s="293"/>
      <c r="S46" s="293"/>
      <c r="T46" s="293"/>
    </row>
    <row r="47" spans="1:20" s="85" customFormat="1" x14ac:dyDescent="0.2">
      <c r="A47" s="260">
        <v>1</v>
      </c>
      <c r="B47" s="293">
        <f t="shared" ref="B47" si="20">B20*0.87+25</f>
        <v>21949</v>
      </c>
      <c r="C47" s="293">
        <f t="shared" ref="C47:T47" si="21">C20*0.87+25</f>
        <v>20774.5</v>
      </c>
      <c r="D47" s="293">
        <f t="shared" si="21"/>
        <v>18973.599999999999</v>
      </c>
      <c r="E47" s="293">
        <f t="shared" si="21"/>
        <v>18973.599999999999</v>
      </c>
      <c r="F47" s="293">
        <f t="shared" si="21"/>
        <v>21949</v>
      </c>
      <c r="G47" s="293">
        <f t="shared" si="21"/>
        <v>32519.5</v>
      </c>
      <c r="H47" s="293">
        <f t="shared" si="21"/>
        <v>28996</v>
      </c>
      <c r="I47" s="293">
        <f t="shared" si="21"/>
        <v>26647</v>
      </c>
      <c r="J47" s="293">
        <f t="shared" si="21"/>
        <v>26647</v>
      </c>
      <c r="K47" s="293">
        <f t="shared" si="21"/>
        <v>24298</v>
      </c>
      <c r="L47" s="293">
        <f t="shared" si="21"/>
        <v>28996</v>
      </c>
      <c r="M47" s="293">
        <f t="shared" si="21"/>
        <v>32519.5</v>
      </c>
      <c r="N47" s="293">
        <f t="shared" si="21"/>
        <v>18425.5</v>
      </c>
      <c r="O47" s="293">
        <f t="shared" si="21"/>
        <v>19600</v>
      </c>
      <c r="P47" s="293">
        <f t="shared" si="21"/>
        <v>18425.5</v>
      </c>
      <c r="Q47" s="293">
        <f t="shared" si="21"/>
        <v>18973.599999999999</v>
      </c>
      <c r="R47" s="293">
        <f t="shared" si="21"/>
        <v>19600</v>
      </c>
      <c r="S47" s="293">
        <f t="shared" si="21"/>
        <v>17251</v>
      </c>
      <c r="T47" s="293">
        <f t="shared" si="21"/>
        <v>19600</v>
      </c>
    </row>
    <row r="48" spans="1:20" s="85" customFormat="1" x14ac:dyDescent="0.2">
      <c r="A48" s="260">
        <v>2</v>
      </c>
      <c r="B48" s="293">
        <f t="shared" ref="B48" si="22">B21*0.87+25</f>
        <v>23515</v>
      </c>
      <c r="C48" s="293">
        <f t="shared" ref="C48:T48" si="23">C21*0.87+25</f>
        <v>22340.5</v>
      </c>
      <c r="D48" s="293">
        <f t="shared" si="23"/>
        <v>20539.599999999999</v>
      </c>
      <c r="E48" s="293">
        <f t="shared" si="23"/>
        <v>20539.599999999999</v>
      </c>
      <c r="F48" s="293">
        <f t="shared" si="23"/>
        <v>23515</v>
      </c>
      <c r="G48" s="293">
        <f t="shared" si="23"/>
        <v>34085.5</v>
      </c>
      <c r="H48" s="293">
        <f t="shared" si="23"/>
        <v>30562</v>
      </c>
      <c r="I48" s="293">
        <f t="shared" si="23"/>
        <v>28213</v>
      </c>
      <c r="J48" s="293">
        <f t="shared" si="23"/>
        <v>28213</v>
      </c>
      <c r="K48" s="293">
        <f t="shared" si="23"/>
        <v>25864</v>
      </c>
      <c r="L48" s="293">
        <f t="shared" si="23"/>
        <v>30562</v>
      </c>
      <c r="M48" s="293">
        <f t="shared" si="23"/>
        <v>34085.5</v>
      </c>
      <c r="N48" s="293">
        <f t="shared" si="23"/>
        <v>19991.5</v>
      </c>
      <c r="O48" s="293">
        <f t="shared" si="23"/>
        <v>21166</v>
      </c>
      <c r="P48" s="293">
        <f t="shared" si="23"/>
        <v>19991.5</v>
      </c>
      <c r="Q48" s="293">
        <f t="shared" si="23"/>
        <v>20539.599999999999</v>
      </c>
      <c r="R48" s="293">
        <f t="shared" si="23"/>
        <v>21166</v>
      </c>
      <c r="S48" s="293">
        <f t="shared" si="23"/>
        <v>18817</v>
      </c>
      <c r="T48" s="293">
        <f t="shared" si="23"/>
        <v>21166</v>
      </c>
    </row>
    <row r="49" spans="1:20" s="85" customFormat="1" x14ac:dyDescent="0.2">
      <c r="A49" s="259" t="s">
        <v>137</v>
      </c>
      <c r="B49" s="293"/>
      <c r="C49" s="293"/>
      <c r="D49" s="293"/>
      <c r="E49" s="293"/>
      <c r="F49" s="293"/>
      <c r="G49" s="293"/>
      <c r="H49" s="293"/>
      <c r="I49" s="293"/>
      <c r="J49" s="293"/>
      <c r="K49" s="293"/>
      <c r="L49" s="293"/>
      <c r="M49" s="293"/>
      <c r="N49" s="293"/>
      <c r="O49" s="293"/>
      <c r="P49" s="293"/>
      <c r="Q49" s="293"/>
      <c r="R49" s="293"/>
      <c r="S49" s="293"/>
      <c r="T49" s="293"/>
    </row>
    <row r="50" spans="1:20" s="85" customFormat="1" x14ac:dyDescent="0.2">
      <c r="A50" s="260" t="s">
        <v>129</v>
      </c>
      <c r="B50" s="293">
        <f t="shared" ref="B50" si="24">B23*0.87+25</f>
        <v>29387.5</v>
      </c>
      <c r="C50" s="293">
        <f t="shared" ref="C50:T50" si="25">C23*0.87+25</f>
        <v>28213</v>
      </c>
      <c r="D50" s="293">
        <f t="shared" si="25"/>
        <v>26412.1</v>
      </c>
      <c r="E50" s="293">
        <f t="shared" si="25"/>
        <v>26412.1</v>
      </c>
      <c r="F50" s="293">
        <f t="shared" si="25"/>
        <v>29387.5</v>
      </c>
      <c r="G50" s="293">
        <f t="shared" si="25"/>
        <v>39958</v>
      </c>
      <c r="H50" s="293">
        <f t="shared" si="25"/>
        <v>36434.5</v>
      </c>
      <c r="I50" s="293">
        <f t="shared" si="25"/>
        <v>34085.5</v>
      </c>
      <c r="J50" s="293">
        <f t="shared" si="25"/>
        <v>34085.5</v>
      </c>
      <c r="K50" s="293">
        <f t="shared" si="25"/>
        <v>31736.5</v>
      </c>
      <c r="L50" s="293">
        <f t="shared" si="25"/>
        <v>36434.5</v>
      </c>
      <c r="M50" s="293">
        <f t="shared" si="25"/>
        <v>39958</v>
      </c>
      <c r="N50" s="293">
        <f t="shared" si="25"/>
        <v>25864</v>
      </c>
      <c r="O50" s="293">
        <f t="shared" si="25"/>
        <v>27038.5</v>
      </c>
      <c r="P50" s="293">
        <f t="shared" si="25"/>
        <v>25864</v>
      </c>
      <c r="Q50" s="293">
        <f t="shared" si="25"/>
        <v>26412.1</v>
      </c>
      <c r="R50" s="293">
        <f t="shared" si="25"/>
        <v>27038.5</v>
      </c>
      <c r="S50" s="293">
        <f t="shared" si="25"/>
        <v>24689.5</v>
      </c>
      <c r="T50" s="293">
        <f t="shared" si="25"/>
        <v>27038.5</v>
      </c>
    </row>
    <row r="51" spans="1:20" s="85" customFormat="1" x14ac:dyDescent="0.2">
      <c r="A51" s="259" t="s">
        <v>138</v>
      </c>
      <c r="B51" s="293"/>
      <c r="C51" s="293"/>
      <c r="D51" s="293"/>
      <c r="E51" s="293"/>
      <c r="F51" s="293"/>
      <c r="G51" s="293"/>
      <c r="H51" s="293"/>
      <c r="I51" s="293"/>
      <c r="J51" s="293"/>
      <c r="K51" s="293"/>
      <c r="L51" s="293"/>
      <c r="M51" s="293"/>
      <c r="N51" s="293"/>
      <c r="O51" s="293"/>
      <c r="P51" s="293"/>
      <c r="Q51" s="293"/>
      <c r="R51" s="293"/>
      <c r="S51" s="293"/>
      <c r="T51" s="293"/>
    </row>
    <row r="52" spans="1:20" s="85" customFormat="1" x14ac:dyDescent="0.2">
      <c r="A52" s="260" t="s">
        <v>129</v>
      </c>
      <c r="B52" s="293">
        <f t="shared" ref="B52" si="26">B25*0.87+25</f>
        <v>35651.5</v>
      </c>
      <c r="C52" s="293">
        <f t="shared" ref="C52:T52" si="27">C25*0.87+25</f>
        <v>34477</v>
      </c>
      <c r="D52" s="293">
        <f t="shared" si="27"/>
        <v>32676.1</v>
      </c>
      <c r="E52" s="293">
        <f t="shared" si="27"/>
        <v>32676.1</v>
      </c>
      <c r="F52" s="293">
        <f t="shared" si="27"/>
        <v>35651.5</v>
      </c>
      <c r="G52" s="293">
        <f t="shared" si="27"/>
        <v>46222</v>
      </c>
      <c r="H52" s="293">
        <f t="shared" si="27"/>
        <v>42698.5</v>
      </c>
      <c r="I52" s="293">
        <f t="shared" si="27"/>
        <v>40349.5</v>
      </c>
      <c r="J52" s="293">
        <f t="shared" si="27"/>
        <v>40349.5</v>
      </c>
      <c r="K52" s="293">
        <f t="shared" si="27"/>
        <v>38000.5</v>
      </c>
      <c r="L52" s="293">
        <f t="shared" si="27"/>
        <v>42698.5</v>
      </c>
      <c r="M52" s="293">
        <f t="shared" si="27"/>
        <v>46222</v>
      </c>
      <c r="N52" s="293">
        <f t="shared" si="27"/>
        <v>32128</v>
      </c>
      <c r="O52" s="293">
        <f t="shared" si="27"/>
        <v>33302.5</v>
      </c>
      <c r="P52" s="293">
        <f t="shared" si="27"/>
        <v>32128</v>
      </c>
      <c r="Q52" s="293">
        <f t="shared" si="27"/>
        <v>32676.1</v>
      </c>
      <c r="R52" s="293">
        <f t="shared" si="27"/>
        <v>33302.5</v>
      </c>
      <c r="S52" s="293">
        <f t="shared" si="27"/>
        <v>30953.5</v>
      </c>
      <c r="T52" s="293">
        <f t="shared" si="27"/>
        <v>33302.5</v>
      </c>
    </row>
    <row r="53" spans="1:20" s="85" customFormat="1" x14ac:dyDescent="0.2">
      <c r="A53" s="261" t="s">
        <v>139</v>
      </c>
      <c r="B53" s="293"/>
      <c r="C53" s="293"/>
      <c r="D53" s="293"/>
      <c r="E53" s="293"/>
      <c r="F53" s="293"/>
      <c r="G53" s="293"/>
      <c r="H53" s="293"/>
      <c r="I53" s="293"/>
      <c r="J53" s="293"/>
      <c r="K53" s="293"/>
      <c r="L53" s="293"/>
      <c r="M53" s="293"/>
      <c r="N53" s="293"/>
      <c r="O53" s="293"/>
      <c r="P53" s="293"/>
      <c r="Q53" s="293"/>
      <c r="R53" s="293"/>
      <c r="S53" s="293"/>
      <c r="T53" s="293"/>
    </row>
    <row r="54" spans="1:20" s="85" customFormat="1" x14ac:dyDescent="0.2">
      <c r="A54" s="260" t="s">
        <v>129</v>
      </c>
      <c r="B54" s="293">
        <f t="shared" ref="B54" si="28">B27*0.87+25</f>
        <v>55226.5</v>
      </c>
      <c r="C54" s="293">
        <f t="shared" ref="C54:T54" si="29">C27*0.87+25</f>
        <v>54052</v>
      </c>
      <c r="D54" s="293">
        <f t="shared" si="29"/>
        <v>52251.1</v>
      </c>
      <c r="E54" s="293">
        <f t="shared" si="29"/>
        <v>52251.1</v>
      </c>
      <c r="F54" s="293">
        <f t="shared" si="29"/>
        <v>55226.5</v>
      </c>
      <c r="G54" s="293">
        <f t="shared" si="29"/>
        <v>65797</v>
      </c>
      <c r="H54" s="293">
        <f t="shared" si="29"/>
        <v>62273.5</v>
      </c>
      <c r="I54" s="293">
        <f t="shared" si="29"/>
        <v>59924.5</v>
      </c>
      <c r="J54" s="293">
        <f t="shared" si="29"/>
        <v>59924.5</v>
      </c>
      <c r="K54" s="293">
        <f t="shared" si="29"/>
        <v>57575.5</v>
      </c>
      <c r="L54" s="293">
        <f t="shared" si="29"/>
        <v>62273.5</v>
      </c>
      <c r="M54" s="293">
        <f t="shared" si="29"/>
        <v>65797</v>
      </c>
      <c r="N54" s="293">
        <f t="shared" si="29"/>
        <v>51703</v>
      </c>
      <c r="O54" s="293">
        <f t="shared" si="29"/>
        <v>52877.5</v>
      </c>
      <c r="P54" s="293">
        <f t="shared" si="29"/>
        <v>51703</v>
      </c>
      <c r="Q54" s="293">
        <f t="shared" si="29"/>
        <v>52251.1</v>
      </c>
      <c r="R54" s="293">
        <f t="shared" si="29"/>
        <v>52877.5</v>
      </c>
      <c r="S54" s="293">
        <f t="shared" si="29"/>
        <v>50528.5</v>
      </c>
      <c r="T54" s="293">
        <f t="shared" si="29"/>
        <v>52877.5</v>
      </c>
    </row>
    <row r="55" spans="1:20" s="85" customFormat="1" x14ac:dyDescent="0.2">
      <c r="A55" s="259" t="s">
        <v>140</v>
      </c>
      <c r="B55" s="293"/>
      <c r="C55" s="293"/>
      <c r="D55" s="293"/>
      <c r="E55" s="293"/>
      <c r="F55" s="293"/>
      <c r="G55" s="293"/>
      <c r="H55" s="293"/>
      <c r="I55" s="293"/>
      <c r="J55" s="293"/>
      <c r="K55" s="293"/>
      <c r="L55" s="293"/>
      <c r="M55" s="293"/>
      <c r="N55" s="293"/>
      <c r="O55" s="293"/>
      <c r="P55" s="293"/>
      <c r="Q55" s="293"/>
      <c r="R55" s="293"/>
      <c r="S55" s="293"/>
      <c r="T55" s="293"/>
    </row>
    <row r="56" spans="1:20" s="85" customFormat="1" x14ac:dyDescent="0.2">
      <c r="A56" s="260" t="s">
        <v>129</v>
      </c>
      <c r="B56" s="293">
        <f t="shared" ref="B56" si="30">B29*0.87+25</f>
        <v>70886.5</v>
      </c>
      <c r="C56" s="293">
        <f t="shared" ref="C56:T56" si="31">C29*0.87+25</f>
        <v>69712</v>
      </c>
      <c r="D56" s="293">
        <f t="shared" si="31"/>
        <v>67911.100000000006</v>
      </c>
      <c r="E56" s="293">
        <f t="shared" si="31"/>
        <v>67911.100000000006</v>
      </c>
      <c r="F56" s="293">
        <f t="shared" si="31"/>
        <v>70886.5</v>
      </c>
      <c r="G56" s="293">
        <f t="shared" si="31"/>
        <v>81457</v>
      </c>
      <c r="H56" s="293">
        <f t="shared" si="31"/>
        <v>77933.5</v>
      </c>
      <c r="I56" s="293">
        <f t="shared" si="31"/>
        <v>75584.5</v>
      </c>
      <c r="J56" s="293">
        <f t="shared" si="31"/>
        <v>75584.5</v>
      </c>
      <c r="K56" s="293">
        <f t="shared" si="31"/>
        <v>73235.5</v>
      </c>
      <c r="L56" s="293">
        <f t="shared" si="31"/>
        <v>77933.5</v>
      </c>
      <c r="M56" s="293">
        <f t="shared" si="31"/>
        <v>81457</v>
      </c>
      <c r="N56" s="293">
        <f t="shared" si="31"/>
        <v>67363</v>
      </c>
      <c r="O56" s="293">
        <f t="shared" si="31"/>
        <v>68537.5</v>
      </c>
      <c r="P56" s="293">
        <f t="shared" si="31"/>
        <v>67363</v>
      </c>
      <c r="Q56" s="293">
        <f t="shared" si="31"/>
        <v>67911.100000000006</v>
      </c>
      <c r="R56" s="293">
        <f t="shared" si="31"/>
        <v>68537.5</v>
      </c>
      <c r="S56" s="293">
        <f t="shared" si="31"/>
        <v>66188.5</v>
      </c>
      <c r="T56" s="293">
        <f t="shared" si="31"/>
        <v>68537.5</v>
      </c>
    </row>
    <row r="57" spans="1:20" s="85" customFormat="1" ht="135" x14ac:dyDescent="0.2">
      <c r="A57" s="320" t="s">
        <v>399</v>
      </c>
    </row>
    <row r="58" spans="1:20" s="85" customFormat="1" ht="12.75" thickBot="1" x14ac:dyDescent="0.25">
      <c r="A58" s="265" t="s">
        <v>147</v>
      </c>
    </row>
    <row r="59" spans="1:20" s="85" customFormat="1" ht="12.75" thickBot="1" x14ac:dyDescent="0.25">
      <c r="A59" s="322" t="s">
        <v>391</v>
      </c>
    </row>
    <row r="60" spans="1:20" ht="11.1" customHeight="1" x14ac:dyDescent="0.2">
      <c r="A60" s="229" t="s">
        <v>392</v>
      </c>
    </row>
    <row r="61" spans="1:20" ht="21" customHeight="1" x14ac:dyDescent="0.2">
      <c r="A61" s="205" t="s">
        <v>144</v>
      </c>
    </row>
    <row r="62" spans="1:20" s="263" customFormat="1" ht="36" customHeight="1" x14ac:dyDescent="0.2">
      <c r="A62" s="422" t="s">
        <v>312</v>
      </c>
    </row>
    <row r="63" spans="1:20" ht="36" customHeight="1" x14ac:dyDescent="0.2">
      <c r="A63" s="423"/>
    </row>
    <row r="64" spans="1:20" ht="36" customHeight="1" x14ac:dyDescent="0.2">
      <c r="A64" s="423"/>
    </row>
    <row r="65" spans="1:1" x14ac:dyDescent="0.2">
      <c r="A65" s="423"/>
    </row>
    <row r="66" spans="1:1" x14ac:dyDescent="0.2">
      <c r="A66" s="262" t="s">
        <v>341</v>
      </c>
    </row>
    <row r="67" spans="1:1" ht="24" x14ac:dyDescent="0.2">
      <c r="A67" s="209" t="s">
        <v>325</v>
      </c>
    </row>
    <row r="68" spans="1:1" s="263" customFormat="1" ht="25.5" x14ac:dyDescent="0.2">
      <c r="A68" s="231" t="s">
        <v>402</v>
      </c>
    </row>
    <row r="69" spans="1:1" s="263" customFormat="1" ht="38.25" x14ac:dyDescent="0.2">
      <c r="A69" s="323" t="s">
        <v>393</v>
      </c>
    </row>
    <row r="70" spans="1:1" s="263" customFormat="1" ht="51" x14ac:dyDescent="0.2">
      <c r="A70" s="323" t="s">
        <v>394</v>
      </c>
    </row>
    <row r="71" spans="1:1" s="263" customFormat="1" ht="25.5" x14ac:dyDescent="0.2">
      <c r="A71" s="323" t="s">
        <v>395</v>
      </c>
    </row>
    <row r="72" spans="1:1" s="263" customFormat="1" ht="38.25" x14ac:dyDescent="0.2">
      <c r="A72" s="323" t="s">
        <v>396</v>
      </c>
    </row>
    <row r="73" spans="1:1" s="263" customFormat="1" ht="25.5" x14ac:dyDescent="0.2">
      <c r="A73" s="323" t="s">
        <v>397</v>
      </c>
    </row>
    <row r="74" spans="1:1" s="263" customFormat="1" ht="12.75" x14ac:dyDescent="0.2">
      <c r="A74" s="323" t="s">
        <v>398</v>
      </c>
    </row>
    <row r="75" spans="1:1" s="263" customFormat="1" ht="12.75" x14ac:dyDescent="0.2">
      <c r="A75" s="146"/>
    </row>
    <row r="76" spans="1:1" s="263" customFormat="1" ht="31.5" x14ac:dyDescent="0.2">
      <c r="A76" s="158" t="s">
        <v>179</v>
      </c>
    </row>
    <row r="77" spans="1:1" s="263" customFormat="1" ht="21" x14ac:dyDescent="0.2">
      <c r="A77" s="232" t="s">
        <v>175</v>
      </c>
    </row>
    <row r="78" spans="1:1" s="263" customFormat="1" ht="42.75" x14ac:dyDescent="0.2">
      <c r="A78" s="149" t="s">
        <v>176</v>
      </c>
    </row>
    <row r="79" spans="1:1" s="263" customFormat="1" ht="21" x14ac:dyDescent="0.2">
      <c r="A79" s="198" t="s">
        <v>177</v>
      </c>
    </row>
    <row r="80" spans="1:1" s="263" customFormat="1" ht="12.75" x14ac:dyDescent="0.2">
      <c r="A80" s="130"/>
    </row>
    <row r="81" spans="1:1" s="263" customFormat="1" ht="12.75" x14ac:dyDescent="0.2">
      <c r="A81" s="131" t="s">
        <v>145</v>
      </c>
    </row>
    <row r="82" spans="1:1" s="263" customFormat="1" ht="24" x14ac:dyDescent="0.2">
      <c r="A82" s="264" t="s">
        <v>165</v>
      </c>
    </row>
    <row r="83" spans="1:1" s="263" customFormat="1" ht="24" x14ac:dyDescent="0.2">
      <c r="A83" s="264" t="s">
        <v>166</v>
      </c>
    </row>
    <row r="84" spans="1:1" s="263" customFormat="1" ht="12.75" x14ac:dyDescent="0.2">
      <c r="A84" s="129"/>
    </row>
    <row r="85" spans="1:1" s="263" customFormat="1" ht="12.75" x14ac:dyDescent="0.2"/>
    <row r="86" spans="1:1" s="263" customFormat="1" ht="12.75" x14ac:dyDescent="0.2"/>
  </sheetData>
  <mergeCells count="1">
    <mergeCell ref="A62:A65"/>
  </mergeCells>
  <pageMargins left="0.7" right="0.7" top="0.75" bottom="0.75" header="0.3" footer="0.3"/>
  <pageSetup paperSize="9" orientation="portrait" horizontalDpi="4294967295" verticalDpi="4294967295"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zoomScale="90" zoomScaleNormal="90" workbookViewId="0">
      <selection activeCell="B5" sqref="B5"/>
    </sheetView>
  </sheetViews>
  <sheetFormatPr defaultColWidth="9" defaultRowHeight="12" x14ac:dyDescent="0.2"/>
  <cols>
    <col min="1" max="1" width="83.85546875" style="213" customWidth="1"/>
    <col min="2" max="16384" width="9" style="213"/>
  </cols>
  <sheetData>
    <row r="1" spans="1:20" s="21" customFormat="1" ht="12" customHeight="1" x14ac:dyDescent="0.2">
      <c r="A1" s="114" t="s">
        <v>141</v>
      </c>
    </row>
    <row r="2" spans="1:20" s="21" customFormat="1" ht="12" customHeight="1" x14ac:dyDescent="0.2">
      <c r="A2" s="230" t="s">
        <v>401</v>
      </c>
    </row>
    <row r="3" spans="1:20" ht="8.4499999999999993" customHeight="1" x14ac:dyDescent="0.2">
      <c r="A3" s="80"/>
    </row>
    <row r="4" spans="1:20" s="21" customFormat="1" ht="32.450000000000003" customHeight="1" x14ac:dyDescent="0.2">
      <c r="A4" s="321" t="s">
        <v>146</v>
      </c>
      <c r="B4" s="270"/>
    </row>
    <row r="5" spans="1:20" s="81" customFormat="1" ht="23.1" customHeight="1" x14ac:dyDescent="0.2">
      <c r="A5" s="93" t="s">
        <v>143</v>
      </c>
      <c r="B5" s="267">
        <f>'C завтраками| Bed and breakfast'!B4</f>
        <v>45399</v>
      </c>
      <c r="C5" s="267">
        <f>'C завтраками| Bed and breakfast'!C4</f>
        <v>45401</v>
      </c>
      <c r="D5" s="267">
        <f>'C завтраками| Bed and breakfast'!D4</f>
        <v>45403</v>
      </c>
      <c r="E5" s="267">
        <f>'C завтраками| Bed and breakfast'!E4</f>
        <v>45407</v>
      </c>
      <c r="F5" s="267">
        <f>'C завтраками| Bed and breakfast'!F4</f>
        <v>45408</v>
      </c>
      <c r="G5" s="121">
        <f>'C завтраками| Bed and breakfast'!G4</f>
        <v>45410</v>
      </c>
      <c r="H5" s="121">
        <f>'C завтраками| Bed and breakfast'!H4</f>
        <v>45412</v>
      </c>
      <c r="I5" s="267">
        <f>'C завтраками| Bed and breakfast'!I4</f>
        <v>45414</v>
      </c>
      <c r="J5" s="267">
        <f>'C завтраками| Bed and breakfast'!J4</f>
        <v>45415</v>
      </c>
      <c r="K5" s="121">
        <f>'C завтраками| Bed and breakfast'!K4</f>
        <v>45417</v>
      </c>
      <c r="L5" s="267">
        <f>'C завтраками| Bed and breakfast'!L4</f>
        <v>45420</v>
      </c>
      <c r="M5" s="121">
        <f>'C завтраками| Bed and breakfast'!M4</f>
        <v>45421</v>
      </c>
      <c r="N5" s="267">
        <f>'C завтраками| Bed and breakfast'!N4</f>
        <v>45424</v>
      </c>
      <c r="O5" s="121">
        <f>'C завтраками| Bed and breakfast'!O4</f>
        <v>45427</v>
      </c>
      <c r="P5" s="267">
        <f>'C завтраками| Bed and breakfast'!P4</f>
        <v>45429</v>
      </c>
      <c r="Q5" s="267">
        <f>'C завтраками| Bed and breakfast'!Q4</f>
        <v>45431</v>
      </c>
      <c r="R5" s="267">
        <f>'C завтраками| Bed and breakfast'!R4</f>
        <v>45436</v>
      </c>
      <c r="S5" s="267">
        <f>'C завтраками| Bed and breakfast'!S4</f>
        <v>45438</v>
      </c>
      <c r="T5" s="267">
        <f>'C завтраками| Bed and breakfast'!T4</f>
        <v>45440</v>
      </c>
    </row>
    <row r="6" spans="1:20" s="81" customFormat="1" ht="23.1" customHeight="1" x14ac:dyDescent="0.2">
      <c r="A6" s="94"/>
      <c r="B6" s="267">
        <f>'C завтраками| Bed and breakfast'!B5</f>
        <v>45400</v>
      </c>
      <c r="C6" s="267">
        <f>'C завтраками| Bed and breakfast'!C5</f>
        <v>45402</v>
      </c>
      <c r="D6" s="267">
        <f>'C завтраками| Bed and breakfast'!D5</f>
        <v>45406</v>
      </c>
      <c r="E6" s="267">
        <f>'C завтраками| Bed and breakfast'!E5</f>
        <v>45407</v>
      </c>
      <c r="F6" s="267">
        <f>'C завтраками| Bed and breakfast'!F5</f>
        <v>45409</v>
      </c>
      <c r="G6" s="121">
        <f>'C завтраками| Bed and breakfast'!G5</f>
        <v>45411</v>
      </c>
      <c r="H6" s="121">
        <f>'C завтраками| Bed and breakfast'!H5</f>
        <v>45413</v>
      </c>
      <c r="I6" s="267">
        <f>'C завтраками| Bed and breakfast'!I5</f>
        <v>45414</v>
      </c>
      <c r="J6" s="267">
        <f>'C завтраками| Bed and breakfast'!J5</f>
        <v>45416</v>
      </c>
      <c r="K6" s="121">
        <f>'C завтраками| Bed and breakfast'!K5</f>
        <v>45419</v>
      </c>
      <c r="L6" s="267">
        <f>'C завтраками| Bed and breakfast'!L5</f>
        <v>45420</v>
      </c>
      <c r="M6" s="121">
        <f>'C завтраками| Bed and breakfast'!M5</f>
        <v>45423</v>
      </c>
      <c r="N6" s="267">
        <f>'C завтраками| Bed and breakfast'!N5</f>
        <v>45426</v>
      </c>
      <c r="O6" s="121">
        <f>'C завтраками| Bed and breakfast'!O5</f>
        <v>45428</v>
      </c>
      <c r="P6" s="267">
        <f>'C завтраками| Bed and breakfast'!P5</f>
        <v>45430</v>
      </c>
      <c r="Q6" s="267">
        <f>'C завтраками| Bed and breakfast'!Q5</f>
        <v>45435</v>
      </c>
      <c r="R6" s="267">
        <f>'C завтраками| Bed and breakfast'!R5</f>
        <v>45437</v>
      </c>
      <c r="S6" s="267">
        <f>'C завтраками| Bed and breakfast'!S5</f>
        <v>45439</v>
      </c>
      <c r="T6" s="267">
        <f>'C завтраками| Bed and breakfast'!T5</f>
        <v>45442</v>
      </c>
    </row>
    <row r="7" spans="1:20" s="85" customFormat="1" x14ac:dyDescent="0.2">
      <c r="A7" s="259" t="s">
        <v>153</v>
      </c>
      <c r="B7" s="311"/>
      <c r="C7" s="311"/>
      <c r="D7" s="311"/>
      <c r="E7" s="311"/>
      <c r="F7" s="311"/>
      <c r="G7" s="311"/>
      <c r="H7" s="311"/>
      <c r="I7" s="311"/>
      <c r="J7" s="311"/>
      <c r="K7" s="311"/>
      <c r="L7" s="311"/>
      <c r="M7" s="311"/>
      <c r="N7" s="311"/>
      <c r="O7" s="311"/>
      <c r="P7" s="311"/>
      <c r="Q7" s="311"/>
      <c r="R7" s="311"/>
      <c r="S7" s="311"/>
      <c r="T7" s="311"/>
    </row>
    <row r="8" spans="1:20" s="85" customFormat="1" x14ac:dyDescent="0.2">
      <c r="A8" s="260">
        <v>1</v>
      </c>
      <c r="B8" s="292">
        <f>'C завтраками| Bed and breakfast'!B7*0.9</f>
        <v>16650</v>
      </c>
      <c r="C8" s="292">
        <f>'C завтраками| Bed and breakfast'!C7*0.9</f>
        <v>15300</v>
      </c>
      <c r="D8" s="292">
        <f>'C завтраками| Bed and breakfast'!D7*0.9</f>
        <v>13230</v>
      </c>
      <c r="E8" s="292">
        <f>'C завтраками| Bed and breakfast'!E7*0.9</f>
        <v>13230</v>
      </c>
      <c r="F8" s="292">
        <f>'C завтраками| Bed and breakfast'!F7*0.9</f>
        <v>16650</v>
      </c>
      <c r="G8" s="292">
        <f>'C завтраками| Bed and breakfast'!G7*0.9</f>
        <v>28800</v>
      </c>
      <c r="H8" s="292">
        <f>'C завтраками| Bed and breakfast'!H7*0.9</f>
        <v>24750</v>
      </c>
      <c r="I8" s="292">
        <f>'C завтраками| Bed and breakfast'!I7*0.9</f>
        <v>22050</v>
      </c>
      <c r="J8" s="292">
        <f>'C завтраками| Bed and breakfast'!J7*0.9</f>
        <v>22050</v>
      </c>
      <c r="K8" s="292">
        <f>'C завтраками| Bed and breakfast'!K7*0.9</f>
        <v>19350</v>
      </c>
      <c r="L8" s="292">
        <f>'C завтраками| Bed and breakfast'!L7*0.9</f>
        <v>24750</v>
      </c>
      <c r="M8" s="292">
        <f>'C завтраками| Bed and breakfast'!M7*0.9</f>
        <v>28800</v>
      </c>
      <c r="N8" s="292">
        <f>'C завтраками| Bed and breakfast'!N7*0.9</f>
        <v>12600</v>
      </c>
      <c r="O8" s="292">
        <f>'C завтраками| Bed and breakfast'!O7*0.9</f>
        <v>13950</v>
      </c>
      <c r="P8" s="292">
        <f>'C завтраками| Bed and breakfast'!P7*0.9</f>
        <v>12600</v>
      </c>
      <c r="Q8" s="292">
        <f>'C завтраками| Bed and breakfast'!Q7*0.9</f>
        <v>13230</v>
      </c>
      <c r="R8" s="292">
        <f>'C завтраками| Bed and breakfast'!R7*0.9</f>
        <v>13950</v>
      </c>
      <c r="S8" s="292">
        <f>'C завтраками| Bed and breakfast'!S7*0.9</f>
        <v>11250</v>
      </c>
      <c r="T8" s="292">
        <f>'C завтраками| Bed and breakfast'!T7*0.9</f>
        <v>13950</v>
      </c>
    </row>
    <row r="9" spans="1:20" s="85" customFormat="1" x14ac:dyDescent="0.2">
      <c r="A9" s="260">
        <v>2</v>
      </c>
      <c r="B9" s="292">
        <f>'C завтраками| Bed and breakfast'!B8*0.9</f>
        <v>18450</v>
      </c>
      <c r="C9" s="292">
        <f>'C завтраками| Bed and breakfast'!C8*0.9</f>
        <v>17100</v>
      </c>
      <c r="D9" s="292">
        <f>'C завтраками| Bed and breakfast'!D8*0.9</f>
        <v>15030</v>
      </c>
      <c r="E9" s="292">
        <f>'C завтраками| Bed and breakfast'!E8*0.9</f>
        <v>15030</v>
      </c>
      <c r="F9" s="292">
        <f>'C завтраками| Bed and breakfast'!F8*0.9</f>
        <v>18450</v>
      </c>
      <c r="G9" s="292">
        <f>'C завтраками| Bed and breakfast'!G8*0.9</f>
        <v>30600</v>
      </c>
      <c r="H9" s="292">
        <f>'C завтраками| Bed and breakfast'!H8*0.9</f>
        <v>26550</v>
      </c>
      <c r="I9" s="292">
        <f>'C завтраками| Bed and breakfast'!I8*0.9</f>
        <v>23850</v>
      </c>
      <c r="J9" s="292">
        <f>'C завтраками| Bed and breakfast'!J8*0.9</f>
        <v>23850</v>
      </c>
      <c r="K9" s="292">
        <f>'C завтраками| Bed and breakfast'!K8*0.9</f>
        <v>21150</v>
      </c>
      <c r="L9" s="292">
        <f>'C завтраками| Bed and breakfast'!L8*0.9</f>
        <v>26550</v>
      </c>
      <c r="M9" s="292">
        <f>'C завтраками| Bed and breakfast'!M8*0.9</f>
        <v>30600</v>
      </c>
      <c r="N9" s="292">
        <f>'C завтраками| Bed and breakfast'!N8*0.9</f>
        <v>14400</v>
      </c>
      <c r="O9" s="292">
        <f>'C завтраками| Bed and breakfast'!O8*0.9</f>
        <v>15750</v>
      </c>
      <c r="P9" s="292">
        <f>'C завтраками| Bed and breakfast'!P8*0.9</f>
        <v>14400</v>
      </c>
      <c r="Q9" s="292">
        <f>'C завтраками| Bed and breakfast'!Q8*0.9</f>
        <v>15030</v>
      </c>
      <c r="R9" s="292">
        <f>'C завтраками| Bed and breakfast'!R8*0.9</f>
        <v>15750</v>
      </c>
      <c r="S9" s="292">
        <f>'C завтраками| Bed and breakfast'!S8*0.9</f>
        <v>13050</v>
      </c>
      <c r="T9" s="292">
        <f>'C завтраками| Bed and breakfast'!T8*0.9</f>
        <v>15750</v>
      </c>
    </row>
    <row r="10" spans="1:20" s="85" customFormat="1" x14ac:dyDescent="0.2">
      <c r="A10" s="259" t="s">
        <v>155</v>
      </c>
      <c r="B10" s="292"/>
      <c r="C10" s="292"/>
      <c r="D10" s="292"/>
      <c r="E10" s="292"/>
      <c r="F10" s="292"/>
      <c r="G10" s="292"/>
      <c r="H10" s="292"/>
      <c r="I10" s="292"/>
      <c r="J10" s="292"/>
      <c r="K10" s="292"/>
      <c r="L10" s="292"/>
      <c r="M10" s="292"/>
      <c r="N10" s="292"/>
      <c r="O10" s="292"/>
      <c r="P10" s="292"/>
      <c r="Q10" s="292"/>
      <c r="R10" s="292"/>
      <c r="S10" s="292"/>
      <c r="T10" s="292"/>
    </row>
    <row r="11" spans="1:20" s="85" customFormat="1" x14ac:dyDescent="0.2">
      <c r="A11" s="260">
        <v>1</v>
      </c>
      <c r="B11" s="292">
        <f>'C завтраками| Bed and breakfast'!B10*0.9</f>
        <v>18900</v>
      </c>
      <c r="C11" s="292">
        <f>'C завтраками| Bed and breakfast'!C10*0.9</f>
        <v>17550</v>
      </c>
      <c r="D11" s="292">
        <f>'C завтраками| Bed and breakfast'!D10*0.9</f>
        <v>15480</v>
      </c>
      <c r="E11" s="292">
        <f>'C завтраками| Bed and breakfast'!E10*0.9</f>
        <v>15480</v>
      </c>
      <c r="F11" s="292">
        <f>'C завтраками| Bed and breakfast'!F10*0.9</f>
        <v>18900</v>
      </c>
      <c r="G11" s="292">
        <f>'C завтраками| Bed and breakfast'!G10*0.9</f>
        <v>31050</v>
      </c>
      <c r="H11" s="292">
        <f>'C завтраками| Bed and breakfast'!H10*0.9</f>
        <v>27000</v>
      </c>
      <c r="I11" s="292">
        <f>'C завтраками| Bed and breakfast'!I10*0.9</f>
        <v>24300</v>
      </c>
      <c r="J11" s="292">
        <f>'C завтраками| Bed and breakfast'!J10*0.9</f>
        <v>24300</v>
      </c>
      <c r="K11" s="292">
        <f>'C завтраками| Bed and breakfast'!K10*0.9</f>
        <v>21600</v>
      </c>
      <c r="L11" s="292">
        <f>'C завтраками| Bed and breakfast'!L10*0.9</f>
        <v>27000</v>
      </c>
      <c r="M11" s="292">
        <f>'C завтраками| Bed and breakfast'!M10*0.9</f>
        <v>31050</v>
      </c>
      <c r="N11" s="292">
        <f>'C завтраками| Bed and breakfast'!N10*0.9</f>
        <v>14850</v>
      </c>
      <c r="O11" s="292">
        <f>'C завтраками| Bed and breakfast'!O10*0.9</f>
        <v>16200</v>
      </c>
      <c r="P11" s="292">
        <f>'C завтраками| Bed and breakfast'!P10*0.9</f>
        <v>14850</v>
      </c>
      <c r="Q11" s="292">
        <f>'C завтраками| Bed and breakfast'!Q10*0.9</f>
        <v>15480</v>
      </c>
      <c r="R11" s="292">
        <f>'C завтраками| Bed and breakfast'!R10*0.9</f>
        <v>16200</v>
      </c>
      <c r="S11" s="292">
        <f>'C завтраками| Bed and breakfast'!S10*0.9</f>
        <v>13500</v>
      </c>
      <c r="T11" s="292">
        <f>'C завтраками| Bed and breakfast'!T10*0.9</f>
        <v>16200</v>
      </c>
    </row>
    <row r="12" spans="1:20" s="85" customFormat="1" x14ac:dyDescent="0.2">
      <c r="A12" s="260">
        <v>2</v>
      </c>
      <c r="B12" s="292">
        <f>'C завтраками| Bed and breakfast'!B11*0.9</f>
        <v>20700</v>
      </c>
      <c r="C12" s="292">
        <f>'C завтраками| Bed and breakfast'!C11*0.9</f>
        <v>19350</v>
      </c>
      <c r="D12" s="292">
        <f>'C завтраками| Bed and breakfast'!D11*0.9</f>
        <v>17280</v>
      </c>
      <c r="E12" s="292">
        <f>'C завтраками| Bed and breakfast'!E11*0.9</f>
        <v>17280</v>
      </c>
      <c r="F12" s="292">
        <f>'C завтраками| Bed and breakfast'!F11*0.9</f>
        <v>20700</v>
      </c>
      <c r="G12" s="292">
        <f>'C завтраками| Bed and breakfast'!G11*0.9</f>
        <v>32850</v>
      </c>
      <c r="H12" s="292">
        <f>'C завтраками| Bed and breakfast'!H11*0.9</f>
        <v>28800</v>
      </c>
      <c r="I12" s="292">
        <f>'C завтраками| Bed and breakfast'!I11*0.9</f>
        <v>26100</v>
      </c>
      <c r="J12" s="292">
        <f>'C завтраками| Bed and breakfast'!J11*0.9</f>
        <v>26100</v>
      </c>
      <c r="K12" s="292">
        <f>'C завтраками| Bed and breakfast'!K11*0.9</f>
        <v>23400</v>
      </c>
      <c r="L12" s="292">
        <f>'C завтраками| Bed and breakfast'!L11*0.9</f>
        <v>28800</v>
      </c>
      <c r="M12" s="292">
        <f>'C завтраками| Bed and breakfast'!M11*0.9</f>
        <v>32850</v>
      </c>
      <c r="N12" s="292">
        <f>'C завтраками| Bed and breakfast'!N11*0.9</f>
        <v>16650</v>
      </c>
      <c r="O12" s="292">
        <f>'C завтраками| Bed and breakfast'!O11*0.9</f>
        <v>18000</v>
      </c>
      <c r="P12" s="292">
        <f>'C завтраками| Bed and breakfast'!P11*0.9</f>
        <v>16650</v>
      </c>
      <c r="Q12" s="292">
        <f>'C завтраками| Bed and breakfast'!Q11*0.9</f>
        <v>17280</v>
      </c>
      <c r="R12" s="292">
        <f>'C завтраками| Bed and breakfast'!R11*0.9</f>
        <v>18000</v>
      </c>
      <c r="S12" s="292">
        <f>'C завтраками| Bed and breakfast'!S11*0.9</f>
        <v>15300</v>
      </c>
      <c r="T12" s="292">
        <f>'C завтраками| Bed and breakfast'!T11*0.9</f>
        <v>18000</v>
      </c>
    </row>
    <row r="13" spans="1:20" s="85" customFormat="1" x14ac:dyDescent="0.2">
      <c r="A13" s="259" t="s">
        <v>154</v>
      </c>
      <c r="B13" s="292"/>
      <c r="C13" s="292"/>
      <c r="D13" s="292"/>
      <c r="E13" s="292"/>
      <c r="F13" s="292"/>
      <c r="G13" s="292"/>
      <c r="H13" s="292"/>
      <c r="I13" s="292"/>
      <c r="J13" s="292"/>
      <c r="K13" s="292"/>
      <c r="L13" s="292"/>
      <c r="M13" s="292"/>
      <c r="N13" s="292"/>
      <c r="O13" s="292"/>
      <c r="P13" s="292"/>
      <c r="Q13" s="292"/>
      <c r="R13" s="292"/>
      <c r="S13" s="292"/>
      <c r="T13" s="292"/>
    </row>
    <row r="14" spans="1:20" s="85" customFormat="1" x14ac:dyDescent="0.2">
      <c r="A14" s="260">
        <v>1</v>
      </c>
      <c r="B14" s="292">
        <f>'C завтраками| Bed and breakfast'!B13*0.9</f>
        <v>19800</v>
      </c>
      <c r="C14" s="292">
        <f>'C завтраками| Bed and breakfast'!C13*0.9</f>
        <v>18450</v>
      </c>
      <c r="D14" s="292">
        <f>'C завтраками| Bed and breakfast'!D13*0.9</f>
        <v>16380</v>
      </c>
      <c r="E14" s="292">
        <f>'C завтраками| Bed and breakfast'!E13*0.9</f>
        <v>16380</v>
      </c>
      <c r="F14" s="292">
        <f>'C завтраками| Bed and breakfast'!F13*0.9</f>
        <v>19800</v>
      </c>
      <c r="G14" s="292">
        <f>'C завтраками| Bed and breakfast'!G13*0.9</f>
        <v>31950</v>
      </c>
      <c r="H14" s="292">
        <f>'C завтраками| Bed and breakfast'!H13*0.9</f>
        <v>27900</v>
      </c>
      <c r="I14" s="292">
        <f>'C завтраками| Bed and breakfast'!I13*0.9</f>
        <v>25200</v>
      </c>
      <c r="J14" s="292">
        <f>'C завтраками| Bed and breakfast'!J13*0.9</f>
        <v>25200</v>
      </c>
      <c r="K14" s="292">
        <f>'C завтраками| Bed and breakfast'!K13*0.9</f>
        <v>22500</v>
      </c>
      <c r="L14" s="292">
        <f>'C завтраками| Bed and breakfast'!L13*0.9</f>
        <v>27900</v>
      </c>
      <c r="M14" s="292">
        <f>'C завтраками| Bed and breakfast'!M13*0.9</f>
        <v>31950</v>
      </c>
      <c r="N14" s="292">
        <f>'C завтраками| Bed and breakfast'!N13*0.9</f>
        <v>15750</v>
      </c>
      <c r="O14" s="292">
        <f>'C завтраками| Bed and breakfast'!O13*0.9</f>
        <v>17100</v>
      </c>
      <c r="P14" s="292">
        <f>'C завтраками| Bed and breakfast'!P13*0.9</f>
        <v>15750</v>
      </c>
      <c r="Q14" s="292">
        <f>'C завтраками| Bed and breakfast'!Q13*0.9</f>
        <v>16380</v>
      </c>
      <c r="R14" s="292">
        <f>'C завтраками| Bed and breakfast'!R13*0.9</f>
        <v>17100</v>
      </c>
      <c r="S14" s="292">
        <f>'C завтраками| Bed and breakfast'!S13*0.9</f>
        <v>14400</v>
      </c>
      <c r="T14" s="292">
        <f>'C завтраками| Bed and breakfast'!T13*0.9</f>
        <v>17100</v>
      </c>
    </row>
    <row r="15" spans="1:20" s="85" customFormat="1" x14ac:dyDescent="0.2">
      <c r="A15" s="260">
        <v>2</v>
      </c>
      <c r="B15" s="292">
        <f>'C завтраками| Bed and breakfast'!B14*0.9</f>
        <v>21600</v>
      </c>
      <c r="C15" s="292">
        <f>'C завтраками| Bed and breakfast'!C14*0.9</f>
        <v>20250</v>
      </c>
      <c r="D15" s="292">
        <f>'C завтраками| Bed and breakfast'!D14*0.9</f>
        <v>18180</v>
      </c>
      <c r="E15" s="292">
        <f>'C завтраками| Bed and breakfast'!E14*0.9</f>
        <v>18180</v>
      </c>
      <c r="F15" s="292">
        <f>'C завтраками| Bed and breakfast'!F14*0.9</f>
        <v>21600</v>
      </c>
      <c r="G15" s="292">
        <f>'C завтраками| Bed and breakfast'!G14*0.9</f>
        <v>33750</v>
      </c>
      <c r="H15" s="292">
        <f>'C завтраками| Bed and breakfast'!H14*0.9</f>
        <v>29700</v>
      </c>
      <c r="I15" s="292">
        <f>'C завтраками| Bed and breakfast'!I14*0.9</f>
        <v>27000</v>
      </c>
      <c r="J15" s="292">
        <f>'C завтраками| Bed and breakfast'!J14*0.9</f>
        <v>27000</v>
      </c>
      <c r="K15" s="292">
        <f>'C завтраками| Bed and breakfast'!K14*0.9</f>
        <v>24300</v>
      </c>
      <c r="L15" s="292">
        <f>'C завтраками| Bed and breakfast'!L14*0.9</f>
        <v>29700</v>
      </c>
      <c r="M15" s="292">
        <f>'C завтраками| Bed and breakfast'!M14*0.9</f>
        <v>33750</v>
      </c>
      <c r="N15" s="292">
        <f>'C завтраками| Bed and breakfast'!N14*0.9</f>
        <v>17550</v>
      </c>
      <c r="O15" s="292">
        <f>'C завтраками| Bed and breakfast'!O14*0.9</f>
        <v>18900</v>
      </c>
      <c r="P15" s="292">
        <f>'C завтраками| Bed and breakfast'!P14*0.9</f>
        <v>17550</v>
      </c>
      <c r="Q15" s="292">
        <f>'C завтраками| Bed and breakfast'!Q14*0.9</f>
        <v>18180</v>
      </c>
      <c r="R15" s="292">
        <f>'C завтраками| Bed and breakfast'!R14*0.9</f>
        <v>18900</v>
      </c>
      <c r="S15" s="292">
        <f>'C завтраками| Bed and breakfast'!S14*0.9</f>
        <v>16200</v>
      </c>
      <c r="T15" s="292">
        <f>'C завтраками| Bed and breakfast'!T14*0.9</f>
        <v>18900</v>
      </c>
    </row>
    <row r="16" spans="1:20" s="85" customFormat="1" x14ac:dyDescent="0.2">
      <c r="A16" s="259" t="s">
        <v>156</v>
      </c>
      <c r="B16" s="292"/>
      <c r="C16" s="292"/>
      <c r="D16" s="292"/>
      <c r="E16" s="292"/>
      <c r="F16" s="292"/>
      <c r="G16" s="292"/>
      <c r="H16" s="292"/>
      <c r="I16" s="292"/>
      <c r="J16" s="292"/>
      <c r="K16" s="292"/>
      <c r="L16" s="292"/>
      <c r="M16" s="292"/>
      <c r="N16" s="292"/>
      <c r="O16" s="292"/>
      <c r="P16" s="292"/>
      <c r="Q16" s="292"/>
      <c r="R16" s="292"/>
      <c r="S16" s="292"/>
      <c r="T16" s="292"/>
    </row>
    <row r="17" spans="1:20" s="85" customFormat="1" x14ac:dyDescent="0.2">
      <c r="A17" s="260">
        <v>1</v>
      </c>
      <c r="B17" s="292">
        <f>'C завтраками| Bed and breakfast'!B16*0.9</f>
        <v>22500</v>
      </c>
      <c r="C17" s="292">
        <f>'C завтраками| Bed and breakfast'!C16*0.9</f>
        <v>21150</v>
      </c>
      <c r="D17" s="292">
        <f>'C завтраками| Bed and breakfast'!D16*0.9</f>
        <v>19080</v>
      </c>
      <c r="E17" s="292">
        <f>'C завтраками| Bed and breakfast'!E16*0.9</f>
        <v>19080</v>
      </c>
      <c r="F17" s="292">
        <f>'C завтраками| Bed and breakfast'!F16*0.9</f>
        <v>22500</v>
      </c>
      <c r="G17" s="292">
        <f>'C завтраками| Bed and breakfast'!G16*0.9</f>
        <v>34650</v>
      </c>
      <c r="H17" s="292">
        <f>'C завтраками| Bed and breakfast'!H16*0.9</f>
        <v>30600</v>
      </c>
      <c r="I17" s="292">
        <f>'C завтраками| Bed and breakfast'!I16*0.9</f>
        <v>27900</v>
      </c>
      <c r="J17" s="292">
        <f>'C завтраками| Bed and breakfast'!J16*0.9</f>
        <v>27900</v>
      </c>
      <c r="K17" s="292">
        <f>'C завтраками| Bed and breakfast'!K16*0.9</f>
        <v>25200</v>
      </c>
      <c r="L17" s="292">
        <f>'C завтраками| Bed and breakfast'!L16*0.9</f>
        <v>30600</v>
      </c>
      <c r="M17" s="292">
        <f>'C завтраками| Bed and breakfast'!M16*0.9</f>
        <v>34650</v>
      </c>
      <c r="N17" s="292">
        <f>'C завтраками| Bed and breakfast'!N16*0.9</f>
        <v>18450</v>
      </c>
      <c r="O17" s="292">
        <f>'C завтраками| Bed and breakfast'!O16*0.9</f>
        <v>19800</v>
      </c>
      <c r="P17" s="292">
        <f>'C завтраками| Bed and breakfast'!P16*0.9</f>
        <v>18450</v>
      </c>
      <c r="Q17" s="292">
        <f>'C завтраками| Bed and breakfast'!Q16*0.9</f>
        <v>19080</v>
      </c>
      <c r="R17" s="292">
        <f>'C завтраками| Bed and breakfast'!R16*0.9</f>
        <v>19800</v>
      </c>
      <c r="S17" s="292">
        <f>'C завтраками| Bed and breakfast'!S16*0.9</f>
        <v>17100</v>
      </c>
      <c r="T17" s="292">
        <f>'C завтраками| Bed and breakfast'!T16*0.9</f>
        <v>19800</v>
      </c>
    </row>
    <row r="18" spans="1:20" s="85" customFormat="1" x14ac:dyDescent="0.2">
      <c r="A18" s="260">
        <v>2</v>
      </c>
      <c r="B18" s="292">
        <f>'C завтраками| Bed and breakfast'!B17*0.9</f>
        <v>24300</v>
      </c>
      <c r="C18" s="292">
        <f>'C завтраками| Bed and breakfast'!C17*0.9</f>
        <v>22950</v>
      </c>
      <c r="D18" s="292">
        <f>'C завтраками| Bed and breakfast'!D17*0.9</f>
        <v>20880</v>
      </c>
      <c r="E18" s="292">
        <f>'C завтраками| Bed and breakfast'!E17*0.9</f>
        <v>20880</v>
      </c>
      <c r="F18" s="292">
        <f>'C завтраками| Bed and breakfast'!F17*0.9</f>
        <v>24300</v>
      </c>
      <c r="G18" s="292">
        <f>'C завтраками| Bed and breakfast'!G17*0.9</f>
        <v>36450</v>
      </c>
      <c r="H18" s="292">
        <f>'C завтраками| Bed and breakfast'!H17*0.9</f>
        <v>32400</v>
      </c>
      <c r="I18" s="292">
        <f>'C завтраками| Bed and breakfast'!I17*0.9</f>
        <v>29700</v>
      </c>
      <c r="J18" s="292">
        <f>'C завтраками| Bed and breakfast'!J17*0.9</f>
        <v>29700</v>
      </c>
      <c r="K18" s="292">
        <f>'C завтраками| Bed and breakfast'!K17*0.9</f>
        <v>27000</v>
      </c>
      <c r="L18" s="292">
        <f>'C завтраками| Bed and breakfast'!L17*0.9</f>
        <v>32400</v>
      </c>
      <c r="M18" s="292">
        <f>'C завтраками| Bed and breakfast'!M17*0.9</f>
        <v>36450</v>
      </c>
      <c r="N18" s="292">
        <f>'C завтраками| Bed and breakfast'!N17*0.9</f>
        <v>20250</v>
      </c>
      <c r="O18" s="292">
        <f>'C завтраками| Bed and breakfast'!O17*0.9</f>
        <v>21600</v>
      </c>
      <c r="P18" s="292">
        <f>'C завтраками| Bed and breakfast'!P17*0.9</f>
        <v>20250</v>
      </c>
      <c r="Q18" s="292">
        <f>'C завтраками| Bed and breakfast'!Q17*0.9</f>
        <v>20880</v>
      </c>
      <c r="R18" s="292">
        <f>'C завтраками| Bed and breakfast'!R17*0.9</f>
        <v>21600</v>
      </c>
      <c r="S18" s="292">
        <f>'C завтраками| Bed and breakfast'!S17*0.9</f>
        <v>18900</v>
      </c>
      <c r="T18" s="292">
        <f>'C завтраками| Bed and breakfast'!T17*0.9</f>
        <v>21600</v>
      </c>
    </row>
    <row r="19" spans="1:20" s="85" customFormat="1" x14ac:dyDescent="0.2">
      <c r="A19" s="259" t="s">
        <v>136</v>
      </c>
      <c r="B19" s="292"/>
      <c r="C19" s="292"/>
      <c r="D19" s="292"/>
      <c r="E19" s="292"/>
      <c r="F19" s="292"/>
      <c r="G19" s="292"/>
      <c r="H19" s="292"/>
      <c r="I19" s="292"/>
      <c r="J19" s="292"/>
      <c r="K19" s="292"/>
      <c r="L19" s="292"/>
      <c r="M19" s="292"/>
      <c r="N19" s="292"/>
      <c r="O19" s="292"/>
      <c r="P19" s="292"/>
      <c r="Q19" s="292"/>
      <c r="R19" s="292"/>
      <c r="S19" s="292"/>
      <c r="T19" s="292"/>
    </row>
    <row r="20" spans="1:20" s="85" customFormat="1" x14ac:dyDescent="0.2">
      <c r="A20" s="260">
        <v>1</v>
      </c>
      <c r="B20" s="292">
        <f>'C завтраками| Bed and breakfast'!B19*0.9</f>
        <v>25200</v>
      </c>
      <c r="C20" s="292">
        <f>'C завтраками| Bed and breakfast'!C19*0.9</f>
        <v>23850</v>
      </c>
      <c r="D20" s="292">
        <f>'C завтраками| Bed and breakfast'!D19*0.9</f>
        <v>21780</v>
      </c>
      <c r="E20" s="292">
        <f>'C завтраками| Bed and breakfast'!E19*0.9</f>
        <v>21780</v>
      </c>
      <c r="F20" s="292">
        <f>'C завтраками| Bed and breakfast'!F19*0.9</f>
        <v>25200</v>
      </c>
      <c r="G20" s="292">
        <f>'C завтраками| Bed and breakfast'!G19*0.9</f>
        <v>37350</v>
      </c>
      <c r="H20" s="292">
        <f>'C завтраками| Bed and breakfast'!H19*0.9</f>
        <v>33300</v>
      </c>
      <c r="I20" s="292">
        <f>'C завтраками| Bed and breakfast'!I19*0.9</f>
        <v>30600</v>
      </c>
      <c r="J20" s="292">
        <f>'C завтраками| Bed and breakfast'!J19*0.9</f>
        <v>30600</v>
      </c>
      <c r="K20" s="292">
        <f>'C завтраками| Bed and breakfast'!K19*0.9</f>
        <v>27900</v>
      </c>
      <c r="L20" s="292">
        <f>'C завтраками| Bed and breakfast'!L19*0.9</f>
        <v>33300</v>
      </c>
      <c r="M20" s="292">
        <f>'C завтраками| Bed and breakfast'!M19*0.9</f>
        <v>37350</v>
      </c>
      <c r="N20" s="292">
        <f>'C завтраками| Bed and breakfast'!N19*0.9</f>
        <v>21150</v>
      </c>
      <c r="O20" s="292">
        <f>'C завтраками| Bed and breakfast'!O19*0.9</f>
        <v>22500</v>
      </c>
      <c r="P20" s="292">
        <f>'C завтраками| Bed and breakfast'!P19*0.9</f>
        <v>21150</v>
      </c>
      <c r="Q20" s="292">
        <f>'C завтраками| Bed and breakfast'!Q19*0.9</f>
        <v>21780</v>
      </c>
      <c r="R20" s="292">
        <f>'C завтраками| Bed and breakfast'!R19*0.9</f>
        <v>22500</v>
      </c>
      <c r="S20" s="292">
        <f>'C завтраками| Bed and breakfast'!S19*0.9</f>
        <v>19800</v>
      </c>
      <c r="T20" s="292">
        <f>'C завтраками| Bed and breakfast'!T19*0.9</f>
        <v>22500</v>
      </c>
    </row>
    <row r="21" spans="1:20" s="85" customFormat="1" x14ac:dyDescent="0.2">
      <c r="A21" s="260">
        <v>2</v>
      </c>
      <c r="B21" s="292">
        <f>'C завтраками| Bed and breakfast'!B20*0.9</f>
        <v>27000</v>
      </c>
      <c r="C21" s="292">
        <f>'C завтраками| Bed and breakfast'!C20*0.9</f>
        <v>25650</v>
      </c>
      <c r="D21" s="292">
        <f>'C завтраками| Bed and breakfast'!D20*0.9</f>
        <v>23580</v>
      </c>
      <c r="E21" s="292">
        <f>'C завтраками| Bed and breakfast'!E20*0.9</f>
        <v>23580</v>
      </c>
      <c r="F21" s="292">
        <f>'C завтраками| Bed and breakfast'!F20*0.9</f>
        <v>27000</v>
      </c>
      <c r="G21" s="292">
        <f>'C завтраками| Bed and breakfast'!G20*0.9</f>
        <v>39150</v>
      </c>
      <c r="H21" s="292">
        <f>'C завтраками| Bed and breakfast'!H20*0.9</f>
        <v>35100</v>
      </c>
      <c r="I21" s="292">
        <f>'C завтраками| Bed and breakfast'!I20*0.9</f>
        <v>32400</v>
      </c>
      <c r="J21" s="292">
        <f>'C завтраками| Bed and breakfast'!J20*0.9</f>
        <v>32400</v>
      </c>
      <c r="K21" s="292">
        <f>'C завтраками| Bed and breakfast'!K20*0.9</f>
        <v>29700</v>
      </c>
      <c r="L21" s="292">
        <f>'C завтраками| Bed and breakfast'!L20*0.9</f>
        <v>35100</v>
      </c>
      <c r="M21" s="292">
        <f>'C завтраками| Bed and breakfast'!M20*0.9</f>
        <v>39150</v>
      </c>
      <c r="N21" s="292">
        <f>'C завтраками| Bed and breakfast'!N20*0.9</f>
        <v>22950</v>
      </c>
      <c r="O21" s="292">
        <f>'C завтраками| Bed and breakfast'!O20*0.9</f>
        <v>24300</v>
      </c>
      <c r="P21" s="292">
        <f>'C завтраками| Bed and breakfast'!P20*0.9</f>
        <v>22950</v>
      </c>
      <c r="Q21" s="292">
        <f>'C завтраками| Bed and breakfast'!Q20*0.9</f>
        <v>23580</v>
      </c>
      <c r="R21" s="292">
        <f>'C завтраками| Bed and breakfast'!R20*0.9</f>
        <v>24300</v>
      </c>
      <c r="S21" s="292">
        <f>'C завтраками| Bed and breakfast'!S20*0.9</f>
        <v>21600</v>
      </c>
      <c r="T21" s="292">
        <f>'C завтраками| Bed and breakfast'!T20*0.9</f>
        <v>24300</v>
      </c>
    </row>
    <row r="22" spans="1:20" s="85" customFormat="1" x14ac:dyDescent="0.2">
      <c r="A22" s="259" t="s">
        <v>137</v>
      </c>
      <c r="B22" s="292"/>
      <c r="C22" s="292"/>
      <c r="D22" s="292"/>
      <c r="E22" s="292"/>
      <c r="F22" s="292"/>
      <c r="G22" s="292"/>
      <c r="H22" s="292"/>
      <c r="I22" s="292"/>
      <c r="J22" s="292"/>
      <c r="K22" s="292"/>
      <c r="L22" s="292"/>
      <c r="M22" s="292"/>
      <c r="N22" s="292"/>
      <c r="O22" s="292"/>
      <c r="P22" s="292"/>
      <c r="Q22" s="292"/>
      <c r="R22" s="292"/>
      <c r="S22" s="292"/>
      <c r="T22" s="292"/>
    </row>
    <row r="23" spans="1:20" s="85" customFormat="1" x14ac:dyDescent="0.2">
      <c r="A23" s="260" t="s">
        <v>129</v>
      </c>
      <c r="B23" s="292">
        <f>'C завтраками| Bed and breakfast'!B22*0.9</f>
        <v>33750</v>
      </c>
      <c r="C23" s="292">
        <f>'C завтраками| Bed and breakfast'!C22*0.9</f>
        <v>32400</v>
      </c>
      <c r="D23" s="292">
        <f>'C завтраками| Bed and breakfast'!D22*0.9</f>
        <v>30330</v>
      </c>
      <c r="E23" s="292">
        <f>'C завтраками| Bed and breakfast'!E22*0.9</f>
        <v>30330</v>
      </c>
      <c r="F23" s="292">
        <f>'C завтраками| Bed and breakfast'!F22*0.9</f>
        <v>33750</v>
      </c>
      <c r="G23" s="292">
        <f>'C завтраками| Bed and breakfast'!G22*0.9</f>
        <v>45900</v>
      </c>
      <c r="H23" s="292">
        <f>'C завтраками| Bed and breakfast'!H22*0.9</f>
        <v>41850</v>
      </c>
      <c r="I23" s="292">
        <f>'C завтраками| Bed and breakfast'!I22*0.9</f>
        <v>39150</v>
      </c>
      <c r="J23" s="292">
        <f>'C завтраками| Bed and breakfast'!J22*0.9</f>
        <v>39150</v>
      </c>
      <c r="K23" s="292">
        <f>'C завтраками| Bed and breakfast'!K22*0.9</f>
        <v>36450</v>
      </c>
      <c r="L23" s="292">
        <f>'C завтраками| Bed and breakfast'!L22*0.9</f>
        <v>41850</v>
      </c>
      <c r="M23" s="292">
        <f>'C завтраками| Bed and breakfast'!M22*0.9</f>
        <v>45900</v>
      </c>
      <c r="N23" s="292">
        <f>'C завтраками| Bed and breakfast'!N22*0.9</f>
        <v>29700</v>
      </c>
      <c r="O23" s="292">
        <f>'C завтраками| Bed and breakfast'!O22*0.9</f>
        <v>31050</v>
      </c>
      <c r="P23" s="292">
        <f>'C завтраками| Bed and breakfast'!P22*0.9</f>
        <v>29700</v>
      </c>
      <c r="Q23" s="292">
        <f>'C завтраками| Bed and breakfast'!Q22*0.9</f>
        <v>30330</v>
      </c>
      <c r="R23" s="292">
        <f>'C завтраками| Bed and breakfast'!R22*0.9</f>
        <v>31050</v>
      </c>
      <c r="S23" s="292">
        <f>'C завтраками| Bed and breakfast'!S22*0.9</f>
        <v>28350</v>
      </c>
      <c r="T23" s="292">
        <f>'C завтраками| Bed and breakfast'!T22*0.9</f>
        <v>31050</v>
      </c>
    </row>
    <row r="24" spans="1:20" s="85" customFormat="1" x14ac:dyDescent="0.2">
      <c r="A24" s="259" t="s">
        <v>138</v>
      </c>
      <c r="B24" s="292"/>
      <c r="C24" s="292"/>
      <c r="D24" s="292"/>
      <c r="E24" s="292"/>
      <c r="F24" s="292"/>
      <c r="G24" s="292"/>
      <c r="H24" s="292"/>
      <c r="I24" s="292"/>
      <c r="J24" s="292"/>
      <c r="K24" s="292"/>
      <c r="L24" s="292"/>
      <c r="M24" s="292"/>
      <c r="N24" s="292"/>
      <c r="O24" s="292"/>
      <c r="P24" s="292"/>
      <c r="Q24" s="292"/>
      <c r="R24" s="292"/>
      <c r="S24" s="292"/>
      <c r="T24" s="292"/>
    </row>
    <row r="25" spans="1:20" s="85" customFormat="1" x14ac:dyDescent="0.2">
      <c r="A25" s="260" t="s">
        <v>129</v>
      </c>
      <c r="B25" s="292">
        <f>'C завтраками| Bed and breakfast'!B24*0.9</f>
        <v>40950</v>
      </c>
      <c r="C25" s="292">
        <f>'C завтраками| Bed and breakfast'!C24*0.9</f>
        <v>39600</v>
      </c>
      <c r="D25" s="292">
        <f>'C завтраками| Bed and breakfast'!D24*0.9</f>
        <v>37530</v>
      </c>
      <c r="E25" s="292">
        <f>'C завтраками| Bed and breakfast'!E24*0.9</f>
        <v>37530</v>
      </c>
      <c r="F25" s="292">
        <f>'C завтраками| Bed and breakfast'!F24*0.9</f>
        <v>40950</v>
      </c>
      <c r="G25" s="292">
        <f>'C завтраками| Bed and breakfast'!G24*0.9</f>
        <v>53100</v>
      </c>
      <c r="H25" s="292">
        <f>'C завтраками| Bed and breakfast'!H24*0.9</f>
        <v>49050</v>
      </c>
      <c r="I25" s="292">
        <f>'C завтраками| Bed and breakfast'!I24*0.9</f>
        <v>46350</v>
      </c>
      <c r="J25" s="292">
        <f>'C завтраками| Bed and breakfast'!J24*0.9</f>
        <v>46350</v>
      </c>
      <c r="K25" s="292">
        <f>'C завтраками| Bed and breakfast'!K24*0.9</f>
        <v>43650</v>
      </c>
      <c r="L25" s="292">
        <f>'C завтраками| Bed and breakfast'!L24*0.9</f>
        <v>49050</v>
      </c>
      <c r="M25" s="292">
        <f>'C завтраками| Bed and breakfast'!M24*0.9</f>
        <v>53100</v>
      </c>
      <c r="N25" s="292">
        <f>'C завтраками| Bed and breakfast'!N24*0.9</f>
        <v>36900</v>
      </c>
      <c r="O25" s="292">
        <f>'C завтраками| Bed and breakfast'!O24*0.9</f>
        <v>38250</v>
      </c>
      <c r="P25" s="292">
        <f>'C завтраками| Bed and breakfast'!P24*0.9</f>
        <v>36900</v>
      </c>
      <c r="Q25" s="292">
        <f>'C завтраками| Bed and breakfast'!Q24*0.9</f>
        <v>37530</v>
      </c>
      <c r="R25" s="292">
        <f>'C завтраками| Bed and breakfast'!R24*0.9</f>
        <v>38250</v>
      </c>
      <c r="S25" s="292">
        <f>'C завтраками| Bed and breakfast'!S24*0.9</f>
        <v>35550</v>
      </c>
      <c r="T25" s="292">
        <f>'C завтраками| Bed and breakfast'!T24*0.9</f>
        <v>38250</v>
      </c>
    </row>
    <row r="26" spans="1:20" s="85" customFormat="1" x14ac:dyDescent="0.2">
      <c r="A26" s="261" t="s">
        <v>139</v>
      </c>
      <c r="B26" s="292"/>
      <c r="C26" s="292"/>
      <c r="D26" s="292"/>
      <c r="E26" s="292"/>
      <c r="F26" s="292"/>
      <c r="G26" s="292"/>
      <c r="H26" s="292"/>
      <c r="I26" s="292"/>
      <c r="J26" s="292"/>
      <c r="K26" s="292"/>
      <c r="L26" s="292"/>
      <c r="M26" s="292"/>
      <c r="N26" s="292"/>
      <c r="O26" s="292"/>
      <c r="P26" s="292"/>
      <c r="Q26" s="292"/>
      <c r="R26" s="292"/>
      <c r="S26" s="292"/>
      <c r="T26" s="292"/>
    </row>
    <row r="27" spans="1:20" s="85" customFormat="1" x14ac:dyDescent="0.2">
      <c r="A27" s="260" t="s">
        <v>129</v>
      </c>
      <c r="B27" s="292">
        <f>'C завтраками| Bed and breakfast'!B26*0.9</f>
        <v>63450</v>
      </c>
      <c r="C27" s="292">
        <f>'C завтраками| Bed and breakfast'!C26*0.9</f>
        <v>62100</v>
      </c>
      <c r="D27" s="292">
        <f>'C завтраками| Bed and breakfast'!D26*0.9</f>
        <v>60030</v>
      </c>
      <c r="E27" s="292">
        <f>'C завтраками| Bed and breakfast'!E26*0.9</f>
        <v>60030</v>
      </c>
      <c r="F27" s="292">
        <f>'C завтраками| Bed and breakfast'!F26*0.9</f>
        <v>63450</v>
      </c>
      <c r="G27" s="292">
        <f>'C завтраками| Bed and breakfast'!G26*0.9</f>
        <v>75600</v>
      </c>
      <c r="H27" s="292">
        <f>'C завтраками| Bed and breakfast'!H26*0.9</f>
        <v>71550</v>
      </c>
      <c r="I27" s="292">
        <f>'C завтраками| Bed and breakfast'!I26*0.9</f>
        <v>68850</v>
      </c>
      <c r="J27" s="292">
        <f>'C завтраками| Bed and breakfast'!J26*0.9</f>
        <v>68850</v>
      </c>
      <c r="K27" s="292">
        <f>'C завтраками| Bed and breakfast'!K26*0.9</f>
        <v>66150</v>
      </c>
      <c r="L27" s="292">
        <f>'C завтраками| Bed and breakfast'!L26*0.9</f>
        <v>71550</v>
      </c>
      <c r="M27" s="292">
        <f>'C завтраками| Bed and breakfast'!M26*0.9</f>
        <v>75600</v>
      </c>
      <c r="N27" s="292">
        <f>'C завтраками| Bed and breakfast'!N26*0.9</f>
        <v>59400</v>
      </c>
      <c r="O27" s="292">
        <f>'C завтраками| Bed and breakfast'!O26*0.9</f>
        <v>60750</v>
      </c>
      <c r="P27" s="292">
        <f>'C завтраками| Bed and breakfast'!P26*0.9</f>
        <v>59400</v>
      </c>
      <c r="Q27" s="292">
        <f>'C завтраками| Bed and breakfast'!Q26*0.9</f>
        <v>60030</v>
      </c>
      <c r="R27" s="292">
        <f>'C завтраками| Bed and breakfast'!R26*0.9</f>
        <v>60750</v>
      </c>
      <c r="S27" s="292">
        <f>'C завтраками| Bed and breakfast'!S26*0.9</f>
        <v>58050</v>
      </c>
      <c r="T27" s="292">
        <f>'C завтраками| Bed and breakfast'!T26*0.9</f>
        <v>60750</v>
      </c>
    </row>
    <row r="28" spans="1:20" s="85" customFormat="1" x14ac:dyDescent="0.2">
      <c r="A28" s="259" t="s">
        <v>140</v>
      </c>
      <c r="B28" s="292"/>
      <c r="C28" s="292"/>
      <c r="D28" s="292"/>
      <c r="E28" s="292"/>
      <c r="F28" s="292"/>
      <c r="G28" s="292"/>
      <c r="H28" s="292"/>
      <c r="I28" s="292"/>
      <c r="J28" s="292"/>
      <c r="K28" s="292"/>
      <c r="L28" s="292"/>
      <c r="M28" s="292"/>
      <c r="N28" s="292"/>
      <c r="O28" s="292"/>
      <c r="P28" s="292"/>
      <c r="Q28" s="292"/>
      <c r="R28" s="292"/>
      <c r="S28" s="292"/>
      <c r="T28" s="292"/>
    </row>
    <row r="29" spans="1:20" s="85" customFormat="1" x14ac:dyDescent="0.2">
      <c r="A29" s="260" t="s">
        <v>129</v>
      </c>
      <c r="B29" s="292">
        <f>'C завтраками| Bed and breakfast'!B28*0.9</f>
        <v>81450</v>
      </c>
      <c r="C29" s="292">
        <f>'C завтраками| Bed and breakfast'!C28*0.9</f>
        <v>80100</v>
      </c>
      <c r="D29" s="292">
        <f>'C завтраками| Bed and breakfast'!D28*0.9</f>
        <v>78030</v>
      </c>
      <c r="E29" s="292">
        <f>'C завтраками| Bed and breakfast'!E28*0.9</f>
        <v>78030</v>
      </c>
      <c r="F29" s="292">
        <f>'C завтраками| Bed and breakfast'!F28*0.9</f>
        <v>81450</v>
      </c>
      <c r="G29" s="292">
        <f>'C завтраками| Bed and breakfast'!G28*0.9</f>
        <v>93600</v>
      </c>
      <c r="H29" s="292">
        <f>'C завтраками| Bed and breakfast'!H28*0.9</f>
        <v>89550</v>
      </c>
      <c r="I29" s="292">
        <f>'C завтраками| Bed and breakfast'!I28*0.9</f>
        <v>86850</v>
      </c>
      <c r="J29" s="292">
        <f>'C завтраками| Bed and breakfast'!J28*0.9</f>
        <v>86850</v>
      </c>
      <c r="K29" s="292">
        <f>'C завтраками| Bed and breakfast'!K28*0.9</f>
        <v>84150</v>
      </c>
      <c r="L29" s="292">
        <f>'C завтраками| Bed and breakfast'!L28*0.9</f>
        <v>89550</v>
      </c>
      <c r="M29" s="292">
        <f>'C завтраками| Bed and breakfast'!M28*0.9</f>
        <v>93600</v>
      </c>
      <c r="N29" s="292">
        <f>'C завтраками| Bed and breakfast'!N28*0.9</f>
        <v>77400</v>
      </c>
      <c r="O29" s="292">
        <f>'C завтраками| Bed and breakfast'!O28*0.9</f>
        <v>78750</v>
      </c>
      <c r="P29" s="292">
        <f>'C завтраками| Bed and breakfast'!P28*0.9</f>
        <v>77400</v>
      </c>
      <c r="Q29" s="292">
        <f>'C завтраками| Bed and breakfast'!Q28*0.9</f>
        <v>78030</v>
      </c>
      <c r="R29" s="292">
        <f>'C завтраками| Bed and breakfast'!R28*0.9</f>
        <v>78750</v>
      </c>
      <c r="S29" s="292">
        <f>'C завтраками| Bed and breakfast'!S28*0.9</f>
        <v>76050</v>
      </c>
      <c r="T29" s="292">
        <f>'C завтраками| Bed and breakfast'!T28*0.9</f>
        <v>78750</v>
      </c>
    </row>
    <row r="30" spans="1:20" s="85" customFormat="1" x14ac:dyDescent="0.2">
      <c r="A30" s="101"/>
      <c r="B30" s="312"/>
      <c r="C30" s="312"/>
      <c r="D30" s="312"/>
      <c r="E30" s="312"/>
      <c r="F30" s="312"/>
      <c r="G30" s="312"/>
      <c r="H30" s="312"/>
      <c r="I30" s="312"/>
      <c r="J30" s="312"/>
      <c r="K30" s="312"/>
      <c r="L30" s="312"/>
      <c r="M30" s="312"/>
      <c r="N30" s="312"/>
      <c r="O30" s="312"/>
      <c r="P30" s="312"/>
      <c r="Q30" s="312"/>
      <c r="R30" s="312"/>
      <c r="S30" s="312"/>
      <c r="T30" s="312"/>
    </row>
    <row r="31" spans="1:20" s="85" customFormat="1" x14ac:dyDescent="0.2">
      <c r="A31" s="273" t="s">
        <v>313</v>
      </c>
      <c r="B31" s="312"/>
      <c r="C31" s="312"/>
      <c r="D31" s="312"/>
      <c r="E31" s="312"/>
      <c r="F31" s="312"/>
      <c r="G31" s="312"/>
      <c r="H31" s="312"/>
      <c r="I31" s="312"/>
      <c r="J31" s="312"/>
      <c r="K31" s="312"/>
      <c r="L31" s="312"/>
      <c r="M31" s="312"/>
      <c r="N31" s="312"/>
      <c r="O31" s="312"/>
      <c r="P31" s="312"/>
      <c r="Q31" s="312"/>
      <c r="R31" s="312"/>
      <c r="S31" s="312"/>
      <c r="T31" s="312"/>
    </row>
    <row r="32" spans="1:20" s="85" customFormat="1" x14ac:dyDescent="0.2">
      <c r="A32" s="93" t="s">
        <v>143</v>
      </c>
      <c r="B32" s="310">
        <f t="shared" ref="B32" si="0">B5</f>
        <v>45399</v>
      </c>
      <c r="C32" s="310">
        <f t="shared" ref="C32:T32" si="1">C5</f>
        <v>45401</v>
      </c>
      <c r="D32" s="310">
        <f t="shared" si="1"/>
        <v>45403</v>
      </c>
      <c r="E32" s="310">
        <f t="shared" si="1"/>
        <v>45407</v>
      </c>
      <c r="F32" s="310">
        <f t="shared" si="1"/>
        <v>45408</v>
      </c>
      <c r="G32" s="291">
        <f t="shared" si="1"/>
        <v>45410</v>
      </c>
      <c r="H32" s="291">
        <f t="shared" si="1"/>
        <v>45412</v>
      </c>
      <c r="I32" s="310">
        <f t="shared" si="1"/>
        <v>45414</v>
      </c>
      <c r="J32" s="310">
        <f t="shared" si="1"/>
        <v>45415</v>
      </c>
      <c r="K32" s="291">
        <f t="shared" si="1"/>
        <v>45417</v>
      </c>
      <c r="L32" s="310">
        <f t="shared" si="1"/>
        <v>45420</v>
      </c>
      <c r="M32" s="291">
        <f t="shared" si="1"/>
        <v>45421</v>
      </c>
      <c r="N32" s="310">
        <f t="shared" si="1"/>
        <v>45424</v>
      </c>
      <c r="O32" s="291">
        <f t="shared" si="1"/>
        <v>45427</v>
      </c>
      <c r="P32" s="310">
        <f t="shared" si="1"/>
        <v>45429</v>
      </c>
      <c r="Q32" s="310">
        <f t="shared" si="1"/>
        <v>45431</v>
      </c>
      <c r="R32" s="310">
        <f t="shared" si="1"/>
        <v>45436</v>
      </c>
      <c r="S32" s="310">
        <f t="shared" si="1"/>
        <v>45438</v>
      </c>
      <c r="T32" s="310">
        <f t="shared" si="1"/>
        <v>45440</v>
      </c>
    </row>
    <row r="33" spans="1:20" s="85" customFormat="1" x14ac:dyDescent="0.2">
      <c r="A33" s="94"/>
      <c r="B33" s="310">
        <f t="shared" ref="B33" si="2">B6</f>
        <v>45400</v>
      </c>
      <c r="C33" s="310">
        <f t="shared" ref="C33:T33" si="3">C6</f>
        <v>45402</v>
      </c>
      <c r="D33" s="310">
        <f t="shared" si="3"/>
        <v>45406</v>
      </c>
      <c r="E33" s="310">
        <f t="shared" si="3"/>
        <v>45407</v>
      </c>
      <c r="F33" s="310">
        <f t="shared" si="3"/>
        <v>45409</v>
      </c>
      <c r="G33" s="291">
        <f t="shared" si="3"/>
        <v>45411</v>
      </c>
      <c r="H33" s="291">
        <f t="shared" si="3"/>
        <v>45413</v>
      </c>
      <c r="I33" s="310">
        <f t="shared" si="3"/>
        <v>45414</v>
      </c>
      <c r="J33" s="310">
        <f t="shared" si="3"/>
        <v>45416</v>
      </c>
      <c r="K33" s="291">
        <f t="shared" si="3"/>
        <v>45419</v>
      </c>
      <c r="L33" s="310">
        <f t="shared" si="3"/>
        <v>45420</v>
      </c>
      <c r="M33" s="291">
        <f t="shared" si="3"/>
        <v>45423</v>
      </c>
      <c r="N33" s="310">
        <f t="shared" si="3"/>
        <v>45426</v>
      </c>
      <c r="O33" s="291">
        <f t="shared" si="3"/>
        <v>45428</v>
      </c>
      <c r="P33" s="310">
        <f t="shared" si="3"/>
        <v>45430</v>
      </c>
      <c r="Q33" s="310">
        <f t="shared" si="3"/>
        <v>45435</v>
      </c>
      <c r="R33" s="310">
        <f t="shared" si="3"/>
        <v>45437</v>
      </c>
      <c r="S33" s="310">
        <f t="shared" si="3"/>
        <v>45439</v>
      </c>
      <c r="T33" s="310">
        <f t="shared" si="3"/>
        <v>45442</v>
      </c>
    </row>
    <row r="34" spans="1:20" s="85" customFormat="1" x14ac:dyDescent="0.2">
      <c r="A34" s="259" t="s">
        <v>153</v>
      </c>
      <c r="B34" s="311"/>
      <c r="C34" s="311"/>
      <c r="D34" s="311"/>
      <c r="E34" s="311"/>
      <c r="F34" s="311"/>
      <c r="G34" s="311"/>
      <c r="H34" s="311"/>
      <c r="I34" s="311"/>
      <c r="J34" s="311"/>
      <c r="K34" s="311"/>
      <c r="L34" s="311"/>
      <c r="M34" s="311"/>
      <c r="N34" s="311"/>
      <c r="O34" s="311"/>
      <c r="P34" s="311"/>
      <c r="Q34" s="311"/>
      <c r="R34" s="311"/>
      <c r="S34" s="311"/>
      <c r="T34" s="311"/>
    </row>
    <row r="35" spans="1:20" s="85" customFormat="1" x14ac:dyDescent="0.2">
      <c r="A35" s="260">
        <v>1</v>
      </c>
      <c r="B35" s="293">
        <f t="shared" ref="B35" si="4">B8*0.9</f>
        <v>14985</v>
      </c>
      <c r="C35" s="293">
        <f t="shared" ref="C35:T35" si="5">C8*0.9</f>
        <v>13770</v>
      </c>
      <c r="D35" s="293">
        <f t="shared" si="5"/>
        <v>11907</v>
      </c>
      <c r="E35" s="293">
        <f t="shared" si="5"/>
        <v>11907</v>
      </c>
      <c r="F35" s="293">
        <f t="shared" si="5"/>
        <v>14985</v>
      </c>
      <c r="G35" s="293">
        <f t="shared" si="5"/>
        <v>25920</v>
      </c>
      <c r="H35" s="293">
        <f t="shared" si="5"/>
        <v>22275</v>
      </c>
      <c r="I35" s="293">
        <f t="shared" si="5"/>
        <v>19845</v>
      </c>
      <c r="J35" s="293">
        <f t="shared" si="5"/>
        <v>19845</v>
      </c>
      <c r="K35" s="293">
        <f t="shared" si="5"/>
        <v>17415</v>
      </c>
      <c r="L35" s="293">
        <f t="shared" si="5"/>
        <v>22275</v>
      </c>
      <c r="M35" s="293">
        <f t="shared" si="5"/>
        <v>25920</v>
      </c>
      <c r="N35" s="293">
        <f t="shared" si="5"/>
        <v>11340</v>
      </c>
      <c r="O35" s="293">
        <f t="shared" si="5"/>
        <v>12555</v>
      </c>
      <c r="P35" s="293">
        <f t="shared" si="5"/>
        <v>11340</v>
      </c>
      <c r="Q35" s="293">
        <f t="shared" si="5"/>
        <v>11907</v>
      </c>
      <c r="R35" s="293">
        <f t="shared" si="5"/>
        <v>12555</v>
      </c>
      <c r="S35" s="293">
        <f t="shared" si="5"/>
        <v>10125</v>
      </c>
      <c r="T35" s="293">
        <f t="shared" si="5"/>
        <v>12555</v>
      </c>
    </row>
    <row r="36" spans="1:20" s="85" customFormat="1" x14ac:dyDescent="0.2">
      <c r="A36" s="260">
        <v>2</v>
      </c>
      <c r="B36" s="293">
        <f t="shared" ref="B36" si="6">B9*0.9</f>
        <v>16605</v>
      </c>
      <c r="C36" s="293">
        <f t="shared" ref="C36:T36" si="7">C9*0.9</f>
        <v>15390</v>
      </c>
      <c r="D36" s="293">
        <f t="shared" si="7"/>
        <v>13527</v>
      </c>
      <c r="E36" s="293">
        <f t="shared" si="7"/>
        <v>13527</v>
      </c>
      <c r="F36" s="293">
        <f t="shared" si="7"/>
        <v>16605</v>
      </c>
      <c r="G36" s="293">
        <f t="shared" si="7"/>
        <v>27540</v>
      </c>
      <c r="H36" s="293">
        <f t="shared" si="7"/>
        <v>23895</v>
      </c>
      <c r="I36" s="293">
        <f t="shared" si="7"/>
        <v>21465</v>
      </c>
      <c r="J36" s="293">
        <f t="shared" si="7"/>
        <v>21465</v>
      </c>
      <c r="K36" s="293">
        <f t="shared" si="7"/>
        <v>19035</v>
      </c>
      <c r="L36" s="293">
        <f t="shared" si="7"/>
        <v>23895</v>
      </c>
      <c r="M36" s="293">
        <f t="shared" si="7"/>
        <v>27540</v>
      </c>
      <c r="N36" s="293">
        <f t="shared" si="7"/>
        <v>12960</v>
      </c>
      <c r="O36" s="293">
        <f t="shared" si="7"/>
        <v>14175</v>
      </c>
      <c r="P36" s="293">
        <f t="shared" si="7"/>
        <v>12960</v>
      </c>
      <c r="Q36" s="293">
        <f t="shared" si="7"/>
        <v>13527</v>
      </c>
      <c r="R36" s="293">
        <f t="shared" si="7"/>
        <v>14175</v>
      </c>
      <c r="S36" s="293">
        <f t="shared" si="7"/>
        <v>11745</v>
      </c>
      <c r="T36" s="293">
        <f t="shared" si="7"/>
        <v>14175</v>
      </c>
    </row>
    <row r="37" spans="1:20" s="85" customFormat="1" x14ac:dyDescent="0.2">
      <c r="A37" s="259" t="s">
        <v>155</v>
      </c>
      <c r="B37" s="293"/>
      <c r="C37" s="293"/>
      <c r="D37" s="293"/>
      <c r="E37" s="293"/>
      <c r="F37" s="293"/>
      <c r="G37" s="293"/>
      <c r="H37" s="293"/>
      <c r="I37" s="293"/>
      <c r="J37" s="293"/>
      <c r="K37" s="293"/>
      <c r="L37" s="293"/>
      <c r="M37" s="293"/>
      <c r="N37" s="293"/>
      <c r="O37" s="293"/>
      <c r="P37" s="293"/>
      <c r="Q37" s="293"/>
      <c r="R37" s="293"/>
      <c r="S37" s="293"/>
      <c r="T37" s="293"/>
    </row>
    <row r="38" spans="1:20" s="85" customFormat="1" x14ac:dyDescent="0.2">
      <c r="A38" s="260">
        <v>1</v>
      </c>
      <c r="B38" s="293">
        <f t="shared" ref="B38" si="8">B11*0.9</f>
        <v>17010</v>
      </c>
      <c r="C38" s="293">
        <f t="shared" ref="C38:T38" si="9">C11*0.9</f>
        <v>15795</v>
      </c>
      <c r="D38" s="293">
        <f t="shared" si="9"/>
        <v>13932</v>
      </c>
      <c r="E38" s="293">
        <f t="shared" si="9"/>
        <v>13932</v>
      </c>
      <c r="F38" s="293">
        <f t="shared" si="9"/>
        <v>17010</v>
      </c>
      <c r="G38" s="293">
        <f t="shared" si="9"/>
        <v>27945</v>
      </c>
      <c r="H38" s="293">
        <f t="shared" si="9"/>
        <v>24300</v>
      </c>
      <c r="I38" s="293">
        <f t="shared" si="9"/>
        <v>21870</v>
      </c>
      <c r="J38" s="293">
        <f t="shared" si="9"/>
        <v>21870</v>
      </c>
      <c r="K38" s="293">
        <f t="shared" si="9"/>
        <v>19440</v>
      </c>
      <c r="L38" s="293">
        <f t="shared" si="9"/>
        <v>24300</v>
      </c>
      <c r="M38" s="293">
        <f t="shared" si="9"/>
        <v>27945</v>
      </c>
      <c r="N38" s="293">
        <f t="shared" si="9"/>
        <v>13365</v>
      </c>
      <c r="O38" s="293">
        <f t="shared" si="9"/>
        <v>14580</v>
      </c>
      <c r="P38" s="293">
        <f t="shared" si="9"/>
        <v>13365</v>
      </c>
      <c r="Q38" s="293">
        <f t="shared" si="9"/>
        <v>13932</v>
      </c>
      <c r="R38" s="293">
        <f t="shared" si="9"/>
        <v>14580</v>
      </c>
      <c r="S38" s="293">
        <f t="shared" si="9"/>
        <v>12150</v>
      </c>
      <c r="T38" s="293">
        <f t="shared" si="9"/>
        <v>14580</v>
      </c>
    </row>
    <row r="39" spans="1:20" s="85" customFormat="1" x14ac:dyDescent="0.2">
      <c r="A39" s="260">
        <v>2</v>
      </c>
      <c r="B39" s="293">
        <f t="shared" ref="B39" si="10">B12*0.9</f>
        <v>18630</v>
      </c>
      <c r="C39" s="293">
        <f t="shared" ref="C39:T39" si="11">C12*0.9</f>
        <v>17415</v>
      </c>
      <c r="D39" s="293">
        <f t="shared" si="11"/>
        <v>15552</v>
      </c>
      <c r="E39" s="293">
        <f t="shared" si="11"/>
        <v>15552</v>
      </c>
      <c r="F39" s="293">
        <f t="shared" si="11"/>
        <v>18630</v>
      </c>
      <c r="G39" s="293">
        <f t="shared" si="11"/>
        <v>29565</v>
      </c>
      <c r="H39" s="293">
        <f t="shared" si="11"/>
        <v>25920</v>
      </c>
      <c r="I39" s="293">
        <f t="shared" si="11"/>
        <v>23490</v>
      </c>
      <c r="J39" s="293">
        <f t="shared" si="11"/>
        <v>23490</v>
      </c>
      <c r="K39" s="293">
        <f t="shared" si="11"/>
        <v>21060</v>
      </c>
      <c r="L39" s="293">
        <f t="shared" si="11"/>
        <v>25920</v>
      </c>
      <c r="M39" s="293">
        <f t="shared" si="11"/>
        <v>29565</v>
      </c>
      <c r="N39" s="293">
        <f t="shared" si="11"/>
        <v>14985</v>
      </c>
      <c r="O39" s="293">
        <f t="shared" si="11"/>
        <v>16200</v>
      </c>
      <c r="P39" s="293">
        <f t="shared" si="11"/>
        <v>14985</v>
      </c>
      <c r="Q39" s="293">
        <f t="shared" si="11"/>
        <v>15552</v>
      </c>
      <c r="R39" s="293">
        <f t="shared" si="11"/>
        <v>16200</v>
      </c>
      <c r="S39" s="293">
        <f t="shared" si="11"/>
        <v>13770</v>
      </c>
      <c r="T39" s="293">
        <f t="shared" si="11"/>
        <v>16200</v>
      </c>
    </row>
    <row r="40" spans="1:20" s="85" customFormat="1" x14ac:dyDescent="0.2">
      <c r="A40" s="259" t="s">
        <v>154</v>
      </c>
      <c r="B40" s="293"/>
      <c r="C40" s="293"/>
      <c r="D40" s="293"/>
      <c r="E40" s="293"/>
      <c r="F40" s="293"/>
      <c r="G40" s="293"/>
      <c r="H40" s="293"/>
      <c r="I40" s="293"/>
      <c r="J40" s="293"/>
      <c r="K40" s="293"/>
      <c r="L40" s="293"/>
      <c r="M40" s="293"/>
      <c r="N40" s="293"/>
      <c r="O40" s="293"/>
      <c r="P40" s="293"/>
      <c r="Q40" s="293"/>
      <c r="R40" s="293"/>
      <c r="S40" s="293"/>
      <c r="T40" s="293"/>
    </row>
    <row r="41" spans="1:20" s="85" customFormat="1" x14ac:dyDescent="0.2">
      <c r="A41" s="260">
        <v>1</v>
      </c>
      <c r="B41" s="217">
        <f t="shared" ref="B41" si="12">B14*0.9</f>
        <v>17820</v>
      </c>
      <c r="C41" s="217">
        <f t="shared" ref="C41:T41" si="13">C14*0.9</f>
        <v>16605</v>
      </c>
      <c r="D41" s="217">
        <f t="shared" si="13"/>
        <v>14742</v>
      </c>
      <c r="E41" s="217">
        <f t="shared" si="13"/>
        <v>14742</v>
      </c>
      <c r="F41" s="217">
        <f t="shared" si="13"/>
        <v>17820</v>
      </c>
      <c r="G41" s="217">
        <f t="shared" si="13"/>
        <v>28755</v>
      </c>
      <c r="H41" s="217">
        <f t="shared" si="13"/>
        <v>25110</v>
      </c>
      <c r="I41" s="217">
        <f t="shared" si="13"/>
        <v>22680</v>
      </c>
      <c r="J41" s="217">
        <f t="shared" si="13"/>
        <v>22680</v>
      </c>
      <c r="K41" s="217">
        <f t="shared" si="13"/>
        <v>20250</v>
      </c>
      <c r="L41" s="217">
        <f t="shared" si="13"/>
        <v>25110</v>
      </c>
      <c r="M41" s="217">
        <f t="shared" si="13"/>
        <v>28755</v>
      </c>
      <c r="N41" s="217">
        <f t="shared" si="13"/>
        <v>14175</v>
      </c>
      <c r="O41" s="217">
        <f t="shared" si="13"/>
        <v>15390</v>
      </c>
      <c r="P41" s="217">
        <f t="shared" si="13"/>
        <v>14175</v>
      </c>
      <c r="Q41" s="217">
        <f t="shared" si="13"/>
        <v>14742</v>
      </c>
      <c r="R41" s="217">
        <f t="shared" si="13"/>
        <v>15390</v>
      </c>
      <c r="S41" s="217">
        <f t="shared" si="13"/>
        <v>12960</v>
      </c>
      <c r="T41" s="217">
        <f t="shared" si="13"/>
        <v>15390</v>
      </c>
    </row>
    <row r="42" spans="1:20" s="85" customFormat="1" x14ac:dyDescent="0.2">
      <c r="A42" s="260">
        <v>2</v>
      </c>
      <c r="B42" s="217">
        <f t="shared" ref="B42" si="14">B15*0.9</f>
        <v>19440</v>
      </c>
      <c r="C42" s="217">
        <f t="shared" ref="C42:T42" si="15">C15*0.9</f>
        <v>18225</v>
      </c>
      <c r="D42" s="217">
        <f t="shared" si="15"/>
        <v>16362</v>
      </c>
      <c r="E42" s="217">
        <f t="shared" si="15"/>
        <v>16362</v>
      </c>
      <c r="F42" s="217">
        <f t="shared" si="15"/>
        <v>19440</v>
      </c>
      <c r="G42" s="217">
        <f t="shared" si="15"/>
        <v>30375</v>
      </c>
      <c r="H42" s="217">
        <f t="shared" si="15"/>
        <v>26730</v>
      </c>
      <c r="I42" s="217">
        <f t="shared" si="15"/>
        <v>24300</v>
      </c>
      <c r="J42" s="217">
        <f t="shared" si="15"/>
        <v>24300</v>
      </c>
      <c r="K42" s="217">
        <f t="shared" si="15"/>
        <v>21870</v>
      </c>
      <c r="L42" s="217">
        <f t="shared" si="15"/>
        <v>26730</v>
      </c>
      <c r="M42" s="217">
        <f t="shared" si="15"/>
        <v>30375</v>
      </c>
      <c r="N42" s="217">
        <f t="shared" si="15"/>
        <v>15795</v>
      </c>
      <c r="O42" s="217">
        <f t="shared" si="15"/>
        <v>17010</v>
      </c>
      <c r="P42" s="217">
        <f t="shared" si="15"/>
        <v>15795</v>
      </c>
      <c r="Q42" s="217">
        <f t="shared" si="15"/>
        <v>16362</v>
      </c>
      <c r="R42" s="217">
        <f t="shared" si="15"/>
        <v>17010</v>
      </c>
      <c r="S42" s="217">
        <f t="shared" si="15"/>
        <v>14580</v>
      </c>
      <c r="T42" s="217">
        <f t="shared" si="15"/>
        <v>17010</v>
      </c>
    </row>
    <row r="43" spans="1:20" s="85" customFormat="1" x14ac:dyDescent="0.2">
      <c r="A43" s="259" t="s">
        <v>156</v>
      </c>
      <c r="B43" s="217"/>
      <c r="C43" s="217"/>
      <c r="D43" s="217"/>
      <c r="E43" s="217"/>
      <c r="F43" s="217"/>
      <c r="G43" s="217"/>
      <c r="H43" s="217"/>
      <c r="I43" s="217"/>
      <c r="J43" s="217"/>
      <c r="K43" s="217"/>
      <c r="L43" s="217"/>
      <c r="M43" s="217"/>
      <c r="N43" s="217"/>
      <c r="O43" s="217"/>
      <c r="P43" s="217"/>
      <c r="Q43" s="217"/>
      <c r="R43" s="217"/>
      <c r="S43" s="217"/>
      <c r="T43" s="217"/>
    </row>
    <row r="44" spans="1:20" s="85" customFormat="1" x14ac:dyDescent="0.2">
      <c r="A44" s="260">
        <v>1</v>
      </c>
      <c r="B44" s="217">
        <f t="shared" ref="B44" si="16">B17*0.9</f>
        <v>20250</v>
      </c>
      <c r="C44" s="217">
        <f t="shared" ref="C44:T44" si="17">C17*0.9</f>
        <v>19035</v>
      </c>
      <c r="D44" s="217">
        <f t="shared" si="17"/>
        <v>17172</v>
      </c>
      <c r="E44" s="217">
        <f t="shared" si="17"/>
        <v>17172</v>
      </c>
      <c r="F44" s="217">
        <f t="shared" si="17"/>
        <v>20250</v>
      </c>
      <c r="G44" s="217">
        <f t="shared" si="17"/>
        <v>31185</v>
      </c>
      <c r="H44" s="217">
        <f t="shared" si="17"/>
        <v>27540</v>
      </c>
      <c r="I44" s="217">
        <f t="shared" si="17"/>
        <v>25110</v>
      </c>
      <c r="J44" s="217">
        <f t="shared" si="17"/>
        <v>25110</v>
      </c>
      <c r="K44" s="217">
        <f t="shared" si="17"/>
        <v>22680</v>
      </c>
      <c r="L44" s="217">
        <f t="shared" si="17"/>
        <v>27540</v>
      </c>
      <c r="M44" s="217">
        <f t="shared" si="17"/>
        <v>31185</v>
      </c>
      <c r="N44" s="217">
        <f t="shared" si="17"/>
        <v>16605</v>
      </c>
      <c r="O44" s="217">
        <f t="shared" si="17"/>
        <v>17820</v>
      </c>
      <c r="P44" s="217">
        <f t="shared" si="17"/>
        <v>16605</v>
      </c>
      <c r="Q44" s="217">
        <f t="shared" si="17"/>
        <v>17172</v>
      </c>
      <c r="R44" s="217">
        <f t="shared" si="17"/>
        <v>17820</v>
      </c>
      <c r="S44" s="217">
        <f t="shared" si="17"/>
        <v>15390</v>
      </c>
      <c r="T44" s="217">
        <f t="shared" si="17"/>
        <v>17820</v>
      </c>
    </row>
    <row r="45" spans="1:20" s="85" customFormat="1" x14ac:dyDescent="0.2">
      <c r="A45" s="260">
        <v>2</v>
      </c>
      <c r="B45" s="217">
        <f t="shared" ref="B45" si="18">B18*0.9</f>
        <v>21870</v>
      </c>
      <c r="C45" s="217">
        <f t="shared" ref="C45:T45" si="19">C18*0.9</f>
        <v>20655</v>
      </c>
      <c r="D45" s="217">
        <f t="shared" si="19"/>
        <v>18792</v>
      </c>
      <c r="E45" s="217">
        <f t="shared" si="19"/>
        <v>18792</v>
      </c>
      <c r="F45" s="217">
        <f t="shared" si="19"/>
        <v>21870</v>
      </c>
      <c r="G45" s="217">
        <f t="shared" si="19"/>
        <v>32805</v>
      </c>
      <c r="H45" s="217">
        <f t="shared" si="19"/>
        <v>29160</v>
      </c>
      <c r="I45" s="217">
        <f t="shared" si="19"/>
        <v>26730</v>
      </c>
      <c r="J45" s="217">
        <f t="shared" si="19"/>
        <v>26730</v>
      </c>
      <c r="K45" s="217">
        <f t="shared" si="19"/>
        <v>24300</v>
      </c>
      <c r="L45" s="217">
        <f t="shared" si="19"/>
        <v>29160</v>
      </c>
      <c r="M45" s="217">
        <f t="shared" si="19"/>
        <v>32805</v>
      </c>
      <c r="N45" s="217">
        <f t="shared" si="19"/>
        <v>18225</v>
      </c>
      <c r="O45" s="217">
        <f t="shared" si="19"/>
        <v>19440</v>
      </c>
      <c r="P45" s="217">
        <f t="shared" si="19"/>
        <v>18225</v>
      </c>
      <c r="Q45" s="217">
        <f t="shared" si="19"/>
        <v>18792</v>
      </c>
      <c r="R45" s="217">
        <f t="shared" si="19"/>
        <v>19440</v>
      </c>
      <c r="S45" s="217">
        <f t="shared" si="19"/>
        <v>17010</v>
      </c>
      <c r="T45" s="217">
        <f t="shared" si="19"/>
        <v>19440</v>
      </c>
    </row>
    <row r="46" spans="1:20" s="85" customFormat="1" x14ac:dyDescent="0.2">
      <c r="A46" s="259" t="s">
        <v>136</v>
      </c>
      <c r="B46" s="217"/>
      <c r="C46" s="217"/>
      <c r="D46" s="217"/>
      <c r="E46" s="217"/>
      <c r="F46" s="217"/>
      <c r="G46" s="217"/>
      <c r="H46" s="217"/>
      <c r="I46" s="217"/>
      <c r="J46" s="217"/>
      <c r="K46" s="217"/>
      <c r="L46" s="217"/>
      <c r="M46" s="217"/>
      <c r="N46" s="217"/>
      <c r="O46" s="217"/>
      <c r="P46" s="217"/>
      <c r="Q46" s="217"/>
      <c r="R46" s="217"/>
      <c r="S46" s="217"/>
      <c r="T46" s="217"/>
    </row>
    <row r="47" spans="1:20" s="85" customFormat="1" x14ac:dyDescent="0.2">
      <c r="A47" s="260">
        <v>1</v>
      </c>
      <c r="B47" s="217">
        <f t="shared" ref="B47" si="20">B20*0.9</f>
        <v>22680</v>
      </c>
      <c r="C47" s="217">
        <f t="shared" ref="C47:T47" si="21">C20*0.9</f>
        <v>21465</v>
      </c>
      <c r="D47" s="217">
        <f t="shared" si="21"/>
        <v>19602</v>
      </c>
      <c r="E47" s="217">
        <f t="shared" si="21"/>
        <v>19602</v>
      </c>
      <c r="F47" s="217">
        <f t="shared" si="21"/>
        <v>22680</v>
      </c>
      <c r="G47" s="217">
        <f t="shared" si="21"/>
        <v>33615</v>
      </c>
      <c r="H47" s="217">
        <f t="shared" si="21"/>
        <v>29970</v>
      </c>
      <c r="I47" s="217">
        <f t="shared" si="21"/>
        <v>27540</v>
      </c>
      <c r="J47" s="217">
        <f t="shared" si="21"/>
        <v>27540</v>
      </c>
      <c r="K47" s="217">
        <f t="shared" si="21"/>
        <v>25110</v>
      </c>
      <c r="L47" s="217">
        <f t="shared" si="21"/>
        <v>29970</v>
      </c>
      <c r="M47" s="217">
        <f t="shared" si="21"/>
        <v>33615</v>
      </c>
      <c r="N47" s="217">
        <f t="shared" si="21"/>
        <v>19035</v>
      </c>
      <c r="O47" s="217">
        <f t="shared" si="21"/>
        <v>20250</v>
      </c>
      <c r="P47" s="217">
        <f t="shared" si="21"/>
        <v>19035</v>
      </c>
      <c r="Q47" s="217">
        <f t="shared" si="21"/>
        <v>19602</v>
      </c>
      <c r="R47" s="217">
        <f t="shared" si="21"/>
        <v>20250</v>
      </c>
      <c r="S47" s="217">
        <f t="shared" si="21"/>
        <v>17820</v>
      </c>
      <c r="T47" s="217">
        <f t="shared" si="21"/>
        <v>20250</v>
      </c>
    </row>
    <row r="48" spans="1:20" s="85" customFormat="1" x14ac:dyDescent="0.2">
      <c r="A48" s="260">
        <v>2</v>
      </c>
      <c r="B48" s="217">
        <f t="shared" ref="B48" si="22">B21*0.9</f>
        <v>24300</v>
      </c>
      <c r="C48" s="217">
        <f t="shared" ref="C48:T48" si="23">C21*0.9</f>
        <v>23085</v>
      </c>
      <c r="D48" s="217">
        <f t="shared" si="23"/>
        <v>21222</v>
      </c>
      <c r="E48" s="217">
        <f t="shared" si="23"/>
        <v>21222</v>
      </c>
      <c r="F48" s="217">
        <f t="shared" si="23"/>
        <v>24300</v>
      </c>
      <c r="G48" s="217">
        <f t="shared" si="23"/>
        <v>35235</v>
      </c>
      <c r="H48" s="217">
        <f t="shared" si="23"/>
        <v>31590</v>
      </c>
      <c r="I48" s="217">
        <f t="shared" si="23"/>
        <v>29160</v>
      </c>
      <c r="J48" s="217">
        <f t="shared" si="23"/>
        <v>29160</v>
      </c>
      <c r="K48" s="217">
        <f t="shared" si="23"/>
        <v>26730</v>
      </c>
      <c r="L48" s="217">
        <f t="shared" si="23"/>
        <v>31590</v>
      </c>
      <c r="M48" s="217">
        <f t="shared" si="23"/>
        <v>35235</v>
      </c>
      <c r="N48" s="217">
        <f t="shared" si="23"/>
        <v>20655</v>
      </c>
      <c r="O48" s="217">
        <f t="shared" si="23"/>
        <v>21870</v>
      </c>
      <c r="P48" s="217">
        <f t="shared" si="23"/>
        <v>20655</v>
      </c>
      <c r="Q48" s="217">
        <f t="shared" si="23"/>
        <v>21222</v>
      </c>
      <c r="R48" s="217">
        <f t="shared" si="23"/>
        <v>21870</v>
      </c>
      <c r="S48" s="217">
        <f t="shared" si="23"/>
        <v>19440</v>
      </c>
      <c r="T48" s="217">
        <f t="shared" si="23"/>
        <v>21870</v>
      </c>
    </row>
    <row r="49" spans="1:20" s="85" customFormat="1" x14ac:dyDescent="0.2">
      <c r="A49" s="259" t="s">
        <v>137</v>
      </c>
      <c r="B49" s="217"/>
      <c r="C49" s="217"/>
      <c r="D49" s="217"/>
      <c r="E49" s="217"/>
      <c r="F49" s="217"/>
      <c r="G49" s="217"/>
      <c r="H49" s="217"/>
      <c r="I49" s="217"/>
      <c r="J49" s="217"/>
      <c r="K49" s="217"/>
      <c r="L49" s="217"/>
      <c r="M49" s="217"/>
      <c r="N49" s="217"/>
      <c r="O49" s="217"/>
      <c r="P49" s="217"/>
      <c r="Q49" s="217"/>
      <c r="R49" s="217"/>
      <c r="S49" s="217"/>
      <c r="T49" s="217"/>
    </row>
    <row r="50" spans="1:20" s="85" customFormat="1" x14ac:dyDescent="0.2">
      <c r="A50" s="260" t="s">
        <v>129</v>
      </c>
      <c r="B50" s="217">
        <f t="shared" ref="B50" si="24">B23*0.9</f>
        <v>30375</v>
      </c>
      <c r="C50" s="217">
        <f t="shared" ref="C50:T50" si="25">C23*0.9</f>
        <v>29160</v>
      </c>
      <c r="D50" s="217">
        <f t="shared" si="25"/>
        <v>27297</v>
      </c>
      <c r="E50" s="217">
        <f t="shared" si="25"/>
        <v>27297</v>
      </c>
      <c r="F50" s="217">
        <f t="shared" si="25"/>
        <v>30375</v>
      </c>
      <c r="G50" s="217">
        <f t="shared" si="25"/>
        <v>41310</v>
      </c>
      <c r="H50" s="217">
        <f t="shared" si="25"/>
        <v>37665</v>
      </c>
      <c r="I50" s="217">
        <f t="shared" si="25"/>
        <v>35235</v>
      </c>
      <c r="J50" s="217">
        <f t="shared" si="25"/>
        <v>35235</v>
      </c>
      <c r="K50" s="217">
        <f t="shared" si="25"/>
        <v>32805</v>
      </c>
      <c r="L50" s="217">
        <f t="shared" si="25"/>
        <v>37665</v>
      </c>
      <c r="M50" s="217">
        <f t="shared" si="25"/>
        <v>41310</v>
      </c>
      <c r="N50" s="217">
        <f t="shared" si="25"/>
        <v>26730</v>
      </c>
      <c r="O50" s="217">
        <f t="shared" si="25"/>
        <v>27945</v>
      </c>
      <c r="P50" s="217">
        <f t="shared" si="25"/>
        <v>26730</v>
      </c>
      <c r="Q50" s="217">
        <f t="shared" si="25"/>
        <v>27297</v>
      </c>
      <c r="R50" s="217">
        <f t="shared" si="25"/>
        <v>27945</v>
      </c>
      <c r="S50" s="217">
        <f t="shared" si="25"/>
        <v>25515</v>
      </c>
      <c r="T50" s="217">
        <f t="shared" si="25"/>
        <v>27945</v>
      </c>
    </row>
    <row r="51" spans="1:20" s="85" customFormat="1" x14ac:dyDescent="0.2">
      <c r="A51" s="259" t="s">
        <v>138</v>
      </c>
      <c r="B51" s="217"/>
      <c r="C51" s="217"/>
      <c r="D51" s="217"/>
      <c r="E51" s="217"/>
      <c r="F51" s="217"/>
      <c r="G51" s="217"/>
      <c r="H51" s="217"/>
      <c r="I51" s="217"/>
      <c r="J51" s="217"/>
      <c r="K51" s="217"/>
      <c r="L51" s="217"/>
      <c r="M51" s="217"/>
      <c r="N51" s="217"/>
      <c r="O51" s="217"/>
      <c r="P51" s="217"/>
      <c r="Q51" s="217"/>
      <c r="R51" s="217"/>
      <c r="S51" s="217"/>
      <c r="T51" s="217"/>
    </row>
    <row r="52" spans="1:20" s="85" customFormat="1" x14ac:dyDescent="0.2">
      <c r="A52" s="260" t="s">
        <v>129</v>
      </c>
      <c r="B52" s="217">
        <f t="shared" ref="B52" si="26">B25*0.9</f>
        <v>36855</v>
      </c>
      <c r="C52" s="217">
        <f t="shared" ref="C52:T52" si="27">C25*0.9</f>
        <v>35640</v>
      </c>
      <c r="D52" s="217">
        <f t="shared" si="27"/>
        <v>33777</v>
      </c>
      <c r="E52" s="217">
        <f t="shared" si="27"/>
        <v>33777</v>
      </c>
      <c r="F52" s="217">
        <f t="shared" si="27"/>
        <v>36855</v>
      </c>
      <c r="G52" s="217">
        <f t="shared" si="27"/>
        <v>47790</v>
      </c>
      <c r="H52" s="217">
        <f t="shared" si="27"/>
        <v>44145</v>
      </c>
      <c r="I52" s="217">
        <f t="shared" si="27"/>
        <v>41715</v>
      </c>
      <c r="J52" s="217">
        <f t="shared" si="27"/>
        <v>41715</v>
      </c>
      <c r="K52" s="217">
        <f t="shared" si="27"/>
        <v>39285</v>
      </c>
      <c r="L52" s="217">
        <f t="shared" si="27"/>
        <v>44145</v>
      </c>
      <c r="M52" s="217">
        <f t="shared" si="27"/>
        <v>47790</v>
      </c>
      <c r="N52" s="217">
        <f t="shared" si="27"/>
        <v>33210</v>
      </c>
      <c r="O52" s="217">
        <f t="shared" si="27"/>
        <v>34425</v>
      </c>
      <c r="P52" s="217">
        <f t="shared" si="27"/>
        <v>33210</v>
      </c>
      <c r="Q52" s="217">
        <f t="shared" si="27"/>
        <v>33777</v>
      </c>
      <c r="R52" s="217">
        <f t="shared" si="27"/>
        <v>34425</v>
      </c>
      <c r="S52" s="217">
        <f t="shared" si="27"/>
        <v>31995</v>
      </c>
      <c r="T52" s="217">
        <f t="shared" si="27"/>
        <v>34425</v>
      </c>
    </row>
    <row r="53" spans="1:20" s="85" customFormat="1" x14ac:dyDescent="0.2">
      <c r="A53" s="261" t="s">
        <v>139</v>
      </c>
      <c r="B53" s="217"/>
      <c r="C53" s="217"/>
      <c r="D53" s="217"/>
      <c r="E53" s="217"/>
      <c r="F53" s="217"/>
      <c r="G53" s="217"/>
      <c r="H53" s="217"/>
      <c r="I53" s="217"/>
      <c r="J53" s="217"/>
      <c r="K53" s="217"/>
      <c r="L53" s="217"/>
      <c r="M53" s="217"/>
      <c r="N53" s="217"/>
      <c r="O53" s="217"/>
      <c r="P53" s="217"/>
      <c r="Q53" s="217"/>
      <c r="R53" s="217"/>
      <c r="S53" s="217"/>
      <c r="T53" s="217"/>
    </row>
    <row r="54" spans="1:20" s="85" customFormat="1" x14ac:dyDescent="0.2">
      <c r="A54" s="260" t="s">
        <v>129</v>
      </c>
      <c r="B54" s="217">
        <f t="shared" ref="B54" si="28">B27*0.9</f>
        <v>57105</v>
      </c>
      <c r="C54" s="217">
        <f t="shared" ref="C54:T54" si="29">C27*0.9</f>
        <v>55890</v>
      </c>
      <c r="D54" s="217">
        <f t="shared" si="29"/>
        <v>54027</v>
      </c>
      <c r="E54" s="217">
        <f t="shared" si="29"/>
        <v>54027</v>
      </c>
      <c r="F54" s="217">
        <f t="shared" si="29"/>
        <v>57105</v>
      </c>
      <c r="G54" s="217">
        <f t="shared" si="29"/>
        <v>68040</v>
      </c>
      <c r="H54" s="217">
        <f t="shared" si="29"/>
        <v>64395</v>
      </c>
      <c r="I54" s="217">
        <f t="shared" si="29"/>
        <v>61965</v>
      </c>
      <c r="J54" s="217">
        <f t="shared" si="29"/>
        <v>61965</v>
      </c>
      <c r="K54" s="217">
        <f t="shared" si="29"/>
        <v>59535</v>
      </c>
      <c r="L54" s="217">
        <f t="shared" si="29"/>
        <v>64395</v>
      </c>
      <c r="M54" s="217">
        <f t="shared" si="29"/>
        <v>68040</v>
      </c>
      <c r="N54" s="217">
        <f t="shared" si="29"/>
        <v>53460</v>
      </c>
      <c r="O54" s="217">
        <f t="shared" si="29"/>
        <v>54675</v>
      </c>
      <c r="P54" s="217">
        <f t="shared" si="29"/>
        <v>53460</v>
      </c>
      <c r="Q54" s="217">
        <f t="shared" si="29"/>
        <v>54027</v>
      </c>
      <c r="R54" s="217">
        <f t="shared" si="29"/>
        <v>54675</v>
      </c>
      <c r="S54" s="217">
        <f t="shared" si="29"/>
        <v>52245</v>
      </c>
      <c r="T54" s="217">
        <f t="shared" si="29"/>
        <v>54675</v>
      </c>
    </row>
    <row r="55" spans="1:20" s="85" customFormat="1" x14ac:dyDescent="0.2">
      <c r="A55" s="259" t="s">
        <v>140</v>
      </c>
      <c r="B55" s="217"/>
      <c r="C55" s="217"/>
      <c r="D55" s="217"/>
      <c r="E55" s="217"/>
      <c r="F55" s="217"/>
      <c r="G55" s="217"/>
      <c r="H55" s="217"/>
      <c r="I55" s="217"/>
      <c r="J55" s="217"/>
      <c r="K55" s="217"/>
      <c r="L55" s="217"/>
      <c r="M55" s="217"/>
      <c r="N55" s="217"/>
      <c r="O55" s="217"/>
      <c r="P55" s="217"/>
      <c r="Q55" s="217"/>
      <c r="R55" s="217"/>
      <c r="S55" s="217"/>
      <c r="T55" s="217"/>
    </row>
    <row r="56" spans="1:20" s="85" customFormat="1" x14ac:dyDescent="0.2">
      <c r="A56" s="260" t="s">
        <v>129</v>
      </c>
      <c r="B56" s="217">
        <f t="shared" ref="B56" si="30">B29*0.9</f>
        <v>73305</v>
      </c>
      <c r="C56" s="217">
        <f t="shared" ref="C56:T56" si="31">C29*0.9</f>
        <v>72090</v>
      </c>
      <c r="D56" s="217">
        <f t="shared" si="31"/>
        <v>70227</v>
      </c>
      <c r="E56" s="217">
        <f t="shared" si="31"/>
        <v>70227</v>
      </c>
      <c r="F56" s="217">
        <f t="shared" si="31"/>
        <v>73305</v>
      </c>
      <c r="G56" s="217">
        <f t="shared" si="31"/>
        <v>84240</v>
      </c>
      <c r="H56" s="217">
        <f t="shared" si="31"/>
        <v>80595</v>
      </c>
      <c r="I56" s="217">
        <f t="shared" si="31"/>
        <v>78165</v>
      </c>
      <c r="J56" s="217">
        <f t="shared" si="31"/>
        <v>78165</v>
      </c>
      <c r="K56" s="217">
        <f t="shared" si="31"/>
        <v>75735</v>
      </c>
      <c r="L56" s="217">
        <f t="shared" si="31"/>
        <v>80595</v>
      </c>
      <c r="M56" s="217">
        <f t="shared" si="31"/>
        <v>84240</v>
      </c>
      <c r="N56" s="217">
        <f t="shared" si="31"/>
        <v>69660</v>
      </c>
      <c r="O56" s="217">
        <f t="shared" si="31"/>
        <v>70875</v>
      </c>
      <c r="P56" s="217">
        <f t="shared" si="31"/>
        <v>69660</v>
      </c>
      <c r="Q56" s="217">
        <f t="shared" si="31"/>
        <v>70227</v>
      </c>
      <c r="R56" s="217">
        <f t="shared" si="31"/>
        <v>70875</v>
      </c>
      <c r="S56" s="217">
        <f t="shared" si="31"/>
        <v>68445</v>
      </c>
      <c r="T56" s="217">
        <f t="shared" si="31"/>
        <v>70875</v>
      </c>
    </row>
    <row r="57" spans="1:20" s="85" customFormat="1" ht="135" x14ac:dyDescent="0.2">
      <c r="A57" s="320" t="s">
        <v>399</v>
      </c>
    </row>
    <row r="58" spans="1:20" s="85" customFormat="1" ht="12.75" thickBot="1" x14ac:dyDescent="0.25">
      <c r="A58" s="265" t="s">
        <v>147</v>
      </c>
    </row>
    <row r="59" spans="1:20" s="85" customFormat="1" ht="12.75" thickBot="1" x14ac:dyDescent="0.25">
      <c r="A59" s="322" t="s">
        <v>391</v>
      </c>
    </row>
    <row r="60" spans="1:20" ht="11.1" customHeight="1" x14ac:dyDescent="0.2">
      <c r="A60" s="229" t="s">
        <v>392</v>
      </c>
    </row>
    <row r="61" spans="1:20" ht="21" customHeight="1" x14ac:dyDescent="0.2">
      <c r="A61" s="205" t="s">
        <v>144</v>
      </c>
    </row>
    <row r="62" spans="1:20" s="263" customFormat="1" ht="36" customHeight="1" x14ac:dyDescent="0.2">
      <c r="A62" s="422" t="s">
        <v>312</v>
      </c>
    </row>
    <row r="63" spans="1:20" ht="36" customHeight="1" x14ac:dyDescent="0.2">
      <c r="A63" s="423"/>
    </row>
    <row r="64" spans="1:20" ht="36" customHeight="1" x14ac:dyDescent="0.2">
      <c r="A64" s="423"/>
    </row>
    <row r="65" spans="1:1" x14ac:dyDescent="0.2">
      <c r="A65" s="423"/>
    </row>
    <row r="66" spans="1:1" x14ac:dyDescent="0.2">
      <c r="A66" s="262" t="s">
        <v>341</v>
      </c>
    </row>
    <row r="67" spans="1:1" ht="24" x14ac:dyDescent="0.2">
      <c r="A67" s="209" t="s">
        <v>325</v>
      </c>
    </row>
    <row r="68" spans="1:1" s="263" customFormat="1" ht="25.5" x14ac:dyDescent="0.2">
      <c r="A68" s="231" t="s">
        <v>402</v>
      </c>
    </row>
    <row r="69" spans="1:1" s="263" customFormat="1" ht="38.25" x14ac:dyDescent="0.2">
      <c r="A69" s="323" t="s">
        <v>393</v>
      </c>
    </row>
    <row r="70" spans="1:1" s="263" customFormat="1" ht="51" x14ac:dyDescent="0.2">
      <c r="A70" s="323" t="s">
        <v>394</v>
      </c>
    </row>
    <row r="71" spans="1:1" s="263" customFormat="1" ht="25.5" x14ac:dyDescent="0.2">
      <c r="A71" s="323" t="s">
        <v>395</v>
      </c>
    </row>
    <row r="72" spans="1:1" s="263" customFormat="1" ht="38.25" x14ac:dyDescent="0.2">
      <c r="A72" s="323" t="s">
        <v>396</v>
      </c>
    </row>
    <row r="73" spans="1:1" s="263" customFormat="1" ht="25.5" x14ac:dyDescent="0.2">
      <c r="A73" s="323" t="s">
        <v>397</v>
      </c>
    </row>
    <row r="74" spans="1:1" s="263" customFormat="1" ht="12.75" x14ac:dyDescent="0.2">
      <c r="A74" s="323" t="s">
        <v>398</v>
      </c>
    </row>
    <row r="75" spans="1:1" s="263" customFormat="1" ht="12.75" x14ac:dyDescent="0.2">
      <c r="A75" s="146"/>
    </row>
    <row r="76" spans="1:1" s="263" customFormat="1" ht="31.5" x14ac:dyDescent="0.2">
      <c r="A76" s="158" t="s">
        <v>179</v>
      </c>
    </row>
    <row r="77" spans="1:1" s="263" customFormat="1" ht="21" x14ac:dyDescent="0.2">
      <c r="A77" s="232" t="s">
        <v>175</v>
      </c>
    </row>
    <row r="78" spans="1:1" s="263" customFormat="1" ht="42.75" x14ac:dyDescent="0.2">
      <c r="A78" s="149" t="s">
        <v>176</v>
      </c>
    </row>
    <row r="79" spans="1:1" s="263" customFormat="1" ht="21" x14ac:dyDescent="0.2">
      <c r="A79" s="198" t="s">
        <v>177</v>
      </c>
    </row>
    <row r="80" spans="1:1" s="263" customFormat="1" ht="12.75" x14ac:dyDescent="0.2">
      <c r="A80" s="130"/>
    </row>
    <row r="81" spans="1:1" s="263" customFormat="1" ht="12.75" x14ac:dyDescent="0.2">
      <c r="A81" s="131" t="s">
        <v>145</v>
      </c>
    </row>
    <row r="82" spans="1:1" s="263" customFormat="1" ht="24" x14ac:dyDescent="0.2">
      <c r="A82" s="264" t="s">
        <v>165</v>
      </c>
    </row>
    <row r="83" spans="1:1" s="263" customFormat="1" ht="24" x14ac:dyDescent="0.2">
      <c r="A83" s="264" t="s">
        <v>166</v>
      </c>
    </row>
    <row r="84" spans="1:1" s="263" customFormat="1" ht="12.75" x14ac:dyDescent="0.2">
      <c r="A84" s="129"/>
    </row>
    <row r="85" spans="1:1" s="263" customFormat="1" ht="12.75" x14ac:dyDescent="0.2"/>
    <row r="86" spans="1:1" s="263" customFormat="1" ht="12.75" x14ac:dyDescent="0.2"/>
  </sheetData>
  <mergeCells count="1">
    <mergeCell ref="A62:A65"/>
  </mergeCells>
  <pageMargins left="0.7" right="0.7" top="0.75" bottom="0.75" header="0.3" footer="0.3"/>
  <pageSetup paperSize="9" orientation="portrait" horizontalDpi="4294967295" verticalDpi="4294967295"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zoomScale="90" zoomScaleNormal="90" workbookViewId="0"/>
  </sheetViews>
  <sheetFormatPr defaultColWidth="9" defaultRowHeight="12" x14ac:dyDescent="0.2"/>
  <cols>
    <col min="1" max="1" width="83.85546875" style="213" customWidth="1"/>
    <col min="2" max="16384" width="9" style="213"/>
  </cols>
  <sheetData>
    <row r="1" spans="1:20" s="21" customFormat="1" ht="12" customHeight="1" x14ac:dyDescent="0.2">
      <c r="A1" s="114" t="s">
        <v>141</v>
      </c>
    </row>
    <row r="2" spans="1:20" s="21" customFormat="1" ht="12" customHeight="1" x14ac:dyDescent="0.2">
      <c r="A2" s="230" t="s">
        <v>401</v>
      </c>
    </row>
    <row r="3" spans="1:20" ht="8.4499999999999993" customHeight="1" x14ac:dyDescent="0.2">
      <c r="A3" s="80"/>
    </row>
    <row r="4" spans="1:20" s="21" customFormat="1" ht="32.450000000000003" customHeight="1" x14ac:dyDescent="0.2">
      <c r="A4" s="183" t="s">
        <v>146</v>
      </c>
    </row>
    <row r="5" spans="1:20" s="81" customFormat="1" ht="23.1" customHeight="1" x14ac:dyDescent="0.2">
      <c r="A5" s="93" t="s">
        <v>143</v>
      </c>
      <c r="B5" s="267">
        <f>'C завтраками| Bed and breakfast'!B4</f>
        <v>45399</v>
      </c>
      <c r="C5" s="267">
        <f>'C завтраками| Bed and breakfast'!C4</f>
        <v>45401</v>
      </c>
      <c r="D5" s="267">
        <f>'C завтраками| Bed and breakfast'!D4</f>
        <v>45403</v>
      </c>
      <c r="E5" s="267">
        <f>'C завтраками| Bed and breakfast'!E4</f>
        <v>45407</v>
      </c>
      <c r="F5" s="267">
        <f>'C завтраками| Bed and breakfast'!F4</f>
        <v>45408</v>
      </c>
      <c r="G5" s="121">
        <f>'C завтраками| Bed and breakfast'!G4</f>
        <v>45410</v>
      </c>
      <c r="H5" s="121">
        <f>'C завтраками| Bed and breakfast'!H4</f>
        <v>45412</v>
      </c>
      <c r="I5" s="267">
        <f>'C завтраками| Bed and breakfast'!I4</f>
        <v>45414</v>
      </c>
      <c r="J5" s="267">
        <f>'C завтраками| Bed and breakfast'!J4</f>
        <v>45415</v>
      </c>
      <c r="K5" s="121">
        <f>'C завтраками| Bed and breakfast'!K4</f>
        <v>45417</v>
      </c>
      <c r="L5" s="267">
        <f>'C завтраками| Bed and breakfast'!L4</f>
        <v>45420</v>
      </c>
      <c r="M5" s="121">
        <f>'C завтраками| Bed and breakfast'!M4</f>
        <v>45421</v>
      </c>
      <c r="N5" s="267">
        <f>'C завтраками| Bed and breakfast'!N4</f>
        <v>45424</v>
      </c>
      <c r="O5" s="121">
        <f>'C завтраками| Bed and breakfast'!O4</f>
        <v>45427</v>
      </c>
      <c r="P5" s="267">
        <f>'C завтраками| Bed and breakfast'!P4</f>
        <v>45429</v>
      </c>
      <c r="Q5" s="267">
        <f>'C завтраками| Bed and breakfast'!Q4</f>
        <v>45431</v>
      </c>
      <c r="R5" s="267">
        <f>'C завтраками| Bed and breakfast'!R4</f>
        <v>45436</v>
      </c>
      <c r="S5" s="267">
        <f>'C завтраками| Bed and breakfast'!S4</f>
        <v>45438</v>
      </c>
      <c r="T5" s="267">
        <f>'C завтраками| Bed and breakfast'!T4</f>
        <v>45440</v>
      </c>
    </row>
    <row r="6" spans="1:20" s="81" customFormat="1" ht="23.1" customHeight="1" x14ac:dyDescent="0.2">
      <c r="A6" s="94"/>
      <c r="B6" s="267">
        <f>'C завтраками| Bed and breakfast'!B5</f>
        <v>45400</v>
      </c>
      <c r="C6" s="267">
        <f>'C завтраками| Bed and breakfast'!C5</f>
        <v>45402</v>
      </c>
      <c r="D6" s="267">
        <f>'C завтраками| Bed and breakfast'!D5</f>
        <v>45406</v>
      </c>
      <c r="E6" s="267">
        <f>'C завтраками| Bed and breakfast'!E5</f>
        <v>45407</v>
      </c>
      <c r="F6" s="267">
        <f>'C завтраками| Bed and breakfast'!F5</f>
        <v>45409</v>
      </c>
      <c r="G6" s="121">
        <f>'C завтраками| Bed and breakfast'!G5</f>
        <v>45411</v>
      </c>
      <c r="H6" s="121">
        <f>'C завтраками| Bed and breakfast'!H5</f>
        <v>45413</v>
      </c>
      <c r="I6" s="267">
        <f>'C завтраками| Bed and breakfast'!I5</f>
        <v>45414</v>
      </c>
      <c r="J6" s="267">
        <f>'C завтраками| Bed and breakfast'!J5</f>
        <v>45416</v>
      </c>
      <c r="K6" s="121">
        <f>'C завтраками| Bed and breakfast'!K5</f>
        <v>45419</v>
      </c>
      <c r="L6" s="267">
        <f>'C завтраками| Bed and breakfast'!L5</f>
        <v>45420</v>
      </c>
      <c r="M6" s="121">
        <f>'C завтраками| Bed and breakfast'!M5</f>
        <v>45423</v>
      </c>
      <c r="N6" s="267">
        <f>'C завтраками| Bed and breakfast'!N5</f>
        <v>45426</v>
      </c>
      <c r="O6" s="121">
        <f>'C завтраками| Bed and breakfast'!O5</f>
        <v>45428</v>
      </c>
      <c r="P6" s="267">
        <f>'C завтраками| Bed and breakfast'!P5</f>
        <v>45430</v>
      </c>
      <c r="Q6" s="267">
        <f>'C завтраками| Bed and breakfast'!Q5</f>
        <v>45435</v>
      </c>
      <c r="R6" s="267">
        <f>'C завтраками| Bed and breakfast'!R5</f>
        <v>45437</v>
      </c>
      <c r="S6" s="267">
        <f>'C завтраками| Bed and breakfast'!S5</f>
        <v>45439</v>
      </c>
      <c r="T6" s="267">
        <f>'C завтраками| Bed and breakfast'!T5</f>
        <v>45442</v>
      </c>
    </row>
    <row r="7" spans="1:20" s="85" customFormat="1" x14ac:dyDescent="0.2">
      <c r="A7" s="259" t="s">
        <v>153</v>
      </c>
      <c r="B7" s="311"/>
      <c r="C7" s="311"/>
      <c r="D7" s="311"/>
      <c r="E7" s="311"/>
      <c r="F7" s="311"/>
      <c r="G7" s="311"/>
      <c r="H7" s="311"/>
      <c r="I7" s="311"/>
      <c r="J7" s="311"/>
      <c r="K7" s="311"/>
      <c r="L7" s="311"/>
      <c r="M7" s="311"/>
      <c r="N7" s="311"/>
      <c r="O7" s="311"/>
      <c r="P7" s="311"/>
      <c r="Q7" s="311"/>
      <c r="R7" s="311"/>
      <c r="S7" s="311"/>
      <c r="T7" s="311"/>
    </row>
    <row r="8" spans="1:20" s="85" customFormat="1" x14ac:dyDescent="0.2">
      <c r="A8" s="260">
        <v>1</v>
      </c>
      <c r="B8" s="292">
        <f>'C завтраками| Bed and breakfast'!B7*0.9</f>
        <v>16650</v>
      </c>
      <c r="C8" s="292">
        <f>'C завтраками| Bed and breakfast'!C7*0.9</f>
        <v>15300</v>
      </c>
      <c r="D8" s="292">
        <f>'C завтраками| Bed and breakfast'!D7*0.9</f>
        <v>13230</v>
      </c>
      <c r="E8" s="292">
        <f>'C завтраками| Bed and breakfast'!E7*0.9</f>
        <v>13230</v>
      </c>
      <c r="F8" s="292">
        <f>'C завтраками| Bed and breakfast'!F7*0.9</f>
        <v>16650</v>
      </c>
      <c r="G8" s="292">
        <f>'C завтраками| Bed and breakfast'!G7*0.9</f>
        <v>28800</v>
      </c>
      <c r="H8" s="292">
        <f>'C завтраками| Bed and breakfast'!H7*0.9</f>
        <v>24750</v>
      </c>
      <c r="I8" s="292">
        <f>'C завтраками| Bed and breakfast'!I7*0.9</f>
        <v>22050</v>
      </c>
      <c r="J8" s="292">
        <f>'C завтраками| Bed and breakfast'!J7*0.9</f>
        <v>22050</v>
      </c>
      <c r="K8" s="292">
        <f>'C завтраками| Bed and breakfast'!K7*0.9</f>
        <v>19350</v>
      </c>
      <c r="L8" s="292">
        <f>'C завтраками| Bed and breakfast'!L7*0.9</f>
        <v>24750</v>
      </c>
      <c r="M8" s="292">
        <f>'C завтраками| Bed and breakfast'!M7*0.9</f>
        <v>28800</v>
      </c>
      <c r="N8" s="292">
        <f>'C завтраками| Bed and breakfast'!N7*0.9</f>
        <v>12600</v>
      </c>
      <c r="O8" s="292">
        <f>'C завтраками| Bed and breakfast'!O7*0.9</f>
        <v>13950</v>
      </c>
      <c r="P8" s="292">
        <f>'C завтраками| Bed and breakfast'!P7*0.9</f>
        <v>12600</v>
      </c>
      <c r="Q8" s="292">
        <f>'C завтраками| Bed and breakfast'!Q7*0.9</f>
        <v>13230</v>
      </c>
      <c r="R8" s="292">
        <f>'C завтраками| Bed and breakfast'!R7*0.9</f>
        <v>13950</v>
      </c>
      <c r="S8" s="292">
        <f>'C завтраками| Bed and breakfast'!S7*0.9</f>
        <v>11250</v>
      </c>
      <c r="T8" s="292">
        <f>'C завтраками| Bed and breakfast'!T7*0.9</f>
        <v>13950</v>
      </c>
    </row>
    <row r="9" spans="1:20" s="85" customFormat="1" x14ac:dyDescent="0.2">
      <c r="A9" s="260">
        <v>2</v>
      </c>
      <c r="B9" s="292">
        <f>'C завтраками| Bed and breakfast'!B8*0.9</f>
        <v>18450</v>
      </c>
      <c r="C9" s="292">
        <f>'C завтраками| Bed and breakfast'!C8*0.9</f>
        <v>17100</v>
      </c>
      <c r="D9" s="292">
        <f>'C завтраками| Bed and breakfast'!D8*0.9</f>
        <v>15030</v>
      </c>
      <c r="E9" s="292">
        <f>'C завтраками| Bed and breakfast'!E8*0.9</f>
        <v>15030</v>
      </c>
      <c r="F9" s="292">
        <f>'C завтраками| Bed and breakfast'!F8*0.9</f>
        <v>18450</v>
      </c>
      <c r="G9" s="292">
        <f>'C завтраками| Bed and breakfast'!G8*0.9</f>
        <v>30600</v>
      </c>
      <c r="H9" s="292">
        <f>'C завтраками| Bed and breakfast'!H8*0.9</f>
        <v>26550</v>
      </c>
      <c r="I9" s="292">
        <f>'C завтраками| Bed and breakfast'!I8*0.9</f>
        <v>23850</v>
      </c>
      <c r="J9" s="292">
        <f>'C завтраками| Bed and breakfast'!J8*0.9</f>
        <v>23850</v>
      </c>
      <c r="K9" s="292">
        <f>'C завтраками| Bed and breakfast'!K8*0.9</f>
        <v>21150</v>
      </c>
      <c r="L9" s="292">
        <f>'C завтраками| Bed and breakfast'!L8*0.9</f>
        <v>26550</v>
      </c>
      <c r="M9" s="292">
        <f>'C завтраками| Bed and breakfast'!M8*0.9</f>
        <v>30600</v>
      </c>
      <c r="N9" s="292">
        <f>'C завтраками| Bed and breakfast'!N8*0.9</f>
        <v>14400</v>
      </c>
      <c r="O9" s="292">
        <f>'C завтраками| Bed and breakfast'!O8*0.9</f>
        <v>15750</v>
      </c>
      <c r="P9" s="292">
        <f>'C завтраками| Bed and breakfast'!P8*0.9</f>
        <v>14400</v>
      </c>
      <c r="Q9" s="292">
        <f>'C завтраками| Bed and breakfast'!Q8*0.9</f>
        <v>15030</v>
      </c>
      <c r="R9" s="292">
        <f>'C завтраками| Bed and breakfast'!R8*0.9</f>
        <v>15750</v>
      </c>
      <c r="S9" s="292">
        <f>'C завтраками| Bed and breakfast'!S8*0.9</f>
        <v>13050</v>
      </c>
      <c r="T9" s="292">
        <f>'C завтраками| Bed and breakfast'!T8*0.9</f>
        <v>15750</v>
      </c>
    </row>
    <row r="10" spans="1:20" s="85" customFormat="1" x14ac:dyDescent="0.2">
      <c r="A10" s="259" t="s">
        <v>155</v>
      </c>
      <c r="B10" s="292"/>
      <c r="C10" s="292"/>
      <c r="D10" s="292"/>
      <c r="E10" s="292"/>
      <c r="F10" s="292"/>
      <c r="G10" s="292"/>
      <c r="H10" s="292"/>
      <c r="I10" s="292"/>
      <c r="J10" s="292"/>
      <c r="K10" s="292"/>
      <c r="L10" s="292"/>
      <c r="M10" s="292"/>
      <c r="N10" s="292"/>
      <c r="O10" s="292"/>
      <c r="P10" s="292"/>
      <c r="Q10" s="292"/>
      <c r="R10" s="292"/>
      <c r="S10" s="292"/>
      <c r="T10" s="292"/>
    </row>
    <row r="11" spans="1:20" s="85" customFormat="1" x14ac:dyDescent="0.2">
      <c r="A11" s="260">
        <v>1</v>
      </c>
      <c r="B11" s="292">
        <f>'C завтраками| Bed and breakfast'!B10*0.9</f>
        <v>18900</v>
      </c>
      <c r="C11" s="292">
        <f>'C завтраками| Bed and breakfast'!C10*0.9</f>
        <v>17550</v>
      </c>
      <c r="D11" s="292">
        <f>'C завтраками| Bed and breakfast'!D10*0.9</f>
        <v>15480</v>
      </c>
      <c r="E11" s="292">
        <f>'C завтраками| Bed and breakfast'!E10*0.9</f>
        <v>15480</v>
      </c>
      <c r="F11" s="292">
        <f>'C завтраками| Bed and breakfast'!F10*0.9</f>
        <v>18900</v>
      </c>
      <c r="G11" s="292">
        <f>'C завтраками| Bed and breakfast'!G10*0.9</f>
        <v>31050</v>
      </c>
      <c r="H11" s="292">
        <f>'C завтраками| Bed and breakfast'!H10*0.9</f>
        <v>27000</v>
      </c>
      <c r="I11" s="292">
        <f>'C завтраками| Bed and breakfast'!I10*0.9</f>
        <v>24300</v>
      </c>
      <c r="J11" s="292">
        <f>'C завтраками| Bed and breakfast'!J10*0.9</f>
        <v>24300</v>
      </c>
      <c r="K11" s="292">
        <f>'C завтраками| Bed and breakfast'!K10*0.9</f>
        <v>21600</v>
      </c>
      <c r="L11" s="292">
        <f>'C завтраками| Bed and breakfast'!L10*0.9</f>
        <v>27000</v>
      </c>
      <c r="M11" s="292">
        <f>'C завтраками| Bed and breakfast'!M10*0.9</f>
        <v>31050</v>
      </c>
      <c r="N11" s="292">
        <f>'C завтраками| Bed and breakfast'!N10*0.9</f>
        <v>14850</v>
      </c>
      <c r="O11" s="292">
        <f>'C завтраками| Bed and breakfast'!O10*0.9</f>
        <v>16200</v>
      </c>
      <c r="P11" s="292">
        <f>'C завтраками| Bed and breakfast'!P10*0.9</f>
        <v>14850</v>
      </c>
      <c r="Q11" s="292">
        <f>'C завтраками| Bed and breakfast'!Q10*0.9</f>
        <v>15480</v>
      </c>
      <c r="R11" s="292">
        <f>'C завтраками| Bed and breakfast'!R10*0.9</f>
        <v>16200</v>
      </c>
      <c r="S11" s="292">
        <f>'C завтраками| Bed and breakfast'!S10*0.9</f>
        <v>13500</v>
      </c>
      <c r="T11" s="292">
        <f>'C завтраками| Bed and breakfast'!T10*0.9</f>
        <v>16200</v>
      </c>
    </row>
    <row r="12" spans="1:20" s="85" customFormat="1" x14ac:dyDescent="0.2">
      <c r="A12" s="260">
        <v>2</v>
      </c>
      <c r="B12" s="292">
        <f>'C завтраками| Bed and breakfast'!B11*0.9</f>
        <v>20700</v>
      </c>
      <c r="C12" s="292">
        <f>'C завтраками| Bed and breakfast'!C11*0.9</f>
        <v>19350</v>
      </c>
      <c r="D12" s="292">
        <f>'C завтраками| Bed and breakfast'!D11*0.9</f>
        <v>17280</v>
      </c>
      <c r="E12" s="292">
        <f>'C завтраками| Bed and breakfast'!E11*0.9</f>
        <v>17280</v>
      </c>
      <c r="F12" s="292">
        <f>'C завтраками| Bed and breakfast'!F11*0.9</f>
        <v>20700</v>
      </c>
      <c r="G12" s="292">
        <f>'C завтраками| Bed and breakfast'!G11*0.9</f>
        <v>32850</v>
      </c>
      <c r="H12" s="292">
        <f>'C завтраками| Bed and breakfast'!H11*0.9</f>
        <v>28800</v>
      </c>
      <c r="I12" s="292">
        <f>'C завтраками| Bed and breakfast'!I11*0.9</f>
        <v>26100</v>
      </c>
      <c r="J12" s="292">
        <f>'C завтраками| Bed and breakfast'!J11*0.9</f>
        <v>26100</v>
      </c>
      <c r="K12" s="292">
        <f>'C завтраками| Bed and breakfast'!K11*0.9</f>
        <v>23400</v>
      </c>
      <c r="L12" s="292">
        <f>'C завтраками| Bed and breakfast'!L11*0.9</f>
        <v>28800</v>
      </c>
      <c r="M12" s="292">
        <f>'C завтраками| Bed and breakfast'!M11*0.9</f>
        <v>32850</v>
      </c>
      <c r="N12" s="292">
        <f>'C завтраками| Bed and breakfast'!N11*0.9</f>
        <v>16650</v>
      </c>
      <c r="O12" s="292">
        <f>'C завтраками| Bed and breakfast'!O11*0.9</f>
        <v>18000</v>
      </c>
      <c r="P12" s="292">
        <f>'C завтраками| Bed and breakfast'!P11*0.9</f>
        <v>16650</v>
      </c>
      <c r="Q12" s="292">
        <f>'C завтраками| Bed and breakfast'!Q11*0.9</f>
        <v>17280</v>
      </c>
      <c r="R12" s="292">
        <f>'C завтраками| Bed and breakfast'!R11*0.9</f>
        <v>18000</v>
      </c>
      <c r="S12" s="292">
        <f>'C завтраками| Bed and breakfast'!S11*0.9</f>
        <v>15300</v>
      </c>
      <c r="T12" s="292">
        <f>'C завтраками| Bed and breakfast'!T11*0.9</f>
        <v>18000</v>
      </c>
    </row>
    <row r="13" spans="1:20" s="85" customFormat="1" x14ac:dyDescent="0.2">
      <c r="A13" s="259" t="s">
        <v>154</v>
      </c>
      <c r="B13" s="292"/>
      <c r="C13" s="292"/>
      <c r="D13" s="292"/>
      <c r="E13" s="292"/>
      <c r="F13" s="292"/>
      <c r="G13" s="292"/>
      <c r="H13" s="292"/>
      <c r="I13" s="292"/>
      <c r="J13" s="292"/>
      <c r="K13" s="292"/>
      <c r="L13" s="292"/>
      <c r="M13" s="292"/>
      <c r="N13" s="292"/>
      <c r="O13" s="292"/>
      <c r="P13" s="292"/>
      <c r="Q13" s="292"/>
      <c r="R13" s="292"/>
      <c r="S13" s="292"/>
      <c r="T13" s="292"/>
    </row>
    <row r="14" spans="1:20" s="85" customFormat="1" x14ac:dyDescent="0.2">
      <c r="A14" s="260">
        <v>1</v>
      </c>
      <c r="B14" s="292">
        <f>'C завтраками| Bed and breakfast'!B13*0.9</f>
        <v>19800</v>
      </c>
      <c r="C14" s="292">
        <f>'C завтраками| Bed and breakfast'!C13*0.9</f>
        <v>18450</v>
      </c>
      <c r="D14" s="292">
        <f>'C завтраками| Bed and breakfast'!D13*0.9</f>
        <v>16380</v>
      </c>
      <c r="E14" s="292">
        <f>'C завтраками| Bed and breakfast'!E13*0.9</f>
        <v>16380</v>
      </c>
      <c r="F14" s="292">
        <f>'C завтраками| Bed and breakfast'!F13*0.9</f>
        <v>19800</v>
      </c>
      <c r="G14" s="292">
        <f>'C завтраками| Bed and breakfast'!G13*0.9</f>
        <v>31950</v>
      </c>
      <c r="H14" s="292">
        <f>'C завтраками| Bed and breakfast'!H13*0.9</f>
        <v>27900</v>
      </c>
      <c r="I14" s="292">
        <f>'C завтраками| Bed and breakfast'!I13*0.9</f>
        <v>25200</v>
      </c>
      <c r="J14" s="292">
        <f>'C завтраками| Bed and breakfast'!J13*0.9</f>
        <v>25200</v>
      </c>
      <c r="K14" s="292">
        <f>'C завтраками| Bed and breakfast'!K13*0.9</f>
        <v>22500</v>
      </c>
      <c r="L14" s="292">
        <f>'C завтраками| Bed and breakfast'!L13*0.9</f>
        <v>27900</v>
      </c>
      <c r="M14" s="292">
        <f>'C завтраками| Bed and breakfast'!M13*0.9</f>
        <v>31950</v>
      </c>
      <c r="N14" s="292">
        <f>'C завтраками| Bed and breakfast'!N13*0.9</f>
        <v>15750</v>
      </c>
      <c r="O14" s="292">
        <f>'C завтраками| Bed and breakfast'!O13*0.9</f>
        <v>17100</v>
      </c>
      <c r="P14" s="292">
        <f>'C завтраками| Bed and breakfast'!P13*0.9</f>
        <v>15750</v>
      </c>
      <c r="Q14" s="292">
        <f>'C завтраками| Bed and breakfast'!Q13*0.9</f>
        <v>16380</v>
      </c>
      <c r="R14" s="292">
        <f>'C завтраками| Bed and breakfast'!R13*0.9</f>
        <v>17100</v>
      </c>
      <c r="S14" s="292">
        <f>'C завтраками| Bed and breakfast'!S13*0.9</f>
        <v>14400</v>
      </c>
      <c r="T14" s="292">
        <f>'C завтраками| Bed and breakfast'!T13*0.9</f>
        <v>17100</v>
      </c>
    </row>
    <row r="15" spans="1:20" s="85" customFormat="1" x14ac:dyDescent="0.2">
      <c r="A15" s="260">
        <v>2</v>
      </c>
      <c r="B15" s="292">
        <f>'C завтраками| Bed and breakfast'!B14*0.9</f>
        <v>21600</v>
      </c>
      <c r="C15" s="292">
        <f>'C завтраками| Bed and breakfast'!C14*0.9</f>
        <v>20250</v>
      </c>
      <c r="D15" s="292">
        <f>'C завтраками| Bed and breakfast'!D14*0.9</f>
        <v>18180</v>
      </c>
      <c r="E15" s="292">
        <f>'C завтраками| Bed and breakfast'!E14*0.9</f>
        <v>18180</v>
      </c>
      <c r="F15" s="292">
        <f>'C завтраками| Bed and breakfast'!F14*0.9</f>
        <v>21600</v>
      </c>
      <c r="G15" s="292">
        <f>'C завтраками| Bed and breakfast'!G14*0.9</f>
        <v>33750</v>
      </c>
      <c r="H15" s="292">
        <f>'C завтраками| Bed and breakfast'!H14*0.9</f>
        <v>29700</v>
      </c>
      <c r="I15" s="292">
        <f>'C завтраками| Bed and breakfast'!I14*0.9</f>
        <v>27000</v>
      </c>
      <c r="J15" s="292">
        <f>'C завтраками| Bed and breakfast'!J14*0.9</f>
        <v>27000</v>
      </c>
      <c r="K15" s="292">
        <f>'C завтраками| Bed and breakfast'!K14*0.9</f>
        <v>24300</v>
      </c>
      <c r="L15" s="292">
        <f>'C завтраками| Bed and breakfast'!L14*0.9</f>
        <v>29700</v>
      </c>
      <c r="M15" s="292">
        <f>'C завтраками| Bed and breakfast'!M14*0.9</f>
        <v>33750</v>
      </c>
      <c r="N15" s="292">
        <f>'C завтраками| Bed and breakfast'!N14*0.9</f>
        <v>17550</v>
      </c>
      <c r="O15" s="292">
        <f>'C завтраками| Bed and breakfast'!O14*0.9</f>
        <v>18900</v>
      </c>
      <c r="P15" s="292">
        <f>'C завтраками| Bed and breakfast'!P14*0.9</f>
        <v>17550</v>
      </c>
      <c r="Q15" s="292">
        <f>'C завтраками| Bed and breakfast'!Q14*0.9</f>
        <v>18180</v>
      </c>
      <c r="R15" s="292">
        <f>'C завтраками| Bed and breakfast'!R14*0.9</f>
        <v>18900</v>
      </c>
      <c r="S15" s="292">
        <f>'C завтраками| Bed and breakfast'!S14*0.9</f>
        <v>16200</v>
      </c>
      <c r="T15" s="292">
        <f>'C завтраками| Bed and breakfast'!T14*0.9</f>
        <v>18900</v>
      </c>
    </row>
    <row r="16" spans="1:20" s="85" customFormat="1" x14ac:dyDescent="0.2">
      <c r="A16" s="259" t="s">
        <v>156</v>
      </c>
      <c r="B16" s="292"/>
      <c r="C16" s="292"/>
      <c r="D16" s="292"/>
      <c r="E16" s="292"/>
      <c r="F16" s="292"/>
      <c r="G16" s="292"/>
      <c r="H16" s="292"/>
      <c r="I16" s="292"/>
      <c r="J16" s="292"/>
      <c r="K16" s="292"/>
      <c r="L16" s="292"/>
      <c r="M16" s="292"/>
      <c r="N16" s="292"/>
      <c r="O16" s="292"/>
      <c r="P16" s="292"/>
      <c r="Q16" s="292"/>
      <c r="R16" s="292"/>
      <c r="S16" s="292"/>
      <c r="T16" s="292"/>
    </row>
    <row r="17" spans="1:20" s="85" customFormat="1" x14ac:dyDescent="0.2">
      <c r="A17" s="260">
        <v>1</v>
      </c>
      <c r="B17" s="292">
        <f>'C завтраками| Bed and breakfast'!B16*0.9</f>
        <v>22500</v>
      </c>
      <c r="C17" s="292">
        <f>'C завтраками| Bed and breakfast'!C16*0.9</f>
        <v>21150</v>
      </c>
      <c r="D17" s="292">
        <f>'C завтраками| Bed and breakfast'!D16*0.9</f>
        <v>19080</v>
      </c>
      <c r="E17" s="292">
        <f>'C завтраками| Bed and breakfast'!E16*0.9</f>
        <v>19080</v>
      </c>
      <c r="F17" s="292">
        <f>'C завтраками| Bed and breakfast'!F16*0.9</f>
        <v>22500</v>
      </c>
      <c r="G17" s="292">
        <f>'C завтраками| Bed and breakfast'!G16*0.9</f>
        <v>34650</v>
      </c>
      <c r="H17" s="292">
        <f>'C завтраками| Bed and breakfast'!H16*0.9</f>
        <v>30600</v>
      </c>
      <c r="I17" s="292">
        <f>'C завтраками| Bed and breakfast'!I16*0.9</f>
        <v>27900</v>
      </c>
      <c r="J17" s="292">
        <f>'C завтраками| Bed and breakfast'!J16*0.9</f>
        <v>27900</v>
      </c>
      <c r="K17" s="292">
        <f>'C завтраками| Bed and breakfast'!K16*0.9</f>
        <v>25200</v>
      </c>
      <c r="L17" s="292">
        <f>'C завтраками| Bed and breakfast'!L16*0.9</f>
        <v>30600</v>
      </c>
      <c r="M17" s="292">
        <f>'C завтраками| Bed and breakfast'!M16*0.9</f>
        <v>34650</v>
      </c>
      <c r="N17" s="292">
        <f>'C завтраками| Bed and breakfast'!N16*0.9</f>
        <v>18450</v>
      </c>
      <c r="O17" s="292">
        <f>'C завтраками| Bed and breakfast'!O16*0.9</f>
        <v>19800</v>
      </c>
      <c r="P17" s="292">
        <f>'C завтраками| Bed and breakfast'!P16*0.9</f>
        <v>18450</v>
      </c>
      <c r="Q17" s="292">
        <f>'C завтраками| Bed and breakfast'!Q16*0.9</f>
        <v>19080</v>
      </c>
      <c r="R17" s="292">
        <f>'C завтраками| Bed and breakfast'!R16*0.9</f>
        <v>19800</v>
      </c>
      <c r="S17" s="292">
        <f>'C завтраками| Bed and breakfast'!S16*0.9</f>
        <v>17100</v>
      </c>
      <c r="T17" s="292">
        <f>'C завтраками| Bed and breakfast'!T16*0.9</f>
        <v>19800</v>
      </c>
    </row>
    <row r="18" spans="1:20" s="85" customFormat="1" x14ac:dyDescent="0.2">
      <c r="A18" s="260">
        <v>2</v>
      </c>
      <c r="B18" s="292">
        <f>'C завтраками| Bed and breakfast'!B17*0.9</f>
        <v>24300</v>
      </c>
      <c r="C18" s="292">
        <f>'C завтраками| Bed and breakfast'!C17*0.9</f>
        <v>22950</v>
      </c>
      <c r="D18" s="292">
        <f>'C завтраками| Bed and breakfast'!D17*0.9</f>
        <v>20880</v>
      </c>
      <c r="E18" s="292">
        <f>'C завтраками| Bed and breakfast'!E17*0.9</f>
        <v>20880</v>
      </c>
      <c r="F18" s="292">
        <f>'C завтраками| Bed and breakfast'!F17*0.9</f>
        <v>24300</v>
      </c>
      <c r="G18" s="292">
        <f>'C завтраками| Bed and breakfast'!G17*0.9</f>
        <v>36450</v>
      </c>
      <c r="H18" s="292">
        <f>'C завтраками| Bed and breakfast'!H17*0.9</f>
        <v>32400</v>
      </c>
      <c r="I18" s="292">
        <f>'C завтраками| Bed and breakfast'!I17*0.9</f>
        <v>29700</v>
      </c>
      <c r="J18" s="292">
        <f>'C завтраками| Bed and breakfast'!J17*0.9</f>
        <v>29700</v>
      </c>
      <c r="K18" s="292">
        <f>'C завтраками| Bed and breakfast'!K17*0.9</f>
        <v>27000</v>
      </c>
      <c r="L18" s="292">
        <f>'C завтраками| Bed and breakfast'!L17*0.9</f>
        <v>32400</v>
      </c>
      <c r="M18" s="292">
        <f>'C завтраками| Bed and breakfast'!M17*0.9</f>
        <v>36450</v>
      </c>
      <c r="N18" s="292">
        <f>'C завтраками| Bed and breakfast'!N17*0.9</f>
        <v>20250</v>
      </c>
      <c r="O18" s="292">
        <f>'C завтраками| Bed and breakfast'!O17*0.9</f>
        <v>21600</v>
      </c>
      <c r="P18" s="292">
        <f>'C завтраками| Bed and breakfast'!P17*0.9</f>
        <v>20250</v>
      </c>
      <c r="Q18" s="292">
        <f>'C завтраками| Bed and breakfast'!Q17*0.9</f>
        <v>20880</v>
      </c>
      <c r="R18" s="292">
        <f>'C завтраками| Bed and breakfast'!R17*0.9</f>
        <v>21600</v>
      </c>
      <c r="S18" s="292">
        <f>'C завтраками| Bed and breakfast'!S17*0.9</f>
        <v>18900</v>
      </c>
      <c r="T18" s="292">
        <f>'C завтраками| Bed and breakfast'!T17*0.9</f>
        <v>21600</v>
      </c>
    </row>
    <row r="19" spans="1:20" s="85" customFormat="1" x14ac:dyDescent="0.2">
      <c r="A19" s="259" t="s">
        <v>136</v>
      </c>
      <c r="B19" s="292"/>
      <c r="C19" s="292"/>
      <c r="D19" s="292"/>
      <c r="E19" s="292"/>
      <c r="F19" s="292"/>
      <c r="G19" s="292"/>
      <c r="H19" s="292"/>
      <c r="I19" s="292"/>
      <c r="J19" s="292"/>
      <c r="K19" s="292"/>
      <c r="L19" s="292"/>
      <c r="M19" s="292"/>
      <c r="N19" s="292"/>
      <c r="O19" s="292"/>
      <c r="P19" s="292"/>
      <c r="Q19" s="292"/>
      <c r="R19" s="292"/>
      <c r="S19" s="292"/>
      <c r="T19" s="292"/>
    </row>
    <row r="20" spans="1:20" s="85" customFormat="1" x14ac:dyDescent="0.2">
      <c r="A20" s="260">
        <v>1</v>
      </c>
      <c r="B20" s="292">
        <f>'C завтраками| Bed and breakfast'!B19*0.9</f>
        <v>25200</v>
      </c>
      <c r="C20" s="292">
        <f>'C завтраками| Bed and breakfast'!C19*0.9</f>
        <v>23850</v>
      </c>
      <c r="D20" s="292">
        <f>'C завтраками| Bed and breakfast'!D19*0.9</f>
        <v>21780</v>
      </c>
      <c r="E20" s="292">
        <f>'C завтраками| Bed and breakfast'!E19*0.9</f>
        <v>21780</v>
      </c>
      <c r="F20" s="292">
        <f>'C завтраками| Bed and breakfast'!F19*0.9</f>
        <v>25200</v>
      </c>
      <c r="G20" s="292">
        <f>'C завтраками| Bed and breakfast'!G19*0.9</f>
        <v>37350</v>
      </c>
      <c r="H20" s="292">
        <f>'C завтраками| Bed and breakfast'!H19*0.9</f>
        <v>33300</v>
      </c>
      <c r="I20" s="292">
        <f>'C завтраками| Bed and breakfast'!I19*0.9</f>
        <v>30600</v>
      </c>
      <c r="J20" s="292">
        <f>'C завтраками| Bed and breakfast'!J19*0.9</f>
        <v>30600</v>
      </c>
      <c r="K20" s="292">
        <f>'C завтраками| Bed and breakfast'!K19*0.9</f>
        <v>27900</v>
      </c>
      <c r="L20" s="292">
        <f>'C завтраками| Bed and breakfast'!L19*0.9</f>
        <v>33300</v>
      </c>
      <c r="M20" s="292">
        <f>'C завтраками| Bed and breakfast'!M19*0.9</f>
        <v>37350</v>
      </c>
      <c r="N20" s="292">
        <f>'C завтраками| Bed and breakfast'!N19*0.9</f>
        <v>21150</v>
      </c>
      <c r="O20" s="292">
        <f>'C завтраками| Bed and breakfast'!O19*0.9</f>
        <v>22500</v>
      </c>
      <c r="P20" s="292">
        <f>'C завтраками| Bed and breakfast'!P19*0.9</f>
        <v>21150</v>
      </c>
      <c r="Q20" s="292">
        <f>'C завтраками| Bed and breakfast'!Q19*0.9</f>
        <v>21780</v>
      </c>
      <c r="R20" s="292">
        <f>'C завтраками| Bed and breakfast'!R19*0.9</f>
        <v>22500</v>
      </c>
      <c r="S20" s="292">
        <f>'C завтраками| Bed and breakfast'!S19*0.9</f>
        <v>19800</v>
      </c>
      <c r="T20" s="292">
        <f>'C завтраками| Bed and breakfast'!T19*0.9</f>
        <v>22500</v>
      </c>
    </row>
    <row r="21" spans="1:20" s="85" customFormat="1" x14ac:dyDescent="0.2">
      <c r="A21" s="260">
        <v>2</v>
      </c>
      <c r="B21" s="292">
        <f>'C завтраками| Bed and breakfast'!B20*0.9</f>
        <v>27000</v>
      </c>
      <c r="C21" s="292">
        <f>'C завтраками| Bed and breakfast'!C20*0.9</f>
        <v>25650</v>
      </c>
      <c r="D21" s="292">
        <f>'C завтраками| Bed and breakfast'!D20*0.9</f>
        <v>23580</v>
      </c>
      <c r="E21" s="292">
        <f>'C завтраками| Bed and breakfast'!E20*0.9</f>
        <v>23580</v>
      </c>
      <c r="F21" s="292">
        <f>'C завтраками| Bed and breakfast'!F20*0.9</f>
        <v>27000</v>
      </c>
      <c r="G21" s="292">
        <f>'C завтраками| Bed and breakfast'!G20*0.9</f>
        <v>39150</v>
      </c>
      <c r="H21" s="292">
        <f>'C завтраками| Bed and breakfast'!H20*0.9</f>
        <v>35100</v>
      </c>
      <c r="I21" s="292">
        <f>'C завтраками| Bed and breakfast'!I20*0.9</f>
        <v>32400</v>
      </c>
      <c r="J21" s="292">
        <f>'C завтраками| Bed and breakfast'!J20*0.9</f>
        <v>32400</v>
      </c>
      <c r="K21" s="292">
        <f>'C завтраками| Bed and breakfast'!K20*0.9</f>
        <v>29700</v>
      </c>
      <c r="L21" s="292">
        <f>'C завтраками| Bed and breakfast'!L20*0.9</f>
        <v>35100</v>
      </c>
      <c r="M21" s="292">
        <f>'C завтраками| Bed and breakfast'!M20*0.9</f>
        <v>39150</v>
      </c>
      <c r="N21" s="292">
        <f>'C завтраками| Bed and breakfast'!N20*0.9</f>
        <v>22950</v>
      </c>
      <c r="O21" s="292">
        <f>'C завтраками| Bed and breakfast'!O20*0.9</f>
        <v>24300</v>
      </c>
      <c r="P21" s="292">
        <f>'C завтраками| Bed and breakfast'!P20*0.9</f>
        <v>22950</v>
      </c>
      <c r="Q21" s="292">
        <f>'C завтраками| Bed and breakfast'!Q20*0.9</f>
        <v>23580</v>
      </c>
      <c r="R21" s="292">
        <f>'C завтраками| Bed and breakfast'!R20*0.9</f>
        <v>24300</v>
      </c>
      <c r="S21" s="292">
        <f>'C завтраками| Bed and breakfast'!S20*0.9</f>
        <v>21600</v>
      </c>
      <c r="T21" s="292">
        <f>'C завтраками| Bed and breakfast'!T20*0.9</f>
        <v>24300</v>
      </c>
    </row>
    <row r="22" spans="1:20" s="85" customFormat="1" x14ac:dyDescent="0.2">
      <c r="A22" s="259" t="s">
        <v>137</v>
      </c>
      <c r="B22" s="292"/>
      <c r="C22" s="292"/>
      <c r="D22" s="292"/>
      <c r="E22" s="292"/>
      <c r="F22" s="292"/>
      <c r="G22" s="292"/>
      <c r="H22" s="292"/>
      <c r="I22" s="292"/>
      <c r="J22" s="292"/>
      <c r="K22" s="292"/>
      <c r="L22" s="292"/>
      <c r="M22" s="292"/>
      <c r="N22" s="292"/>
      <c r="O22" s="292"/>
      <c r="P22" s="292"/>
      <c r="Q22" s="292"/>
      <c r="R22" s="292"/>
      <c r="S22" s="292"/>
      <c r="T22" s="292"/>
    </row>
    <row r="23" spans="1:20" s="85" customFormat="1" x14ac:dyDescent="0.2">
      <c r="A23" s="260" t="s">
        <v>129</v>
      </c>
      <c r="B23" s="292">
        <f>'C завтраками| Bed and breakfast'!B22*0.9</f>
        <v>33750</v>
      </c>
      <c r="C23" s="292">
        <f>'C завтраками| Bed and breakfast'!C22*0.9</f>
        <v>32400</v>
      </c>
      <c r="D23" s="292">
        <f>'C завтраками| Bed and breakfast'!D22*0.9</f>
        <v>30330</v>
      </c>
      <c r="E23" s="292">
        <f>'C завтраками| Bed and breakfast'!E22*0.9</f>
        <v>30330</v>
      </c>
      <c r="F23" s="292">
        <f>'C завтраками| Bed and breakfast'!F22*0.9</f>
        <v>33750</v>
      </c>
      <c r="G23" s="292">
        <f>'C завтраками| Bed and breakfast'!G22*0.9</f>
        <v>45900</v>
      </c>
      <c r="H23" s="292">
        <f>'C завтраками| Bed and breakfast'!H22*0.9</f>
        <v>41850</v>
      </c>
      <c r="I23" s="292">
        <f>'C завтраками| Bed and breakfast'!I22*0.9</f>
        <v>39150</v>
      </c>
      <c r="J23" s="292">
        <f>'C завтраками| Bed and breakfast'!J22*0.9</f>
        <v>39150</v>
      </c>
      <c r="K23" s="292">
        <f>'C завтраками| Bed and breakfast'!K22*0.9</f>
        <v>36450</v>
      </c>
      <c r="L23" s="292">
        <f>'C завтраками| Bed and breakfast'!L22*0.9</f>
        <v>41850</v>
      </c>
      <c r="M23" s="292">
        <f>'C завтраками| Bed and breakfast'!M22*0.9</f>
        <v>45900</v>
      </c>
      <c r="N23" s="292">
        <f>'C завтраками| Bed and breakfast'!N22*0.9</f>
        <v>29700</v>
      </c>
      <c r="O23" s="292">
        <f>'C завтраками| Bed and breakfast'!O22*0.9</f>
        <v>31050</v>
      </c>
      <c r="P23" s="292">
        <f>'C завтраками| Bed and breakfast'!P22*0.9</f>
        <v>29700</v>
      </c>
      <c r="Q23" s="292">
        <f>'C завтраками| Bed and breakfast'!Q22*0.9</f>
        <v>30330</v>
      </c>
      <c r="R23" s="292">
        <f>'C завтраками| Bed and breakfast'!R22*0.9</f>
        <v>31050</v>
      </c>
      <c r="S23" s="292">
        <f>'C завтраками| Bed and breakfast'!S22*0.9</f>
        <v>28350</v>
      </c>
      <c r="T23" s="292">
        <f>'C завтраками| Bed and breakfast'!T22*0.9</f>
        <v>31050</v>
      </c>
    </row>
    <row r="24" spans="1:20" s="85" customFormat="1" x14ac:dyDescent="0.2">
      <c r="A24" s="259" t="s">
        <v>138</v>
      </c>
      <c r="B24" s="292"/>
      <c r="C24" s="292"/>
      <c r="D24" s="292"/>
      <c r="E24" s="292"/>
      <c r="F24" s="292"/>
      <c r="G24" s="292"/>
      <c r="H24" s="292"/>
      <c r="I24" s="292"/>
      <c r="J24" s="292"/>
      <c r="K24" s="292"/>
      <c r="L24" s="292"/>
      <c r="M24" s="292"/>
      <c r="N24" s="292"/>
      <c r="O24" s="292"/>
      <c r="P24" s="292"/>
      <c r="Q24" s="292"/>
      <c r="R24" s="292"/>
      <c r="S24" s="292"/>
      <c r="T24" s="292"/>
    </row>
    <row r="25" spans="1:20" s="85" customFormat="1" x14ac:dyDescent="0.2">
      <c r="A25" s="260" t="s">
        <v>129</v>
      </c>
      <c r="B25" s="292">
        <f>'C завтраками| Bed and breakfast'!B24*0.9</f>
        <v>40950</v>
      </c>
      <c r="C25" s="292">
        <f>'C завтраками| Bed and breakfast'!C24*0.9</f>
        <v>39600</v>
      </c>
      <c r="D25" s="292">
        <f>'C завтраками| Bed and breakfast'!D24*0.9</f>
        <v>37530</v>
      </c>
      <c r="E25" s="292">
        <f>'C завтраками| Bed and breakfast'!E24*0.9</f>
        <v>37530</v>
      </c>
      <c r="F25" s="292">
        <f>'C завтраками| Bed and breakfast'!F24*0.9</f>
        <v>40950</v>
      </c>
      <c r="G25" s="292">
        <f>'C завтраками| Bed and breakfast'!G24*0.9</f>
        <v>53100</v>
      </c>
      <c r="H25" s="292">
        <f>'C завтраками| Bed and breakfast'!H24*0.9</f>
        <v>49050</v>
      </c>
      <c r="I25" s="292">
        <f>'C завтраками| Bed and breakfast'!I24*0.9</f>
        <v>46350</v>
      </c>
      <c r="J25" s="292">
        <f>'C завтраками| Bed and breakfast'!J24*0.9</f>
        <v>46350</v>
      </c>
      <c r="K25" s="292">
        <f>'C завтраками| Bed and breakfast'!K24*0.9</f>
        <v>43650</v>
      </c>
      <c r="L25" s="292">
        <f>'C завтраками| Bed and breakfast'!L24*0.9</f>
        <v>49050</v>
      </c>
      <c r="M25" s="292">
        <f>'C завтраками| Bed and breakfast'!M24*0.9</f>
        <v>53100</v>
      </c>
      <c r="N25" s="292">
        <f>'C завтраками| Bed and breakfast'!N24*0.9</f>
        <v>36900</v>
      </c>
      <c r="O25" s="292">
        <f>'C завтраками| Bed and breakfast'!O24*0.9</f>
        <v>38250</v>
      </c>
      <c r="P25" s="292">
        <f>'C завтраками| Bed and breakfast'!P24*0.9</f>
        <v>36900</v>
      </c>
      <c r="Q25" s="292">
        <f>'C завтраками| Bed and breakfast'!Q24*0.9</f>
        <v>37530</v>
      </c>
      <c r="R25" s="292">
        <f>'C завтраками| Bed and breakfast'!R24*0.9</f>
        <v>38250</v>
      </c>
      <c r="S25" s="292">
        <f>'C завтраками| Bed and breakfast'!S24*0.9</f>
        <v>35550</v>
      </c>
      <c r="T25" s="292">
        <f>'C завтраками| Bed and breakfast'!T24*0.9</f>
        <v>38250</v>
      </c>
    </row>
    <row r="26" spans="1:20" s="85" customFormat="1" x14ac:dyDescent="0.2">
      <c r="A26" s="261" t="s">
        <v>139</v>
      </c>
      <c r="B26" s="292"/>
      <c r="C26" s="292"/>
      <c r="D26" s="292"/>
      <c r="E26" s="292"/>
      <c r="F26" s="292"/>
      <c r="G26" s="292"/>
      <c r="H26" s="292"/>
      <c r="I26" s="292"/>
      <c r="J26" s="292"/>
      <c r="K26" s="292"/>
      <c r="L26" s="292"/>
      <c r="M26" s="292"/>
      <c r="N26" s="292"/>
      <c r="O26" s="292"/>
      <c r="P26" s="292"/>
      <c r="Q26" s="292"/>
      <c r="R26" s="292"/>
      <c r="S26" s="292"/>
      <c r="T26" s="292"/>
    </row>
    <row r="27" spans="1:20" s="85" customFormat="1" x14ac:dyDescent="0.2">
      <c r="A27" s="260" t="s">
        <v>129</v>
      </c>
      <c r="B27" s="292">
        <f>'C завтраками| Bed and breakfast'!B26*0.9</f>
        <v>63450</v>
      </c>
      <c r="C27" s="292">
        <f>'C завтраками| Bed and breakfast'!C26*0.9</f>
        <v>62100</v>
      </c>
      <c r="D27" s="292">
        <f>'C завтраками| Bed and breakfast'!D26*0.9</f>
        <v>60030</v>
      </c>
      <c r="E27" s="292">
        <f>'C завтраками| Bed and breakfast'!E26*0.9</f>
        <v>60030</v>
      </c>
      <c r="F27" s="292">
        <f>'C завтраками| Bed and breakfast'!F26*0.9</f>
        <v>63450</v>
      </c>
      <c r="G27" s="292">
        <f>'C завтраками| Bed and breakfast'!G26*0.9</f>
        <v>75600</v>
      </c>
      <c r="H27" s="292">
        <f>'C завтраками| Bed and breakfast'!H26*0.9</f>
        <v>71550</v>
      </c>
      <c r="I27" s="292">
        <f>'C завтраками| Bed and breakfast'!I26*0.9</f>
        <v>68850</v>
      </c>
      <c r="J27" s="292">
        <f>'C завтраками| Bed and breakfast'!J26*0.9</f>
        <v>68850</v>
      </c>
      <c r="K27" s="292">
        <f>'C завтраками| Bed and breakfast'!K26*0.9</f>
        <v>66150</v>
      </c>
      <c r="L27" s="292">
        <f>'C завтраками| Bed and breakfast'!L26*0.9</f>
        <v>71550</v>
      </c>
      <c r="M27" s="292">
        <f>'C завтраками| Bed and breakfast'!M26*0.9</f>
        <v>75600</v>
      </c>
      <c r="N27" s="292">
        <f>'C завтраками| Bed and breakfast'!N26*0.9</f>
        <v>59400</v>
      </c>
      <c r="O27" s="292">
        <f>'C завтраками| Bed and breakfast'!O26*0.9</f>
        <v>60750</v>
      </c>
      <c r="P27" s="292">
        <f>'C завтраками| Bed and breakfast'!P26*0.9</f>
        <v>59400</v>
      </c>
      <c r="Q27" s="292">
        <f>'C завтраками| Bed and breakfast'!Q26*0.9</f>
        <v>60030</v>
      </c>
      <c r="R27" s="292">
        <f>'C завтраками| Bed and breakfast'!R26*0.9</f>
        <v>60750</v>
      </c>
      <c r="S27" s="292">
        <f>'C завтраками| Bed and breakfast'!S26*0.9</f>
        <v>58050</v>
      </c>
      <c r="T27" s="292">
        <f>'C завтраками| Bed and breakfast'!T26*0.9</f>
        <v>60750</v>
      </c>
    </row>
    <row r="28" spans="1:20" s="85" customFormat="1" x14ac:dyDescent="0.2">
      <c r="A28" s="259" t="s">
        <v>140</v>
      </c>
      <c r="B28" s="292"/>
      <c r="C28" s="292"/>
      <c r="D28" s="292"/>
      <c r="E28" s="292"/>
      <c r="F28" s="292"/>
      <c r="G28" s="292"/>
      <c r="H28" s="292"/>
      <c r="I28" s="292"/>
      <c r="J28" s="292"/>
      <c r="K28" s="292"/>
      <c r="L28" s="292"/>
      <c r="M28" s="292"/>
      <c r="N28" s="292"/>
      <c r="O28" s="292"/>
      <c r="P28" s="292"/>
      <c r="Q28" s="292"/>
      <c r="R28" s="292"/>
      <c r="S28" s="292"/>
      <c r="T28" s="292"/>
    </row>
    <row r="29" spans="1:20" s="85" customFormat="1" x14ac:dyDescent="0.2">
      <c r="A29" s="260" t="s">
        <v>129</v>
      </c>
      <c r="B29" s="292">
        <f>'C завтраками| Bed and breakfast'!B28*0.9</f>
        <v>81450</v>
      </c>
      <c r="C29" s="292">
        <f>'C завтраками| Bed and breakfast'!C28*0.9</f>
        <v>80100</v>
      </c>
      <c r="D29" s="292">
        <f>'C завтраками| Bed and breakfast'!D28*0.9</f>
        <v>78030</v>
      </c>
      <c r="E29" s="292">
        <f>'C завтраками| Bed and breakfast'!E28*0.9</f>
        <v>78030</v>
      </c>
      <c r="F29" s="292">
        <f>'C завтраками| Bed and breakfast'!F28*0.9</f>
        <v>81450</v>
      </c>
      <c r="G29" s="292">
        <f>'C завтраками| Bed and breakfast'!G28*0.9</f>
        <v>93600</v>
      </c>
      <c r="H29" s="292">
        <f>'C завтраками| Bed and breakfast'!H28*0.9</f>
        <v>89550</v>
      </c>
      <c r="I29" s="292">
        <f>'C завтраками| Bed and breakfast'!I28*0.9</f>
        <v>86850</v>
      </c>
      <c r="J29" s="292">
        <f>'C завтраками| Bed and breakfast'!J28*0.9</f>
        <v>86850</v>
      </c>
      <c r="K29" s="292">
        <f>'C завтраками| Bed and breakfast'!K28*0.9</f>
        <v>84150</v>
      </c>
      <c r="L29" s="292">
        <f>'C завтраками| Bed and breakfast'!L28*0.9</f>
        <v>89550</v>
      </c>
      <c r="M29" s="292">
        <f>'C завтраками| Bed and breakfast'!M28*0.9</f>
        <v>93600</v>
      </c>
      <c r="N29" s="292">
        <f>'C завтраками| Bed and breakfast'!N28*0.9</f>
        <v>77400</v>
      </c>
      <c r="O29" s="292">
        <f>'C завтраками| Bed and breakfast'!O28*0.9</f>
        <v>78750</v>
      </c>
      <c r="P29" s="292">
        <f>'C завтраками| Bed and breakfast'!P28*0.9</f>
        <v>77400</v>
      </c>
      <c r="Q29" s="292">
        <f>'C завтраками| Bed and breakfast'!Q28*0.9</f>
        <v>78030</v>
      </c>
      <c r="R29" s="292">
        <f>'C завтраками| Bed and breakfast'!R28*0.9</f>
        <v>78750</v>
      </c>
      <c r="S29" s="292">
        <f>'C завтраками| Bed and breakfast'!S28*0.9</f>
        <v>76050</v>
      </c>
      <c r="T29" s="292">
        <f>'C завтраками| Bed and breakfast'!T28*0.9</f>
        <v>78750</v>
      </c>
    </row>
    <row r="30" spans="1:20" s="85" customFormat="1" x14ac:dyDescent="0.2">
      <c r="A30" s="101"/>
      <c r="B30" s="312"/>
      <c r="C30" s="312"/>
      <c r="D30" s="312"/>
      <c r="E30" s="312"/>
      <c r="F30" s="312"/>
      <c r="G30" s="312"/>
      <c r="H30" s="312"/>
      <c r="I30" s="312"/>
      <c r="J30" s="312"/>
      <c r="K30" s="312"/>
      <c r="L30" s="312"/>
      <c r="M30" s="312"/>
      <c r="N30" s="312"/>
      <c r="O30" s="312"/>
      <c r="P30" s="312"/>
      <c r="Q30" s="312"/>
      <c r="R30" s="312"/>
      <c r="S30" s="312"/>
      <c r="T30" s="312"/>
    </row>
    <row r="31" spans="1:20" s="85" customFormat="1" x14ac:dyDescent="0.2">
      <c r="A31" s="273" t="s">
        <v>313</v>
      </c>
      <c r="B31" s="312"/>
      <c r="C31" s="312"/>
      <c r="D31" s="312"/>
      <c r="E31" s="312"/>
      <c r="F31" s="312"/>
      <c r="G31" s="312"/>
      <c r="H31" s="312"/>
      <c r="I31" s="312"/>
      <c r="J31" s="312"/>
      <c r="K31" s="312"/>
      <c r="L31" s="312"/>
      <c r="M31" s="312"/>
      <c r="N31" s="312"/>
      <c r="O31" s="312"/>
      <c r="P31" s="312"/>
      <c r="Q31" s="312"/>
      <c r="R31" s="312"/>
      <c r="S31" s="312"/>
      <c r="T31" s="312"/>
    </row>
    <row r="32" spans="1:20" s="85" customFormat="1" x14ac:dyDescent="0.2">
      <c r="A32" s="93" t="s">
        <v>143</v>
      </c>
      <c r="B32" s="310">
        <f t="shared" ref="B32" si="0">B5</f>
        <v>45399</v>
      </c>
      <c r="C32" s="310">
        <f t="shared" ref="C32:T32" si="1">C5</f>
        <v>45401</v>
      </c>
      <c r="D32" s="310">
        <f t="shared" si="1"/>
        <v>45403</v>
      </c>
      <c r="E32" s="310">
        <f t="shared" si="1"/>
        <v>45407</v>
      </c>
      <c r="F32" s="310">
        <f t="shared" si="1"/>
        <v>45408</v>
      </c>
      <c r="G32" s="291">
        <f t="shared" si="1"/>
        <v>45410</v>
      </c>
      <c r="H32" s="291">
        <f t="shared" si="1"/>
        <v>45412</v>
      </c>
      <c r="I32" s="310">
        <f t="shared" si="1"/>
        <v>45414</v>
      </c>
      <c r="J32" s="310">
        <f t="shared" si="1"/>
        <v>45415</v>
      </c>
      <c r="K32" s="291">
        <f t="shared" si="1"/>
        <v>45417</v>
      </c>
      <c r="L32" s="310">
        <f t="shared" si="1"/>
        <v>45420</v>
      </c>
      <c r="M32" s="291">
        <f t="shared" si="1"/>
        <v>45421</v>
      </c>
      <c r="N32" s="310">
        <f t="shared" si="1"/>
        <v>45424</v>
      </c>
      <c r="O32" s="291">
        <f t="shared" si="1"/>
        <v>45427</v>
      </c>
      <c r="P32" s="310">
        <f t="shared" si="1"/>
        <v>45429</v>
      </c>
      <c r="Q32" s="310">
        <f t="shared" si="1"/>
        <v>45431</v>
      </c>
      <c r="R32" s="310">
        <f t="shared" si="1"/>
        <v>45436</v>
      </c>
      <c r="S32" s="310">
        <f t="shared" si="1"/>
        <v>45438</v>
      </c>
      <c r="T32" s="310">
        <f t="shared" si="1"/>
        <v>45440</v>
      </c>
    </row>
    <row r="33" spans="1:20" s="85" customFormat="1" x14ac:dyDescent="0.2">
      <c r="A33" s="94"/>
      <c r="B33" s="310">
        <f t="shared" ref="B33" si="2">B6</f>
        <v>45400</v>
      </c>
      <c r="C33" s="310">
        <f t="shared" ref="C33:T33" si="3">C6</f>
        <v>45402</v>
      </c>
      <c r="D33" s="310">
        <f t="shared" si="3"/>
        <v>45406</v>
      </c>
      <c r="E33" s="310">
        <f t="shared" si="3"/>
        <v>45407</v>
      </c>
      <c r="F33" s="310">
        <f t="shared" si="3"/>
        <v>45409</v>
      </c>
      <c r="G33" s="291">
        <f t="shared" si="3"/>
        <v>45411</v>
      </c>
      <c r="H33" s="291">
        <f t="shared" si="3"/>
        <v>45413</v>
      </c>
      <c r="I33" s="310">
        <f t="shared" si="3"/>
        <v>45414</v>
      </c>
      <c r="J33" s="310">
        <f t="shared" si="3"/>
        <v>45416</v>
      </c>
      <c r="K33" s="291">
        <f t="shared" si="3"/>
        <v>45419</v>
      </c>
      <c r="L33" s="310">
        <f t="shared" si="3"/>
        <v>45420</v>
      </c>
      <c r="M33" s="291">
        <f t="shared" si="3"/>
        <v>45423</v>
      </c>
      <c r="N33" s="310">
        <f t="shared" si="3"/>
        <v>45426</v>
      </c>
      <c r="O33" s="291">
        <f t="shared" si="3"/>
        <v>45428</v>
      </c>
      <c r="P33" s="310">
        <f t="shared" si="3"/>
        <v>45430</v>
      </c>
      <c r="Q33" s="310">
        <f t="shared" si="3"/>
        <v>45435</v>
      </c>
      <c r="R33" s="310">
        <f t="shared" si="3"/>
        <v>45437</v>
      </c>
      <c r="S33" s="310">
        <f t="shared" si="3"/>
        <v>45439</v>
      </c>
      <c r="T33" s="310">
        <f t="shared" si="3"/>
        <v>45442</v>
      </c>
    </row>
    <row r="34" spans="1:20" s="85" customFormat="1" x14ac:dyDescent="0.2">
      <c r="A34" s="259" t="s">
        <v>153</v>
      </c>
      <c r="B34" s="311"/>
      <c r="C34" s="311"/>
      <c r="D34" s="311"/>
      <c r="E34" s="311"/>
      <c r="F34" s="311"/>
      <c r="G34" s="311"/>
      <c r="H34" s="311"/>
      <c r="I34" s="311"/>
      <c r="J34" s="311"/>
      <c r="K34" s="311"/>
      <c r="L34" s="311"/>
      <c r="M34" s="311"/>
      <c r="N34" s="311"/>
      <c r="O34" s="311"/>
      <c r="P34" s="311"/>
      <c r="Q34" s="311"/>
      <c r="R34" s="311"/>
      <c r="S34" s="311"/>
      <c r="T34" s="311"/>
    </row>
    <row r="35" spans="1:20" s="85" customFormat="1" x14ac:dyDescent="0.2">
      <c r="A35" s="260">
        <v>1</v>
      </c>
      <c r="B35" s="293">
        <f t="shared" ref="B35" si="4">B8*0.85+35</f>
        <v>14187.5</v>
      </c>
      <c r="C35" s="293">
        <f t="shared" ref="C35:T35" si="5">C8*0.85+35</f>
        <v>13040</v>
      </c>
      <c r="D35" s="293">
        <f t="shared" si="5"/>
        <v>11280.5</v>
      </c>
      <c r="E35" s="293">
        <f t="shared" si="5"/>
        <v>11280.5</v>
      </c>
      <c r="F35" s="293">
        <f t="shared" si="5"/>
        <v>14187.5</v>
      </c>
      <c r="G35" s="293">
        <f t="shared" si="5"/>
        <v>24515</v>
      </c>
      <c r="H35" s="293">
        <f t="shared" si="5"/>
        <v>21072.5</v>
      </c>
      <c r="I35" s="293">
        <f t="shared" si="5"/>
        <v>18777.5</v>
      </c>
      <c r="J35" s="293">
        <f t="shared" si="5"/>
        <v>18777.5</v>
      </c>
      <c r="K35" s="293">
        <f t="shared" si="5"/>
        <v>16482.5</v>
      </c>
      <c r="L35" s="293">
        <f t="shared" si="5"/>
        <v>21072.5</v>
      </c>
      <c r="M35" s="293">
        <f t="shared" si="5"/>
        <v>24515</v>
      </c>
      <c r="N35" s="293">
        <f t="shared" si="5"/>
        <v>10745</v>
      </c>
      <c r="O35" s="293">
        <f t="shared" si="5"/>
        <v>11892.5</v>
      </c>
      <c r="P35" s="293">
        <f t="shared" si="5"/>
        <v>10745</v>
      </c>
      <c r="Q35" s="293">
        <f t="shared" si="5"/>
        <v>11280.5</v>
      </c>
      <c r="R35" s="293">
        <f t="shared" si="5"/>
        <v>11892.5</v>
      </c>
      <c r="S35" s="293">
        <f t="shared" si="5"/>
        <v>9597.5</v>
      </c>
      <c r="T35" s="293">
        <f t="shared" si="5"/>
        <v>11892.5</v>
      </c>
    </row>
    <row r="36" spans="1:20" s="85" customFormat="1" x14ac:dyDescent="0.2">
      <c r="A36" s="260">
        <v>2</v>
      </c>
      <c r="B36" s="293">
        <f t="shared" ref="B36" si="6">B9*0.85+35</f>
        <v>15717.5</v>
      </c>
      <c r="C36" s="293">
        <f t="shared" ref="C36:T36" si="7">C9*0.85+35</f>
        <v>14570</v>
      </c>
      <c r="D36" s="293">
        <f t="shared" si="7"/>
        <v>12810.5</v>
      </c>
      <c r="E36" s="293">
        <f t="shared" si="7"/>
        <v>12810.5</v>
      </c>
      <c r="F36" s="293">
        <f t="shared" si="7"/>
        <v>15717.5</v>
      </c>
      <c r="G36" s="293">
        <f t="shared" si="7"/>
        <v>26045</v>
      </c>
      <c r="H36" s="293">
        <f t="shared" si="7"/>
        <v>22602.5</v>
      </c>
      <c r="I36" s="293">
        <f t="shared" si="7"/>
        <v>20307.5</v>
      </c>
      <c r="J36" s="293">
        <f t="shared" si="7"/>
        <v>20307.5</v>
      </c>
      <c r="K36" s="293">
        <f t="shared" si="7"/>
        <v>18012.5</v>
      </c>
      <c r="L36" s="293">
        <f t="shared" si="7"/>
        <v>22602.5</v>
      </c>
      <c r="M36" s="293">
        <f t="shared" si="7"/>
        <v>26045</v>
      </c>
      <c r="N36" s="293">
        <f t="shared" si="7"/>
        <v>12275</v>
      </c>
      <c r="O36" s="293">
        <f t="shared" si="7"/>
        <v>13422.5</v>
      </c>
      <c r="P36" s="293">
        <f t="shared" si="7"/>
        <v>12275</v>
      </c>
      <c r="Q36" s="293">
        <f t="shared" si="7"/>
        <v>12810.5</v>
      </c>
      <c r="R36" s="293">
        <f t="shared" si="7"/>
        <v>13422.5</v>
      </c>
      <c r="S36" s="293">
        <f t="shared" si="7"/>
        <v>11127.5</v>
      </c>
      <c r="T36" s="293">
        <f t="shared" si="7"/>
        <v>13422.5</v>
      </c>
    </row>
    <row r="37" spans="1:20" s="85" customFormat="1" x14ac:dyDescent="0.2">
      <c r="A37" s="259" t="s">
        <v>155</v>
      </c>
      <c r="B37" s="293"/>
      <c r="C37" s="293"/>
      <c r="D37" s="293"/>
      <c r="E37" s="293"/>
      <c r="F37" s="293"/>
      <c r="G37" s="293"/>
      <c r="H37" s="293"/>
      <c r="I37" s="293"/>
      <c r="J37" s="293"/>
      <c r="K37" s="293"/>
      <c r="L37" s="293"/>
      <c r="M37" s="293"/>
      <c r="N37" s="293"/>
      <c r="O37" s="293"/>
      <c r="P37" s="293"/>
      <c r="Q37" s="293"/>
      <c r="R37" s="293"/>
      <c r="S37" s="293"/>
      <c r="T37" s="293"/>
    </row>
    <row r="38" spans="1:20" s="85" customFormat="1" x14ac:dyDescent="0.2">
      <c r="A38" s="260">
        <v>1</v>
      </c>
      <c r="B38" s="293">
        <f t="shared" ref="B38" si="8">B11*0.85+35</f>
        <v>16100</v>
      </c>
      <c r="C38" s="293">
        <f t="shared" ref="C38:T38" si="9">C11*0.85+35</f>
        <v>14952.5</v>
      </c>
      <c r="D38" s="293">
        <f t="shared" si="9"/>
        <v>13193</v>
      </c>
      <c r="E38" s="293">
        <f t="shared" si="9"/>
        <v>13193</v>
      </c>
      <c r="F38" s="293">
        <f t="shared" si="9"/>
        <v>16100</v>
      </c>
      <c r="G38" s="293">
        <f t="shared" si="9"/>
        <v>26427.5</v>
      </c>
      <c r="H38" s="293">
        <f t="shared" si="9"/>
        <v>22985</v>
      </c>
      <c r="I38" s="293">
        <f t="shared" si="9"/>
        <v>20690</v>
      </c>
      <c r="J38" s="293">
        <f t="shared" si="9"/>
        <v>20690</v>
      </c>
      <c r="K38" s="293">
        <f t="shared" si="9"/>
        <v>18395</v>
      </c>
      <c r="L38" s="293">
        <f t="shared" si="9"/>
        <v>22985</v>
      </c>
      <c r="M38" s="293">
        <f t="shared" si="9"/>
        <v>26427.5</v>
      </c>
      <c r="N38" s="293">
        <f t="shared" si="9"/>
        <v>12657.5</v>
      </c>
      <c r="O38" s="293">
        <f t="shared" si="9"/>
        <v>13805</v>
      </c>
      <c r="P38" s="293">
        <f t="shared" si="9"/>
        <v>12657.5</v>
      </c>
      <c r="Q38" s="293">
        <f t="shared" si="9"/>
        <v>13193</v>
      </c>
      <c r="R38" s="293">
        <f t="shared" si="9"/>
        <v>13805</v>
      </c>
      <c r="S38" s="293">
        <f t="shared" si="9"/>
        <v>11510</v>
      </c>
      <c r="T38" s="293">
        <f t="shared" si="9"/>
        <v>13805</v>
      </c>
    </row>
    <row r="39" spans="1:20" s="85" customFormat="1" x14ac:dyDescent="0.2">
      <c r="A39" s="260">
        <v>2</v>
      </c>
      <c r="B39" s="217">
        <f t="shared" ref="B39" si="10">B12*0.85+35</f>
        <v>17630</v>
      </c>
      <c r="C39" s="217">
        <f t="shared" ref="C39:T39" si="11">C12*0.85+35</f>
        <v>16482.5</v>
      </c>
      <c r="D39" s="217">
        <f t="shared" si="11"/>
        <v>14723</v>
      </c>
      <c r="E39" s="217">
        <f t="shared" si="11"/>
        <v>14723</v>
      </c>
      <c r="F39" s="217">
        <f t="shared" si="11"/>
        <v>17630</v>
      </c>
      <c r="G39" s="217">
        <f t="shared" si="11"/>
        <v>27957.5</v>
      </c>
      <c r="H39" s="217">
        <f t="shared" si="11"/>
        <v>24515</v>
      </c>
      <c r="I39" s="217">
        <f t="shared" si="11"/>
        <v>22220</v>
      </c>
      <c r="J39" s="217">
        <f t="shared" si="11"/>
        <v>22220</v>
      </c>
      <c r="K39" s="217">
        <f t="shared" si="11"/>
        <v>19925</v>
      </c>
      <c r="L39" s="217">
        <f t="shared" si="11"/>
        <v>24515</v>
      </c>
      <c r="M39" s="217">
        <f t="shared" si="11"/>
        <v>27957.5</v>
      </c>
      <c r="N39" s="217">
        <f t="shared" si="11"/>
        <v>14187.5</v>
      </c>
      <c r="O39" s="217">
        <f t="shared" si="11"/>
        <v>15335</v>
      </c>
      <c r="P39" s="217">
        <f t="shared" si="11"/>
        <v>14187.5</v>
      </c>
      <c r="Q39" s="217">
        <f t="shared" si="11"/>
        <v>14723</v>
      </c>
      <c r="R39" s="217">
        <f t="shared" si="11"/>
        <v>15335</v>
      </c>
      <c r="S39" s="217">
        <f t="shared" si="11"/>
        <v>13040</v>
      </c>
      <c r="T39" s="217">
        <f t="shared" si="11"/>
        <v>15335</v>
      </c>
    </row>
    <row r="40" spans="1:20" s="85" customFormat="1" x14ac:dyDescent="0.2">
      <c r="A40" s="259" t="s">
        <v>154</v>
      </c>
      <c r="B40" s="217"/>
      <c r="C40" s="217"/>
      <c r="D40" s="217"/>
      <c r="E40" s="217"/>
      <c r="F40" s="217"/>
      <c r="G40" s="217"/>
      <c r="H40" s="217"/>
      <c r="I40" s="217"/>
      <c r="J40" s="217"/>
      <c r="K40" s="217"/>
      <c r="L40" s="217"/>
      <c r="M40" s="217"/>
      <c r="N40" s="217"/>
      <c r="O40" s="217"/>
      <c r="P40" s="217"/>
      <c r="Q40" s="217"/>
      <c r="R40" s="217"/>
      <c r="S40" s="217"/>
      <c r="T40" s="217"/>
    </row>
    <row r="41" spans="1:20" s="85" customFormat="1" x14ac:dyDescent="0.2">
      <c r="A41" s="260">
        <v>1</v>
      </c>
      <c r="B41" s="217">
        <f t="shared" ref="B41" si="12">B14*0.85+35</f>
        <v>16865</v>
      </c>
      <c r="C41" s="217">
        <f t="shared" ref="C41:T41" si="13">C14*0.85+35</f>
        <v>15717.5</v>
      </c>
      <c r="D41" s="217">
        <f t="shared" si="13"/>
        <v>13958</v>
      </c>
      <c r="E41" s="217">
        <f t="shared" si="13"/>
        <v>13958</v>
      </c>
      <c r="F41" s="217">
        <f t="shared" si="13"/>
        <v>16865</v>
      </c>
      <c r="G41" s="217">
        <f t="shared" si="13"/>
        <v>27192.5</v>
      </c>
      <c r="H41" s="217">
        <f t="shared" si="13"/>
        <v>23750</v>
      </c>
      <c r="I41" s="217">
        <f t="shared" si="13"/>
        <v>21455</v>
      </c>
      <c r="J41" s="217">
        <f t="shared" si="13"/>
        <v>21455</v>
      </c>
      <c r="K41" s="217">
        <f t="shared" si="13"/>
        <v>19160</v>
      </c>
      <c r="L41" s="217">
        <f t="shared" si="13"/>
        <v>23750</v>
      </c>
      <c r="M41" s="217">
        <f t="shared" si="13"/>
        <v>27192.5</v>
      </c>
      <c r="N41" s="217">
        <f t="shared" si="13"/>
        <v>13422.5</v>
      </c>
      <c r="O41" s="217">
        <f t="shared" si="13"/>
        <v>14570</v>
      </c>
      <c r="P41" s="217">
        <f t="shared" si="13"/>
        <v>13422.5</v>
      </c>
      <c r="Q41" s="217">
        <f t="shared" si="13"/>
        <v>13958</v>
      </c>
      <c r="R41" s="217">
        <f t="shared" si="13"/>
        <v>14570</v>
      </c>
      <c r="S41" s="217">
        <f t="shared" si="13"/>
        <v>12275</v>
      </c>
      <c r="T41" s="217">
        <f t="shared" si="13"/>
        <v>14570</v>
      </c>
    </row>
    <row r="42" spans="1:20" s="85" customFormat="1" x14ac:dyDescent="0.2">
      <c r="A42" s="260">
        <v>2</v>
      </c>
      <c r="B42" s="217">
        <f t="shared" ref="B42" si="14">B15*0.85+35</f>
        <v>18395</v>
      </c>
      <c r="C42" s="217">
        <f t="shared" ref="C42:T42" si="15">C15*0.85+35</f>
        <v>17247.5</v>
      </c>
      <c r="D42" s="217">
        <f t="shared" si="15"/>
        <v>15488</v>
      </c>
      <c r="E42" s="217">
        <f t="shared" si="15"/>
        <v>15488</v>
      </c>
      <c r="F42" s="217">
        <f t="shared" si="15"/>
        <v>18395</v>
      </c>
      <c r="G42" s="217">
        <f t="shared" si="15"/>
        <v>28722.5</v>
      </c>
      <c r="H42" s="217">
        <f t="shared" si="15"/>
        <v>25280</v>
      </c>
      <c r="I42" s="217">
        <f t="shared" si="15"/>
        <v>22985</v>
      </c>
      <c r="J42" s="217">
        <f t="shared" si="15"/>
        <v>22985</v>
      </c>
      <c r="K42" s="217">
        <f t="shared" si="15"/>
        <v>20690</v>
      </c>
      <c r="L42" s="217">
        <f t="shared" si="15"/>
        <v>25280</v>
      </c>
      <c r="M42" s="217">
        <f t="shared" si="15"/>
        <v>28722.5</v>
      </c>
      <c r="N42" s="217">
        <f t="shared" si="15"/>
        <v>14952.5</v>
      </c>
      <c r="O42" s="217">
        <f t="shared" si="15"/>
        <v>16100</v>
      </c>
      <c r="P42" s="217">
        <f t="shared" si="15"/>
        <v>14952.5</v>
      </c>
      <c r="Q42" s="217">
        <f t="shared" si="15"/>
        <v>15488</v>
      </c>
      <c r="R42" s="217">
        <f t="shared" si="15"/>
        <v>16100</v>
      </c>
      <c r="S42" s="217">
        <f t="shared" si="15"/>
        <v>13805</v>
      </c>
      <c r="T42" s="217">
        <f t="shared" si="15"/>
        <v>16100</v>
      </c>
    </row>
    <row r="43" spans="1:20" s="85" customFormat="1" x14ac:dyDescent="0.2">
      <c r="A43" s="259" t="s">
        <v>156</v>
      </c>
      <c r="B43" s="217"/>
      <c r="C43" s="217"/>
      <c r="D43" s="217"/>
      <c r="E43" s="217"/>
      <c r="F43" s="217"/>
      <c r="G43" s="217"/>
      <c r="H43" s="217"/>
      <c r="I43" s="217"/>
      <c r="J43" s="217"/>
      <c r="K43" s="217"/>
      <c r="L43" s="217"/>
      <c r="M43" s="217"/>
      <c r="N43" s="217"/>
      <c r="O43" s="217"/>
      <c r="P43" s="217"/>
      <c r="Q43" s="217"/>
      <c r="R43" s="217"/>
      <c r="S43" s="217"/>
      <c r="T43" s="217"/>
    </row>
    <row r="44" spans="1:20" s="85" customFormat="1" x14ac:dyDescent="0.2">
      <c r="A44" s="260">
        <v>1</v>
      </c>
      <c r="B44" s="217">
        <f t="shared" ref="B44" si="16">B17*0.85+35</f>
        <v>19160</v>
      </c>
      <c r="C44" s="217">
        <f t="shared" ref="C44:T44" si="17">C17*0.85+35</f>
        <v>18012.5</v>
      </c>
      <c r="D44" s="217">
        <f t="shared" si="17"/>
        <v>16253</v>
      </c>
      <c r="E44" s="217">
        <f t="shared" si="17"/>
        <v>16253</v>
      </c>
      <c r="F44" s="217">
        <f t="shared" si="17"/>
        <v>19160</v>
      </c>
      <c r="G44" s="217">
        <f t="shared" si="17"/>
        <v>29487.5</v>
      </c>
      <c r="H44" s="217">
        <f t="shared" si="17"/>
        <v>26045</v>
      </c>
      <c r="I44" s="217">
        <f t="shared" si="17"/>
        <v>23750</v>
      </c>
      <c r="J44" s="217">
        <f t="shared" si="17"/>
        <v>23750</v>
      </c>
      <c r="K44" s="217">
        <f t="shared" si="17"/>
        <v>21455</v>
      </c>
      <c r="L44" s="217">
        <f t="shared" si="17"/>
        <v>26045</v>
      </c>
      <c r="M44" s="217">
        <f t="shared" si="17"/>
        <v>29487.5</v>
      </c>
      <c r="N44" s="217">
        <f t="shared" si="17"/>
        <v>15717.5</v>
      </c>
      <c r="O44" s="217">
        <f t="shared" si="17"/>
        <v>16865</v>
      </c>
      <c r="P44" s="217">
        <f t="shared" si="17"/>
        <v>15717.5</v>
      </c>
      <c r="Q44" s="217">
        <f t="shared" si="17"/>
        <v>16253</v>
      </c>
      <c r="R44" s="217">
        <f t="shared" si="17"/>
        <v>16865</v>
      </c>
      <c r="S44" s="217">
        <f t="shared" si="17"/>
        <v>14570</v>
      </c>
      <c r="T44" s="217">
        <f t="shared" si="17"/>
        <v>16865</v>
      </c>
    </row>
    <row r="45" spans="1:20" s="85" customFormat="1" x14ac:dyDescent="0.2">
      <c r="A45" s="260">
        <v>2</v>
      </c>
      <c r="B45" s="217">
        <f t="shared" ref="B45" si="18">B18*0.85+35</f>
        <v>20690</v>
      </c>
      <c r="C45" s="217">
        <f t="shared" ref="C45:T45" si="19">C18*0.85+35</f>
        <v>19542.5</v>
      </c>
      <c r="D45" s="217">
        <f t="shared" si="19"/>
        <v>17783</v>
      </c>
      <c r="E45" s="217">
        <f t="shared" si="19"/>
        <v>17783</v>
      </c>
      <c r="F45" s="217">
        <f t="shared" si="19"/>
        <v>20690</v>
      </c>
      <c r="G45" s="217">
        <f t="shared" si="19"/>
        <v>31017.5</v>
      </c>
      <c r="H45" s="217">
        <f t="shared" si="19"/>
        <v>27575</v>
      </c>
      <c r="I45" s="217">
        <f t="shared" si="19"/>
        <v>25280</v>
      </c>
      <c r="J45" s="217">
        <f t="shared" si="19"/>
        <v>25280</v>
      </c>
      <c r="K45" s="217">
        <f t="shared" si="19"/>
        <v>22985</v>
      </c>
      <c r="L45" s="217">
        <f t="shared" si="19"/>
        <v>27575</v>
      </c>
      <c r="M45" s="217">
        <f t="shared" si="19"/>
        <v>31017.5</v>
      </c>
      <c r="N45" s="217">
        <f t="shared" si="19"/>
        <v>17247.5</v>
      </c>
      <c r="O45" s="217">
        <f t="shared" si="19"/>
        <v>18395</v>
      </c>
      <c r="P45" s="217">
        <f t="shared" si="19"/>
        <v>17247.5</v>
      </c>
      <c r="Q45" s="217">
        <f t="shared" si="19"/>
        <v>17783</v>
      </c>
      <c r="R45" s="217">
        <f t="shared" si="19"/>
        <v>18395</v>
      </c>
      <c r="S45" s="217">
        <f t="shared" si="19"/>
        <v>16100</v>
      </c>
      <c r="T45" s="217">
        <f t="shared" si="19"/>
        <v>18395</v>
      </c>
    </row>
    <row r="46" spans="1:20" s="85" customFormat="1" x14ac:dyDescent="0.2">
      <c r="A46" s="259" t="s">
        <v>136</v>
      </c>
      <c r="B46" s="217"/>
      <c r="C46" s="217"/>
      <c r="D46" s="217"/>
      <c r="E46" s="217"/>
      <c r="F46" s="217"/>
      <c r="G46" s="217"/>
      <c r="H46" s="217"/>
      <c r="I46" s="217"/>
      <c r="J46" s="217"/>
      <c r="K46" s="217"/>
      <c r="L46" s="217"/>
      <c r="M46" s="217"/>
      <c r="N46" s="217"/>
      <c r="O46" s="217"/>
      <c r="P46" s="217"/>
      <c r="Q46" s="217"/>
      <c r="R46" s="217"/>
      <c r="S46" s="217"/>
      <c r="T46" s="217"/>
    </row>
    <row r="47" spans="1:20" s="85" customFormat="1" x14ac:dyDescent="0.2">
      <c r="A47" s="260">
        <v>1</v>
      </c>
      <c r="B47" s="217">
        <f t="shared" ref="B47" si="20">B20*0.85+35</f>
        <v>21455</v>
      </c>
      <c r="C47" s="217">
        <f t="shared" ref="C47:T47" si="21">C20*0.85+35</f>
        <v>20307.5</v>
      </c>
      <c r="D47" s="217">
        <f t="shared" si="21"/>
        <v>18548</v>
      </c>
      <c r="E47" s="217">
        <f t="shared" si="21"/>
        <v>18548</v>
      </c>
      <c r="F47" s="217">
        <f t="shared" si="21"/>
        <v>21455</v>
      </c>
      <c r="G47" s="217">
        <f t="shared" si="21"/>
        <v>31782.5</v>
      </c>
      <c r="H47" s="217">
        <f t="shared" si="21"/>
        <v>28340</v>
      </c>
      <c r="I47" s="217">
        <f t="shared" si="21"/>
        <v>26045</v>
      </c>
      <c r="J47" s="217">
        <f t="shared" si="21"/>
        <v>26045</v>
      </c>
      <c r="K47" s="217">
        <f t="shared" si="21"/>
        <v>23750</v>
      </c>
      <c r="L47" s="217">
        <f t="shared" si="21"/>
        <v>28340</v>
      </c>
      <c r="M47" s="217">
        <f t="shared" si="21"/>
        <v>31782.5</v>
      </c>
      <c r="N47" s="217">
        <f t="shared" si="21"/>
        <v>18012.5</v>
      </c>
      <c r="O47" s="217">
        <f t="shared" si="21"/>
        <v>19160</v>
      </c>
      <c r="P47" s="217">
        <f t="shared" si="21"/>
        <v>18012.5</v>
      </c>
      <c r="Q47" s="217">
        <f t="shared" si="21"/>
        <v>18548</v>
      </c>
      <c r="R47" s="217">
        <f t="shared" si="21"/>
        <v>19160</v>
      </c>
      <c r="S47" s="217">
        <f t="shared" si="21"/>
        <v>16865</v>
      </c>
      <c r="T47" s="217">
        <f t="shared" si="21"/>
        <v>19160</v>
      </c>
    </row>
    <row r="48" spans="1:20" s="85" customFormat="1" x14ac:dyDescent="0.2">
      <c r="A48" s="260">
        <v>2</v>
      </c>
      <c r="B48" s="217">
        <f t="shared" ref="B48" si="22">B21*0.85+35</f>
        <v>22985</v>
      </c>
      <c r="C48" s="217">
        <f t="shared" ref="C48:T48" si="23">C21*0.85+35</f>
        <v>21837.5</v>
      </c>
      <c r="D48" s="217">
        <f t="shared" si="23"/>
        <v>20078</v>
      </c>
      <c r="E48" s="217">
        <f t="shared" si="23"/>
        <v>20078</v>
      </c>
      <c r="F48" s="217">
        <f t="shared" si="23"/>
        <v>22985</v>
      </c>
      <c r="G48" s="217">
        <f t="shared" si="23"/>
        <v>33312.5</v>
      </c>
      <c r="H48" s="217">
        <f t="shared" si="23"/>
        <v>29870</v>
      </c>
      <c r="I48" s="217">
        <f t="shared" si="23"/>
        <v>27575</v>
      </c>
      <c r="J48" s="217">
        <f t="shared" si="23"/>
        <v>27575</v>
      </c>
      <c r="K48" s="217">
        <f t="shared" si="23"/>
        <v>25280</v>
      </c>
      <c r="L48" s="217">
        <f t="shared" si="23"/>
        <v>29870</v>
      </c>
      <c r="M48" s="217">
        <f t="shared" si="23"/>
        <v>33312.5</v>
      </c>
      <c r="N48" s="217">
        <f t="shared" si="23"/>
        <v>19542.5</v>
      </c>
      <c r="O48" s="217">
        <f t="shared" si="23"/>
        <v>20690</v>
      </c>
      <c r="P48" s="217">
        <f t="shared" si="23"/>
        <v>19542.5</v>
      </c>
      <c r="Q48" s="217">
        <f t="shared" si="23"/>
        <v>20078</v>
      </c>
      <c r="R48" s="217">
        <f t="shared" si="23"/>
        <v>20690</v>
      </c>
      <c r="S48" s="217">
        <f t="shared" si="23"/>
        <v>18395</v>
      </c>
      <c r="T48" s="217">
        <f t="shared" si="23"/>
        <v>20690</v>
      </c>
    </row>
    <row r="49" spans="1:20" s="85" customFormat="1" x14ac:dyDescent="0.2">
      <c r="A49" s="259" t="s">
        <v>137</v>
      </c>
      <c r="B49" s="217"/>
      <c r="C49" s="217"/>
      <c r="D49" s="217"/>
      <c r="E49" s="217"/>
      <c r="F49" s="217"/>
      <c r="G49" s="217"/>
      <c r="H49" s="217"/>
      <c r="I49" s="217"/>
      <c r="J49" s="217"/>
      <c r="K49" s="217"/>
      <c r="L49" s="217"/>
      <c r="M49" s="217"/>
      <c r="N49" s="217"/>
      <c r="O49" s="217"/>
      <c r="P49" s="217"/>
      <c r="Q49" s="217"/>
      <c r="R49" s="217"/>
      <c r="S49" s="217"/>
      <c r="T49" s="217"/>
    </row>
    <row r="50" spans="1:20" s="85" customFormat="1" x14ac:dyDescent="0.2">
      <c r="A50" s="260" t="s">
        <v>129</v>
      </c>
      <c r="B50" s="217">
        <f t="shared" ref="B50" si="24">B23*0.85+35</f>
        <v>28722.5</v>
      </c>
      <c r="C50" s="217">
        <f t="shared" ref="C50:T50" si="25">C23*0.85+35</f>
        <v>27575</v>
      </c>
      <c r="D50" s="217">
        <f t="shared" si="25"/>
        <v>25815.5</v>
      </c>
      <c r="E50" s="217">
        <f t="shared" si="25"/>
        <v>25815.5</v>
      </c>
      <c r="F50" s="217">
        <f t="shared" si="25"/>
        <v>28722.5</v>
      </c>
      <c r="G50" s="217">
        <f t="shared" si="25"/>
        <v>39050</v>
      </c>
      <c r="H50" s="217">
        <f t="shared" si="25"/>
        <v>35607.5</v>
      </c>
      <c r="I50" s="217">
        <f t="shared" si="25"/>
        <v>33312.5</v>
      </c>
      <c r="J50" s="217">
        <f t="shared" si="25"/>
        <v>33312.5</v>
      </c>
      <c r="K50" s="217">
        <f t="shared" si="25"/>
        <v>31017.5</v>
      </c>
      <c r="L50" s="217">
        <f t="shared" si="25"/>
        <v>35607.5</v>
      </c>
      <c r="M50" s="217">
        <f t="shared" si="25"/>
        <v>39050</v>
      </c>
      <c r="N50" s="217">
        <f t="shared" si="25"/>
        <v>25280</v>
      </c>
      <c r="O50" s="217">
        <f t="shared" si="25"/>
        <v>26427.5</v>
      </c>
      <c r="P50" s="217">
        <f t="shared" si="25"/>
        <v>25280</v>
      </c>
      <c r="Q50" s="217">
        <f t="shared" si="25"/>
        <v>25815.5</v>
      </c>
      <c r="R50" s="217">
        <f t="shared" si="25"/>
        <v>26427.5</v>
      </c>
      <c r="S50" s="217">
        <f t="shared" si="25"/>
        <v>24132.5</v>
      </c>
      <c r="T50" s="217">
        <f t="shared" si="25"/>
        <v>26427.5</v>
      </c>
    </row>
    <row r="51" spans="1:20" s="85" customFormat="1" x14ac:dyDescent="0.2">
      <c r="A51" s="259" t="s">
        <v>138</v>
      </c>
      <c r="B51" s="217"/>
      <c r="C51" s="217"/>
      <c r="D51" s="217"/>
      <c r="E51" s="217"/>
      <c r="F51" s="217"/>
      <c r="G51" s="217"/>
      <c r="H51" s="217"/>
      <c r="I51" s="217"/>
      <c r="J51" s="217"/>
      <c r="K51" s="217"/>
      <c r="L51" s="217"/>
      <c r="M51" s="217"/>
      <c r="N51" s="217"/>
      <c r="O51" s="217"/>
      <c r="P51" s="217"/>
      <c r="Q51" s="217"/>
      <c r="R51" s="217"/>
      <c r="S51" s="217"/>
      <c r="T51" s="217"/>
    </row>
    <row r="52" spans="1:20" s="85" customFormat="1" x14ac:dyDescent="0.2">
      <c r="A52" s="260" t="s">
        <v>129</v>
      </c>
      <c r="B52" s="217">
        <f t="shared" ref="B52" si="26">B25*0.85+35</f>
        <v>34842.5</v>
      </c>
      <c r="C52" s="217">
        <f t="shared" ref="C52:T52" si="27">C25*0.85+35</f>
        <v>33695</v>
      </c>
      <c r="D52" s="217">
        <f t="shared" si="27"/>
        <v>31935.5</v>
      </c>
      <c r="E52" s="217">
        <f t="shared" si="27"/>
        <v>31935.5</v>
      </c>
      <c r="F52" s="217">
        <f t="shared" si="27"/>
        <v>34842.5</v>
      </c>
      <c r="G52" s="217">
        <f t="shared" si="27"/>
        <v>45170</v>
      </c>
      <c r="H52" s="217">
        <f t="shared" si="27"/>
        <v>41727.5</v>
      </c>
      <c r="I52" s="217">
        <f t="shared" si="27"/>
        <v>39432.5</v>
      </c>
      <c r="J52" s="217">
        <f t="shared" si="27"/>
        <v>39432.5</v>
      </c>
      <c r="K52" s="217">
        <f t="shared" si="27"/>
        <v>37137.5</v>
      </c>
      <c r="L52" s="217">
        <f t="shared" si="27"/>
        <v>41727.5</v>
      </c>
      <c r="M52" s="217">
        <f t="shared" si="27"/>
        <v>45170</v>
      </c>
      <c r="N52" s="217">
        <f t="shared" si="27"/>
        <v>31400</v>
      </c>
      <c r="O52" s="217">
        <f t="shared" si="27"/>
        <v>32547.5</v>
      </c>
      <c r="P52" s="217">
        <f t="shared" si="27"/>
        <v>31400</v>
      </c>
      <c r="Q52" s="217">
        <f t="shared" si="27"/>
        <v>31935.5</v>
      </c>
      <c r="R52" s="217">
        <f t="shared" si="27"/>
        <v>32547.5</v>
      </c>
      <c r="S52" s="217">
        <f t="shared" si="27"/>
        <v>30252.5</v>
      </c>
      <c r="T52" s="217">
        <f t="shared" si="27"/>
        <v>32547.5</v>
      </c>
    </row>
    <row r="53" spans="1:20" s="85" customFormat="1" x14ac:dyDescent="0.2">
      <c r="A53" s="261" t="s">
        <v>139</v>
      </c>
      <c r="B53" s="217"/>
      <c r="C53" s="217"/>
      <c r="D53" s="217"/>
      <c r="E53" s="217"/>
      <c r="F53" s="217"/>
      <c r="G53" s="217"/>
      <c r="H53" s="217"/>
      <c r="I53" s="217"/>
      <c r="J53" s="217"/>
      <c r="K53" s="217"/>
      <c r="L53" s="217"/>
      <c r="M53" s="217"/>
      <c r="N53" s="217"/>
      <c r="O53" s="217"/>
      <c r="P53" s="217"/>
      <c r="Q53" s="217"/>
      <c r="R53" s="217"/>
      <c r="S53" s="217"/>
      <c r="T53" s="217"/>
    </row>
    <row r="54" spans="1:20" s="85" customFormat="1" x14ac:dyDescent="0.2">
      <c r="A54" s="260" t="s">
        <v>129</v>
      </c>
      <c r="B54" s="217">
        <f t="shared" ref="B54" si="28">B27*0.85+35</f>
        <v>53967.5</v>
      </c>
      <c r="C54" s="217">
        <f t="shared" ref="C54:T54" si="29">C27*0.85+35</f>
        <v>52820</v>
      </c>
      <c r="D54" s="217">
        <f t="shared" si="29"/>
        <v>51060.5</v>
      </c>
      <c r="E54" s="217">
        <f t="shared" si="29"/>
        <v>51060.5</v>
      </c>
      <c r="F54" s="217">
        <f t="shared" si="29"/>
        <v>53967.5</v>
      </c>
      <c r="G54" s="217">
        <f t="shared" si="29"/>
        <v>64295</v>
      </c>
      <c r="H54" s="217">
        <f t="shared" si="29"/>
        <v>60852.5</v>
      </c>
      <c r="I54" s="217">
        <f t="shared" si="29"/>
        <v>58557.5</v>
      </c>
      <c r="J54" s="217">
        <f t="shared" si="29"/>
        <v>58557.5</v>
      </c>
      <c r="K54" s="217">
        <f t="shared" si="29"/>
        <v>56262.5</v>
      </c>
      <c r="L54" s="217">
        <f t="shared" si="29"/>
        <v>60852.5</v>
      </c>
      <c r="M54" s="217">
        <f t="shared" si="29"/>
        <v>64295</v>
      </c>
      <c r="N54" s="217">
        <f t="shared" si="29"/>
        <v>50525</v>
      </c>
      <c r="O54" s="217">
        <f t="shared" si="29"/>
        <v>51672.5</v>
      </c>
      <c r="P54" s="217">
        <f t="shared" si="29"/>
        <v>50525</v>
      </c>
      <c r="Q54" s="217">
        <f t="shared" si="29"/>
        <v>51060.5</v>
      </c>
      <c r="R54" s="217">
        <f t="shared" si="29"/>
        <v>51672.5</v>
      </c>
      <c r="S54" s="217">
        <f t="shared" si="29"/>
        <v>49377.5</v>
      </c>
      <c r="T54" s="217">
        <f t="shared" si="29"/>
        <v>51672.5</v>
      </c>
    </row>
    <row r="55" spans="1:20" s="85" customFormat="1" x14ac:dyDescent="0.2">
      <c r="A55" s="259" t="s">
        <v>140</v>
      </c>
      <c r="B55" s="217"/>
      <c r="C55" s="217"/>
      <c r="D55" s="217"/>
      <c r="E55" s="217"/>
      <c r="F55" s="217"/>
      <c r="G55" s="217"/>
      <c r="H55" s="217"/>
      <c r="I55" s="217"/>
      <c r="J55" s="217"/>
      <c r="K55" s="217"/>
      <c r="L55" s="217"/>
      <c r="M55" s="217"/>
      <c r="N55" s="217"/>
      <c r="O55" s="217"/>
      <c r="P55" s="217"/>
      <c r="Q55" s="217"/>
      <c r="R55" s="217"/>
      <c r="S55" s="217"/>
      <c r="T55" s="217"/>
    </row>
    <row r="56" spans="1:20" s="85" customFormat="1" x14ac:dyDescent="0.2">
      <c r="A56" s="260" t="s">
        <v>129</v>
      </c>
      <c r="B56" s="217">
        <f t="shared" ref="B56" si="30">B29*0.85+35</f>
        <v>69267.5</v>
      </c>
      <c r="C56" s="217">
        <f t="shared" ref="C56:T56" si="31">C29*0.85+35</f>
        <v>68120</v>
      </c>
      <c r="D56" s="217">
        <f t="shared" si="31"/>
        <v>66360.5</v>
      </c>
      <c r="E56" s="217">
        <f t="shared" si="31"/>
        <v>66360.5</v>
      </c>
      <c r="F56" s="217">
        <f t="shared" si="31"/>
        <v>69267.5</v>
      </c>
      <c r="G56" s="217">
        <f t="shared" si="31"/>
        <v>79595</v>
      </c>
      <c r="H56" s="217">
        <f t="shared" si="31"/>
        <v>76152.5</v>
      </c>
      <c r="I56" s="217">
        <f t="shared" si="31"/>
        <v>73857.5</v>
      </c>
      <c r="J56" s="217">
        <f t="shared" si="31"/>
        <v>73857.5</v>
      </c>
      <c r="K56" s="217">
        <f t="shared" si="31"/>
        <v>71562.5</v>
      </c>
      <c r="L56" s="217">
        <f t="shared" si="31"/>
        <v>76152.5</v>
      </c>
      <c r="M56" s="217">
        <f t="shared" si="31"/>
        <v>79595</v>
      </c>
      <c r="N56" s="217">
        <f t="shared" si="31"/>
        <v>65825</v>
      </c>
      <c r="O56" s="217">
        <f t="shared" si="31"/>
        <v>66972.5</v>
      </c>
      <c r="P56" s="217">
        <f t="shared" si="31"/>
        <v>65825</v>
      </c>
      <c r="Q56" s="217">
        <f t="shared" si="31"/>
        <v>66360.5</v>
      </c>
      <c r="R56" s="217">
        <f t="shared" si="31"/>
        <v>66972.5</v>
      </c>
      <c r="S56" s="217">
        <f t="shared" si="31"/>
        <v>64677.5</v>
      </c>
      <c r="T56" s="217">
        <f t="shared" si="31"/>
        <v>66972.5</v>
      </c>
    </row>
    <row r="57" spans="1:20" s="85" customFormat="1" ht="135" x14ac:dyDescent="0.2">
      <c r="A57" s="320" t="s">
        <v>399</v>
      </c>
    </row>
    <row r="58" spans="1:20" s="85" customFormat="1" ht="12.75" thickBot="1" x14ac:dyDescent="0.25">
      <c r="A58" s="265" t="s">
        <v>147</v>
      </c>
    </row>
    <row r="59" spans="1:20" s="85" customFormat="1" ht="12.75" thickBot="1" x14ac:dyDescent="0.25">
      <c r="A59" s="322" t="s">
        <v>391</v>
      </c>
    </row>
    <row r="60" spans="1:20" ht="11.1" customHeight="1" x14ac:dyDescent="0.2">
      <c r="A60" s="229" t="s">
        <v>392</v>
      </c>
    </row>
    <row r="61" spans="1:20" ht="21" customHeight="1" x14ac:dyDescent="0.2">
      <c r="A61" s="205" t="s">
        <v>144</v>
      </c>
    </row>
    <row r="62" spans="1:20" s="263" customFormat="1" ht="36" customHeight="1" x14ac:dyDescent="0.2">
      <c r="A62" s="422" t="s">
        <v>312</v>
      </c>
    </row>
    <row r="63" spans="1:20" ht="36" customHeight="1" x14ac:dyDescent="0.2">
      <c r="A63" s="423"/>
    </row>
    <row r="64" spans="1:20" ht="36" customHeight="1" x14ac:dyDescent="0.2">
      <c r="A64" s="423"/>
    </row>
    <row r="65" spans="1:1" x14ac:dyDescent="0.2">
      <c r="A65" s="423"/>
    </row>
    <row r="66" spans="1:1" x14ac:dyDescent="0.2">
      <c r="A66" s="262" t="s">
        <v>341</v>
      </c>
    </row>
    <row r="67" spans="1:1" ht="24" x14ac:dyDescent="0.2">
      <c r="A67" s="209" t="s">
        <v>325</v>
      </c>
    </row>
    <row r="68" spans="1:1" s="263" customFormat="1" ht="25.5" x14ac:dyDescent="0.2">
      <c r="A68" s="231" t="s">
        <v>402</v>
      </c>
    </row>
    <row r="69" spans="1:1" s="263" customFormat="1" ht="38.25" x14ac:dyDescent="0.2">
      <c r="A69" s="323" t="s">
        <v>393</v>
      </c>
    </row>
    <row r="70" spans="1:1" s="263" customFormat="1" ht="51" x14ac:dyDescent="0.2">
      <c r="A70" s="323" t="s">
        <v>394</v>
      </c>
    </row>
    <row r="71" spans="1:1" s="263" customFormat="1" ht="25.5" x14ac:dyDescent="0.2">
      <c r="A71" s="323" t="s">
        <v>395</v>
      </c>
    </row>
    <row r="72" spans="1:1" s="263" customFormat="1" ht="38.25" x14ac:dyDescent="0.2">
      <c r="A72" s="323" t="s">
        <v>396</v>
      </c>
    </row>
    <row r="73" spans="1:1" s="263" customFormat="1" ht="25.5" x14ac:dyDescent="0.2">
      <c r="A73" s="323" t="s">
        <v>397</v>
      </c>
    </row>
    <row r="74" spans="1:1" s="263" customFormat="1" ht="12.75" x14ac:dyDescent="0.2">
      <c r="A74" s="323" t="s">
        <v>398</v>
      </c>
    </row>
    <row r="75" spans="1:1" s="263" customFormat="1" ht="12.75" x14ac:dyDescent="0.2">
      <c r="A75" s="146"/>
    </row>
    <row r="76" spans="1:1" s="263" customFormat="1" ht="31.5" x14ac:dyDescent="0.2">
      <c r="A76" s="158" t="s">
        <v>179</v>
      </c>
    </row>
    <row r="77" spans="1:1" s="263" customFormat="1" ht="21" x14ac:dyDescent="0.2">
      <c r="A77" s="232" t="s">
        <v>175</v>
      </c>
    </row>
    <row r="78" spans="1:1" s="263" customFormat="1" ht="42.75" x14ac:dyDescent="0.2">
      <c r="A78" s="149" t="s">
        <v>176</v>
      </c>
    </row>
    <row r="79" spans="1:1" s="263" customFormat="1" ht="21" x14ac:dyDescent="0.2">
      <c r="A79" s="198" t="s">
        <v>177</v>
      </c>
    </row>
    <row r="80" spans="1:1" s="263" customFormat="1" ht="12.75" x14ac:dyDescent="0.2">
      <c r="A80" s="130"/>
    </row>
    <row r="81" spans="1:1" s="263" customFormat="1" ht="12.75" x14ac:dyDescent="0.2">
      <c r="A81" s="131" t="s">
        <v>145</v>
      </c>
    </row>
    <row r="82" spans="1:1" s="263" customFormat="1" ht="24" x14ac:dyDescent="0.2">
      <c r="A82" s="264" t="s">
        <v>165</v>
      </c>
    </row>
    <row r="83" spans="1:1" s="263" customFormat="1" ht="24" x14ac:dyDescent="0.2">
      <c r="A83" s="264" t="s">
        <v>166</v>
      </c>
    </row>
    <row r="84" spans="1:1" s="263" customFormat="1" ht="12.75" x14ac:dyDescent="0.2">
      <c r="A84" s="129"/>
    </row>
    <row r="85" spans="1:1" s="263" customFormat="1" ht="12.75" x14ac:dyDescent="0.2"/>
    <row r="86" spans="1:1" s="263" customFormat="1" ht="12.75" x14ac:dyDescent="0.2"/>
  </sheetData>
  <mergeCells count="1">
    <mergeCell ref="A62:A65"/>
  </mergeCells>
  <pageMargins left="0.7" right="0.7" top="0.75" bottom="0.75" header="0.3" footer="0.3"/>
  <pageSetup paperSize="9" orientation="portrait" horizontalDpi="4294967295" verticalDpi="4294967295"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2"/>
  <sheetViews>
    <sheetView zoomScaleNormal="100" workbookViewId="0">
      <selection activeCell="AB5" sqref="AB5:AB6"/>
    </sheetView>
  </sheetViews>
  <sheetFormatPr defaultColWidth="9" defaultRowHeight="12" x14ac:dyDescent="0.2"/>
  <cols>
    <col min="1" max="1" width="83.85546875" style="213" customWidth="1"/>
    <col min="2" max="29" width="9" style="213" customWidth="1"/>
    <col min="30" max="16384" width="9" style="213"/>
  </cols>
  <sheetData>
    <row r="1" spans="1:61" s="21" customFormat="1" ht="12" customHeight="1" x14ac:dyDescent="0.2">
      <c r="A1" s="114" t="s">
        <v>141</v>
      </c>
    </row>
    <row r="2" spans="1:61" s="21" customFormat="1" ht="12" customHeight="1" x14ac:dyDescent="0.2">
      <c r="A2" s="151" t="s">
        <v>400</v>
      </c>
    </row>
    <row r="3" spans="1:61" ht="8.4499999999999993" customHeight="1" x14ac:dyDescent="0.2">
      <c r="A3" s="80"/>
    </row>
    <row r="4" spans="1:61" s="21" customFormat="1" ht="32.450000000000003" customHeight="1" x14ac:dyDescent="0.2">
      <c r="A4" s="183" t="s">
        <v>313</v>
      </c>
    </row>
    <row r="5" spans="1:61" s="81" customFormat="1" ht="23.1" customHeight="1" x14ac:dyDescent="0.2">
      <c r="A5" s="93" t="s">
        <v>143</v>
      </c>
      <c r="B5" s="310">
        <f>'C завтраками| Bed and breakfast'!B4</f>
        <v>45399</v>
      </c>
      <c r="C5" s="310">
        <f>'C завтраками| Bed and breakfast'!C4</f>
        <v>45401</v>
      </c>
      <c r="D5" s="310">
        <f>'C завтраками| Bed and breakfast'!D4</f>
        <v>45403</v>
      </c>
      <c r="E5" s="310">
        <f>'C завтраками| Bed and breakfast'!E4</f>
        <v>45407</v>
      </c>
      <c r="F5" s="310">
        <f>'C завтраками| Bed and breakfast'!F4</f>
        <v>45408</v>
      </c>
      <c r="G5" s="291">
        <f>'C завтраками| Bed and breakfast'!G4</f>
        <v>45410</v>
      </c>
      <c r="H5" s="291">
        <f>'C завтраками| Bed and breakfast'!H4</f>
        <v>45412</v>
      </c>
      <c r="I5" s="310">
        <f>'C завтраками| Bed and breakfast'!I4</f>
        <v>45414</v>
      </c>
      <c r="J5" s="310">
        <f>'C завтраками| Bed and breakfast'!J4</f>
        <v>45415</v>
      </c>
      <c r="K5" s="291">
        <f>'C завтраками| Bed and breakfast'!K4</f>
        <v>45417</v>
      </c>
      <c r="L5" s="310">
        <f>'C завтраками| Bed and breakfast'!L4</f>
        <v>45420</v>
      </c>
      <c r="M5" s="291">
        <f>'C завтраками| Bed and breakfast'!M4</f>
        <v>45421</v>
      </c>
      <c r="N5" s="310">
        <f>'C завтраками| Bed and breakfast'!N4</f>
        <v>45424</v>
      </c>
      <c r="O5" s="291">
        <f>'C завтраками| Bed and breakfast'!O4</f>
        <v>45427</v>
      </c>
      <c r="P5" s="310">
        <f>'C завтраками| Bed and breakfast'!P4</f>
        <v>45429</v>
      </c>
      <c r="Q5" s="310">
        <f>'C завтраками| Bed and breakfast'!Q4</f>
        <v>45431</v>
      </c>
      <c r="R5" s="310">
        <f>'C завтраками| Bed and breakfast'!R4</f>
        <v>45436</v>
      </c>
      <c r="S5" s="310">
        <f>'C завтраками| Bed and breakfast'!S4</f>
        <v>45438</v>
      </c>
      <c r="T5" s="310">
        <f>'C завтраками| Bed and breakfast'!T4</f>
        <v>45440</v>
      </c>
      <c r="U5" s="310">
        <f>'C завтраками| Bed and breakfast'!U4</f>
        <v>45443</v>
      </c>
      <c r="V5" s="310">
        <f>'C завтраками| Bed and breakfast'!V4</f>
        <v>45444</v>
      </c>
      <c r="W5" s="310">
        <f>'C завтраками| Bed and breakfast'!W4</f>
        <v>45445</v>
      </c>
      <c r="X5" s="310">
        <f>'C завтраками| Bed and breakfast'!X4</f>
        <v>45453</v>
      </c>
      <c r="Y5" s="310">
        <f>'C завтраками| Bed and breakfast'!Y4</f>
        <v>45454</v>
      </c>
      <c r="Z5" s="310">
        <f>'C завтраками| Bed and breakfast'!Z4</f>
        <v>45457</v>
      </c>
      <c r="AA5" s="310">
        <f>'C завтраками| Bed and breakfast'!AA4</f>
        <v>45459</v>
      </c>
      <c r="AB5" s="291">
        <f>'C завтраками| Bed and breakfast'!AB4</f>
        <v>45461</v>
      </c>
      <c r="AC5" s="310">
        <f>'C завтраками| Bed and breakfast'!AC4</f>
        <v>45464</v>
      </c>
      <c r="AD5" s="310">
        <f>'C завтраками| Bed and breakfast'!AD4</f>
        <v>45466</v>
      </c>
      <c r="AE5" s="310">
        <f>'C завтраками| Bed and breakfast'!AE4</f>
        <v>45471</v>
      </c>
      <c r="AF5" s="310">
        <f>'C завтраками| Bed and breakfast'!AF4</f>
        <v>45473</v>
      </c>
      <c r="AG5" s="310">
        <f>'C завтраками| Bed and breakfast'!AG4</f>
        <v>45474</v>
      </c>
      <c r="AH5" s="310">
        <f>'C завтраками| Bed and breakfast'!AH4</f>
        <v>45478</v>
      </c>
      <c r="AI5" s="310">
        <f>'C завтраками| Bed and breakfast'!AI4</f>
        <v>45480</v>
      </c>
      <c r="AJ5" s="310">
        <f>'C завтраками| Bed and breakfast'!AJ4</f>
        <v>45484</v>
      </c>
      <c r="AK5" s="310">
        <f>'C завтраками| Bed and breakfast'!AK4</f>
        <v>45485</v>
      </c>
      <c r="AL5" s="310">
        <f>'C завтраками| Bed and breakfast'!AL4</f>
        <v>45492</v>
      </c>
      <c r="AM5" s="310">
        <f>'C завтраками| Bed and breakfast'!AM4</f>
        <v>45494</v>
      </c>
      <c r="AN5" s="310">
        <f>'C завтраками| Bed and breakfast'!AN4</f>
        <v>45499</v>
      </c>
      <c r="AO5" s="310">
        <f>'C завтраками| Bed and breakfast'!AO4</f>
        <v>45501</v>
      </c>
      <c r="AP5" s="310">
        <f>'C завтраками| Bed and breakfast'!AP4</f>
        <v>45504</v>
      </c>
      <c r="AQ5" s="310">
        <f>'C завтраками| Bed and breakfast'!AQ4</f>
        <v>45505</v>
      </c>
      <c r="AR5" s="310">
        <f>'C завтраками| Bed and breakfast'!AR4</f>
        <v>45506</v>
      </c>
      <c r="AS5" s="310">
        <f>'C завтраками| Bed and breakfast'!AS4</f>
        <v>45508</v>
      </c>
      <c r="AT5" s="310">
        <f>'C завтраками| Bed and breakfast'!AT4</f>
        <v>45513</v>
      </c>
      <c r="AU5" s="310">
        <f>'C завтраками| Bed and breakfast'!AU4</f>
        <v>45515</v>
      </c>
      <c r="AV5" s="310">
        <f>'C завтраками| Bed and breakfast'!AV4</f>
        <v>45520</v>
      </c>
      <c r="AW5" s="310">
        <f>'C завтраками| Bed and breakfast'!AW4</f>
        <v>45522</v>
      </c>
      <c r="AX5" s="310">
        <f>'C завтраками| Bed and breakfast'!AX4</f>
        <v>45526</v>
      </c>
      <c r="AY5" s="310">
        <f>'C завтраками| Bed and breakfast'!AY4</f>
        <v>45532</v>
      </c>
      <c r="AZ5" s="310">
        <f>'C завтраками| Bed and breakfast'!AZ4</f>
        <v>45534</v>
      </c>
      <c r="BA5" s="310">
        <f>'C завтраками| Bed and breakfast'!BA4</f>
        <v>45536</v>
      </c>
      <c r="BB5" s="310">
        <f>'C завтраками| Bed and breakfast'!BB4</f>
        <v>45541</v>
      </c>
      <c r="BC5" s="310">
        <f>'C завтраками| Bed and breakfast'!BC4</f>
        <v>45543</v>
      </c>
      <c r="BD5" s="310">
        <f>'C завтраками| Bed and breakfast'!BD4</f>
        <v>45548</v>
      </c>
      <c r="BE5" s="310">
        <f>'C завтраками| Bed and breakfast'!BE4</f>
        <v>45550</v>
      </c>
      <c r="BF5" s="310">
        <f>'C завтраками| Bed and breakfast'!BF4</f>
        <v>45555</v>
      </c>
      <c r="BG5" s="310">
        <f>'C завтраками| Bed and breakfast'!BG4</f>
        <v>45557</v>
      </c>
      <c r="BH5" s="310">
        <f>'C завтраками| Bed and breakfast'!BH4</f>
        <v>45562</v>
      </c>
      <c r="BI5" s="310">
        <f>'C завтраками| Bed and breakfast'!BI4</f>
        <v>45564</v>
      </c>
    </row>
    <row r="6" spans="1:61" s="81" customFormat="1" ht="23.1" customHeight="1" x14ac:dyDescent="0.2">
      <c r="A6" s="94"/>
      <c r="B6" s="310">
        <f>'C завтраками| Bed and breakfast'!B5</f>
        <v>45400</v>
      </c>
      <c r="C6" s="310">
        <f>'C завтраками| Bed and breakfast'!C5</f>
        <v>45402</v>
      </c>
      <c r="D6" s="310">
        <f>'C завтраками| Bed and breakfast'!D5</f>
        <v>45406</v>
      </c>
      <c r="E6" s="310">
        <f>'C завтраками| Bed and breakfast'!E5</f>
        <v>45407</v>
      </c>
      <c r="F6" s="310">
        <f>'C завтраками| Bed and breakfast'!F5</f>
        <v>45409</v>
      </c>
      <c r="G6" s="291">
        <f>'C завтраками| Bed and breakfast'!G5</f>
        <v>45411</v>
      </c>
      <c r="H6" s="291">
        <f>'C завтраками| Bed and breakfast'!H5</f>
        <v>45413</v>
      </c>
      <c r="I6" s="310">
        <f>'C завтраками| Bed and breakfast'!I5</f>
        <v>45414</v>
      </c>
      <c r="J6" s="310">
        <f>'C завтраками| Bed and breakfast'!J5</f>
        <v>45416</v>
      </c>
      <c r="K6" s="291">
        <f>'C завтраками| Bed and breakfast'!K5</f>
        <v>45419</v>
      </c>
      <c r="L6" s="310">
        <f>'C завтраками| Bed and breakfast'!L5</f>
        <v>45420</v>
      </c>
      <c r="M6" s="291">
        <f>'C завтраками| Bed and breakfast'!M5</f>
        <v>45423</v>
      </c>
      <c r="N6" s="310">
        <f>'C завтраками| Bed and breakfast'!N5</f>
        <v>45426</v>
      </c>
      <c r="O6" s="291">
        <f>'C завтраками| Bed and breakfast'!O5</f>
        <v>45428</v>
      </c>
      <c r="P6" s="310">
        <f>'C завтраками| Bed and breakfast'!P5</f>
        <v>45430</v>
      </c>
      <c r="Q6" s="310">
        <f>'C завтраками| Bed and breakfast'!Q5</f>
        <v>45435</v>
      </c>
      <c r="R6" s="310">
        <f>'C завтраками| Bed and breakfast'!R5</f>
        <v>45437</v>
      </c>
      <c r="S6" s="310">
        <f>'C завтраками| Bed and breakfast'!S5</f>
        <v>45439</v>
      </c>
      <c r="T6" s="310">
        <f>'C завтраками| Bed and breakfast'!T5</f>
        <v>45442</v>
      </c>
      <c r="U6" s="310">
        <f>'C завтраками| Bed and breakfast'!U5</f>
        <v>45443</v>
      </c>
      <c r="V6" s="310">
        <f>'C завтраками| Bed and breakfast'!V5</f>
        <v>45444</v>
      </c>
      <c r="W6" s="310">
        <f>'C завтраками| Bed and breakfast'!W5</f>
        <v>45452</v>
      </c>
      <c r="X6" s="310">
        <f>'C завтраками| Bed and breakfast'!X5</f>
        <v>45453</v>
      </c>
      <c r="Y6" s="310">
        <f>'C завтраками| Bed and breakfast'!Y5</f>
        <v>45456</v>
      </c>
      <c r="Z6" s="310">
        <f>'C завтраками| Bed and breakfast'!Z5</f>
        <v>45458</v>
      </c>
      <c r="AA6" s="310">
        <f>'C завтраками| Bed and breakfast'!AA5</f>
        <v>45460</v>
      </c>
      <c r="AB6" s="291">
        <f>'C завтраками| Bed and breakfast'!AB5</f>
        <v>45463</v>
      </c>
      <c r="AC6" s="310">
        <f>'C завтраками| Bed and breakfast'!AC5</f>
        <v>45465</v>
      </c>
      <c r="AD6" s="310">
        <f>'C завтраками| Bed and breakfast'!AD5</f>
        <v>45470</v>
      </c>
      <c r="AE6" s="310">
        <f>'C завтраками| Bed and breakfast'!AE5</f>
        <v>45472</v>
      </c>
      <c r="AF6" s="310">
        <f>'C завтраками| Bed and breakfast'!AF5</f>
        <v>45473</v>
      </c>
      <c r="AG6" s="310">
        <f>'C завтраками| Bed and breakfast'!AG5</f>
        <v>45477</v>
      </c>
      <c r="AH6" s="310">
        <f>'C завтраками| Bed and breakfast'!AH5</f>
        <v>45479</v>
      </c>
      <c r="AI6" s="310">
        <f>'C завтраками| Bed and breakfast'!AI5</f>
        <v>45483</v>
      </c>
      <c r="AJ6" s="310">
        <f>'C завтраками| Bed and breakfast'!AJ5</f>
        <v>45484</v>
      </c>
      <c r="AK6" s="310">
        <f>'C завтраками| Bed and breakfast'!AK5</f>
        <v>45491</v>
      </c>
      <c r="AL6" s="310">
        <f>'C завтраками| Bed and breakfast'!AL5</f>
        <v>45493</v>
      </c>
      <c r="AM6" s="310">
        <f>'C завтраками| Bed and breakfast'!AM5</f>
        <v>45498</v>
      </c>
      <c r="AN6" s="310">
        <f>'C завтраками| Bed and breakfast'!AN5</f>
        <v>45500</v>
      </c>
      <c r="AO6" s="310">
        <f>'C завтраками| Bed and breakfast'!AO5</f>
        <v>45503</v>
      </c>
      <c r="AP6" s="310">
        <f>'C завтраками| Bed and breakfast'!AP5</f>
        <v>45504</v>
      </c>
      <c r="AQ6" s="310">
        <f>'C завтраками| Bed and breakfast'!AQ5</f>
        <v>45505</v>
      </c>
      <c r="AR6" s="310">
        <f>'C завтраками| Bed and breakfast'!AR5</f>
        <v>45507</v>
      </c>
      <c r="AS6" s="310">
        <f>'C завтраками| Bed and breakfast'!AS5</f>
        <v>45512</v>
      </c>
      <c r="AT6" s="310">
        <f>'C завтраками| Bed and breakfast'!AT5</f>
        <v>45514</v>
      </c>
      <c r="AU6" s="310">
        <f>'C завтраками| Bed and breakfast'!AU5</f>
        <v>45519</v>
      </c>
      <c r="AV6" s="310">
        <f>'C завтраками| Bed and breakfast'!AV5</f>
        <v>45521</v>
      </c>
      <c r="AW6" s="310">
        <f>'C завтраками| Bed and breakfast'!AW5</f>
        <v>45525</v>
      </c>
      <c r="AX6" s="310">
        <f>'C завтраками| Bed and breakfast'!AX5</f>
        <v>45531</v>
      </c>
      <c r="AY6" s="310">
        <f>'C завтраками| Bed and breakfast'!AY5</f>
        <v>45533</v>
      </c>
      <c r="AZ6" s="310">
        <f>'C завтраками| Bed and breakfast'!AZ5</f>
        <v>45535</v>
      </c>
      <c r="BA6" s="310">
        <f>'C завтраками| Bed and breakfast'!BA5</f>
        <v>45540</v>
      </c>
      <c r="BB6" s="310">
        <f>'C завтраками| Bed and breakfast'!BB5</f>
        <v>45542</v>
      </c>
      <c r="BC6" s="310">
        <f>'C завтраками| Bed and breakfast'!BC5</f>
        <v>45547</v>
      </c>
      <c r="BD6" s="310">
        <f>'C завтраками| Bed and breakfast'!BD5</f>
        <v>45549</v>
      </c>
      <c r="BE6" s="310">
        <f>'C завтраками| Bed and breakfast'!BE5</f>
        <v>45554</v>
      </c>
      <c r="BF6" s="310">
        <f>'C завтраками| Bed and breakfast'!BF5</f>
        <v>45556</v>
      </c>
      <c r="BG6" s="310">
        <f>'C завтраками| Bed and breakfast'!BG5</f>
        <v>45561</v>
      </c>
      <c r="BH6" s="310">
        <f>'C завтраками| Bed and breakfast'!BH5</f>
        <v>45563</v>
      </c>
      <c r="BI6" s="310">
        <f>'C завтраками| Bed and breakfast'!BI5</f>
        <v>45565</v>
      </c>
    </row>
    <row r="7" spans="1:61" s="85" customFormat="1" x14ac:dyDescent="0.2">
      <c r="A7" s="259" t="s">
        <v>153</v>
      </c>
    </row>
    <row r="8" spans="1:61" s="85" customFormat="1" x14ac:dyDescent="0.2">
      <c r="A8" s="260">
        <v>1</v>
      </c>
      <c r="B8" s="261">
        <f>'C завтраками| Bed and breakfast'!B7*0.82</f>
        <v>15170</v>
      </c>
      <c r="C8" s="261">
        <f>'C завтраками| Bed and breakfast'!C7*0.82</f>
        <v>13940</v>
      </c>
      <c r="D8" s="261">
        <f>'C завтраками| Bed and breakfast'!D7*0.82</f>
        <v>12054</v>
      </c>
      <c r="E8" s="261">
        <f>'C завтраками| Bed and breakfast'!E7*0.82</f>
        <v>12054</v>
      </c>
      <c r="F8" s="261">
        <f>'C завтраками| Bed and breakfast'!F7*0.82</f>
        <v>15170</v>
      </c>
      <c r="G8" s="261">
        <f>'C завтраками| Bed and breakfast'!G7*0.82</f>
        <v>26240</v>
      </c>
      <c r="H8" s="261">
        <f>'C завтраками| Bed and breakfast'!H7*0.82</f>
        <v>22550</v>
      </c>
      <c r="I8" s="261">
        <f>'C завтраками| Bed and breakfast'!I7*0.82</f>
        <v>20090</v>
      </c>
      <c r="J8" s="261">
        <f>'C завтраками| Bed and breakfast'!J7*0.82</f>
        <v>20090</v>
      </c>
      <c r="K8" s="261">
        <f>'C завтраками| Bed and breakfast'!K7*0.82</f>
        <v>17630</v>
      </c>
      <c r="L8" s="261">
        <f>'C завтраками| Bed and breakfast'!L7*0.82</f>
        <v>22550</v>
      </c>
      <c r="M8" s="261">
        <f>'C завтраками| Bed and breakfast'!M7*0.82</f>
        <v>26240</v>
      </c>
      <c r="N8" s="261">
        <f>'C завтраками| Bed and breakfast'!N7*0.82</f>
        <v>11480</v>
      </c>
      <c r="O8" s="261">
        <f>'C завтраками| Bed and breakfast'!O7*0.82</f>
        <v>12710</v>
      </c>
      <c r="P8" s="261">
        <f>'C завтраками| Bed and breakfast'!P7*0.82</f>
        <v>11480</v>
      </c>
      <c r="Q8" s="261">
        <f>'C завтраками| Bed and breakfast'!Q7*0.82</f>
        <v>12054</v>
      </c>
      <c r="R8" s="261">
        <f>'C завтраками| Bed and breakfast'!R7*0.82</f>
        <v>12710</v>
      </c>
      <c r="S8" s="261">
        <f>'C завтраками| Bed and breakfast'!S7*0.82</f>
        <v>10250</v>
      </c>
      <c r="T8" s="261">
        <f>'C завтраками| Bed and breakfast'!T7*0.82</f>
        <v>12710</v>
      </c>
      <c r="U8" s="261">
        <f>'C завтраками| Bed and breakfast'!U7*0.82</f>
        <v>15170</v>
      </c>
      <c r="V8" s="261">
        <f>'C завтраками| Bed and breakfast'!V7*0.82</f>
        <v>15170</v>
      </c>
      <c r="W8" s="261">
        <f>'C завтраками| Bed and breakfast'!W7*0.82</f>
        <v>15170</v>
      </c>
      <c r="X8" s="261">
        <f>'C завтраками| Bed and breakfast'!X7*0.82</f>
        <v>15170</v>
      </c>
      <c r="Y8" s="261">
        <f>'C завтраками| Bed and breakfast'!Y7*0.82</f>
        <v>13940</v>
      </c>
      <c r="Z8" s="261">
        <f>'C завтраками| Bed and breakfast'!Z7*0.82</f>
        <v>17630</v>
      </c>
      <c r="AA8" s="261">
        <f>'C завтраками| Bed and breakfast'!AA7*0.82</f>
        <v>13940</v>
      </c>
      <c r="AB8" s="261">
        <f>'C завтраками| Bed and breakfast'!AB7*0.82</f>
        <v>20090</v>
      </c>
      <c r="AC8" s="261">
        <f>'C завтраками| Bed and breakfast'!AC7*0.82</f>
        <v>17630</v>
      </c>
      <c r="AD8" s="261">
        <f>'C завтраками| Bed and breakfast'!AD7*0.82</f>
        <v>13940</v>
      </c>
      <c r="AE8" s="261">
        <f>'C завтраками| Bed and breakfast'!AE7*0.82</f>
        <v>17630</v>
      </c>
      <c r="AF8" s="261">
        <f>'C завтраками| Bed and breakfast'!AF7*0.82</f>
        <v>15170</v>
      </c>
      <c r="AG8" s="261">
        <f>'C завтраками| Bed and breakfast'!AG7*0.82</f>
        <v>20664</v>
      </c>
      <c r="AH8" s="261">
        <f>'C завтраками| Bed and breakfast'!AH7*0.82</f>
        <v>23124</v>
      </c>
      <c r="AI8" s="261">
        <f>'C завтраками| Bed and breakfast'!AI7*0.82</f>
        <v>20664</v>
      </c>
      <c r="AJ8" s="261">
        <f>'C завтраками| Bed and breakfast'!AJ7*0.82</f>
        <v>19270</v>
      </c>
      <c r="AK8" s="261">
        <f>'C завтраками| Bed and breakfast'!AK7*0.82</f>
        <v>19270</v>
      </c>
      <c r="AL8" s="261">
        <f>'C завтраками| Bed and breakfast'!AL7*0.82</f>
        <v>20664</v>
      </c>
      <c r="AM8" s="261">
        <f>'C завтраками| Bed and breakfast'!AM7*0.82</f>
        <v>19270</v>
      </c>
      <c r="AN8" s="261">
        <f>'C завтраками| Bed and breakfast'!AN7*0.82</f>
        <v>23124</v>
      </c>
      <c r="AO8" s="261">
        <f>'C завтраками| Bed and breakfast'!AO7*0.82</f>
        <v>20664</v>
      </c>
      <c r="AP8" s="261">
        <f>'C завтраками| Bed and breakfast'!AP7*0.82</f>
        <v>23124</v>
      </c>
      <c r="AQ8" s="261">
        <f>'C завтраками| Bed and breakfast'!AQ7*0.82</f>
        <v>23124</v>
      </c>
      <c r="AR8" s="261">
        <f>'C завтраками| Bed and breakfast'!AR7*0.82</f>
        <v>29684</v>
      </c>
      <c r="AS8" s="261">
        <f>'C завтраками| Bed and breakfast'!AS7*0.82</f>
        <v>23124</v>
      </c>
      <c r="AT8" s="261">
        <f>'C завтраками| Bed and breakfast'!AT7*0.82</f>
        <v>27224</v>
      </c>
      <c r="AU8" s="261">
        <f>'C завтраками| Bed and breakfast'!AU7*0.82</f>
        <v>23124</v>
      </c>
      <c r="AV8" s="261">
        <f>'C завтраками| Bed and breakfast'!AV7*0.82</f>
        <v>27224</v>
      </c>
      <c r="AW8" s="261">
        <f>'C завтраками| Bed and breakfast'!AW7*0.82</f>
        <v>23124</v>
      </c>
      <c r="AX8" s="261">
        <f>'C завтраками| Bed and breakfast'!AX7*0.82</f>
        <v>29684</v>
      </c>
      <c r="AY8" s="261">
        <f>'C завтраками| Bed and breakfast'!AY7*0.82</f>
        <v>19270</v>
      </c>
      <c r="AZ8" s="261">
        <f>'C завтраками| Bed and breakfast'!AZ7*0.82</f>
        <v>24764</v>
      </c>
      <c r="BA8" s="261">
        <f>'C завтраками| Bed and breakfast'!BA7*0.82</f>
        <v>16810</v>
      </c>
      <c r="BB8" s="261">
        <f>'C завтраками| Bed and breakfast'!BB7*0.82</f>
        <v>18040</v>
      </c>
      <c r="BC8" s="261">
        <f>'C завтраками| Bed and breakfast'!BC7*0.82</f>
        <v>16810</v>
      </c>
      <c r="BD8" s="261">
        <f>'C завтраками| Bed and breakfast'!BD7*0.82</f>
        <v>18040</v>
      </c>
      <c r="BE8" s="261">
        <f>'C завтраками| Bed and breakfast'!BE7*0.82</f>
        <v>16810</v>
      </c>
      <c r="BF8" s="261">
        <f>'C завтраками| Bed and breakfast'!BF7*0.82</f>
        <v>18040</v>
      </c>
      <c r="BG8" s="261">
        <f>'C завтраками| Bed and breakfast'!BG7*0.82</f>
        <v>16810</v>
      </c>
      <c r="BH8" s="261">
        <f>'C завтраками| Bed and breakfast'!BH7*0.82</f>
        <v>18040</v>
      </c>
      <c r="BI8" s="261">
        <f>'C завтраками| Bed and breakfast'!BI7*0.82</f>
        <v>16810</v>
      </c>
    </row>
    <row r="9" spans="1:61" s="85" customFormat="1" x14ac:dyDescent="0.2">
      <c r="A9" s="260">
        <v>2</v>
      </c>
      <c r="B9" s="260">
        <f>'C завтраками| Bed and breakfast'!B8*0.82</f>
        <v>16810</v>
      </c>
      <c r="C9" s="260">
        <f>'C завтраками| Bed and breakfast'!C8*0.82</f>
        <v>15579.999999999998</v>
      </c>
      <c r="D9" s="260">
        <f>'C завтраками| Bed and breakfast'!D8*0.82</f>
        <v>13694</v>
      </c>
      <c r="E9" s="260">
        <f>'C завтраками| Bed and breakfast'!E8*0.82</f>
        <v>13694</v>
      </c>
      <c r="F9" s="260">
        <f>'C завтраками| Bed and breakfast'!F8*0.82</f>
        <v>16810</v>
      </c>
      <c r="G9" s="260">
        <f>'C завтраками| Bed and breakfast'!G8*0.82</f>
        <v>27880</v>
      </c>
      <c r="H9" s="260">
        <f>'C завтраками| Bed and breakfast'!H8*0.82</f>
        <v>24190</v>
      </c>
      <c r="I9" s="260">
        <f>'C завтраками| Bed and breakfast'!I8*0.82</f>
        <v>21730</v>
      </c>
      <c r="J9" s="260">
        <f>'C завтраками| Bed and breakfast'!J8*0.82</f>
        <v>21730</v>
      </c>
      <c r="K9" s="260">
        <f>'C завтраками| Bed and breakfast'!K8*0.82</f>
        <v>19270</v>
      </c>
      <c r="L9" s="260">
        <f>'C завтраками| Bed and breakfast'!L8*0.82</f>
        <v>24190</v>
      </c>
      <c r="M9" s="260">
        <f>'C завтраками| Bed and breakfast'!M8*0.82</f>
        <v>27880</v>
      </c>
      <c r="N9" s="260">
        <f>'C завтраками| Bed and breakfast'!N8*0.82</f>
        <v>13120</v>
      </c>
      <c r="O9" s="260">
        <f>'C завтраками| Bed and breakfast'!O8*0.82</f>
        <v>14350</v>
      </c>
      <c r="P9" s="260">
        <f>'C завтраками| Bed and breakfast'!P8*0.82</f>
        <v>13120</v>
      </c>
      <c r="Q9" s="260">
        <f>'C завтраками| Bed and breakfast'!Q8*0.82</f>
        <v>13694</v>
      </c>
      <c r="R9" s="260">
        <f>'C завтраками| Bed and breakfast'!R8*0.82</f>
        <v>14350</v>
      </c>
      <c r="S9" s="260">
        <f>'C завтраками| Bed and breakfast'!S8*0.82</f>
        <v>11890</v>
      </c>
      <c r="T9" s="260">
        <f>'C завтраками| Bed and breakfast'!T8*0.82</f>
        <v>14350</v>
      </c>
      <c r="U9" s="260">
        <f>'C завтраками| Bed and breakfast'!U8*0.82</f>
        <v>16810</v>
      </c>
      <c r="V9" s="260">
        <f>'C завтраками| Bed and breakfast'!V8*0.82</f>
        <v>16810</v>
      </c>
      <c r="W9" s="260">
        <f>'C завтраками| Bed and breakfast'!W8*0.82</f>
        <v>16810</v>
      </c>
      <c r="X9" s="260">
        <f>'C завтраками| Bed and breakfast'!X8*0.82</f>
        <v>16810</v>
      </c>
      <c r="Y9" s="260">
        <f>'C завтраками| Bed and breakfast'!Y8*0.82</f>
        <v>15579.999999999998</v>
      </c>
      <c r="Z9" s="260">
        <f>'C завтраками| Bed and breakfast'!Z8*0.82</f>
        <v>19270</v>
      </c>
      <c r="AA9" s="260">
        <f>'C завтраками| Bed and breakfast'!AA8*0.82</f>
        <v>15579.999999999998</v>
      </c>
      <c r="AB9" s="260">
        <f>'C завтраками| Bed and breakfast'!AB8*0.82</f>
        <v>21730</v>
      </c>
      <c r="AC9" s="260">
        <f>'C завтраками| Bed and breakfast'!AC8*0.82</f>
        <v>19270</v>
      </c>
      <c r="AD9" s="260">
        <f>'C завтраками| Bed and breakfast'!AD8*0.82</f>
        <v>15579.999999999998</v>
      </c>
      <c r="AE9" s="260">
        <f>'C завтраками| Bed and breakfast'!AE8*0.82</f>
        <v>19270</v>
      </c>
      <c r="AF9" s="260">
        <f>'C завтраками| Bed and breakfast'!AF8*0.82</f>
        <v>16810</v>
      </c>
      <c r="AG9" s="260">
        <f>'C завтраками| Bed and breakfast'!AG8*0.82</f>
        <v>22304</v>
      </c>
      <c r="AH9" s="260">
        <f>'C завтраками| Bed and breakfast'!AH8*0.82</f>
        <v>24764</v>
      </c>
      <c r="AI9" s="260">
        <f>'C завтраками| Bed and breakfast'!AI8*0.82</f>
        <v>22304</v>
      </c>
      <c r="AJ9" s="260">
        <f>'C завтраками| Bed and breakfast'!AJ8*0.82</f>
        <v>20910</v>
      </c>
      <c r="AK9" s="260">
        <f>'C завтраками| Bed and breakfast'!AK8*0.82</f>
        <v>20910</v>
      </c>
      <c r="AL9" s="260">
        <f>'C завтраками| Bed and breakfast'!AL8*0.82</f>
        <v>22304</v>
      </c>
      <c r="AM9" s="260">
        <f>'C завтраками| Bed and breakfast'!AM8*0.82</f>
        <v>20910</v>
      </c>
      <c r="AN9" s="260">
        <f>'C завтраками| Bed and breakfast'!AN8*0.82</f>
        <v>24764</v>
      </c>
      <c r="AO9" s="260">
        <f>'C завтраками| Bed and breakfast'!AO8*0.82</f>
        <v>22304</v>
      </c>
      <c r="AP9" s="260">
        <f>'C завтраками| Bed and breakfast'!AP8*0.82</f>
        <v>24764</v>
      </c>
      <c r="AQ9" s="260">
        <f>'C завтраками| Bed and breakfast'!AQ8*0.82</f>
        <v>24764</v>
      </c>
      <c r="AR9" s="260">
        <f>'C завтраками| Bed and breakfast'!AR8*0.82</f>
        <v>31323.999999999996</v>
      </c>
      <c r="AS9" s="260">
        <f>'C завтраками| Bed and breakfast'!AS8*0.82</f>
        <v>24764</v>
      </c>
      <c r="AT9" s="260">
        <f>'C завтраками| Bed and breakfast'!AT8*0.82</f>
        <v>28864</v>
      </c>
      <c r="AU9" s="260">
        <f>'C завтраками| Bed and breakfast'!AU8*0.82</f>
        <v>24764</v>
      </c>
      <c r="AV9" s="260">
        <f>'C завтраками| Bed and breakfast'!AV8*0.82</f>
        <v>28864</v>
      </c>
      <c r="AW9" s="260">
        <f>'C завтраками| Bed and breakfast'!AW8*0.82</f>
        <v>24764</v>
      </c>
      <c r="AX9" s="260">
        <f>'C завтраками| Bed and breakfast'!AX8*0.82</f>
        <v>31323.999999999996</v>
      </c>
      <c r="AY9" s="260">
        <f>'C завтраками| Bed and breakfast'!AY8*0.82</f>
        <v>20910</v>
      </c>
      <c r="AZ9" s="260">
        <f>'C завтраками| Bed and breakfast'!AZ8*0.82</f>
        <v>26404</v>
      </c>
      <c r="BA9" s="260">
        <f>'C завтраками| Bed and breakfast'!BA8*0.82</f>
        <v>18450</v>
      </c>
      <c r="BB9" s="260">
        <f>'C завтраками| Bed and breakfast'!BB8*0.82</f>
        <v>19680</v>
      </c>
      <c r="BC9" s="260">
        <f>'C завтраками| Bed and breakfast'!BC8*0.82</f>
        <v>18450</v>
      </c>
      <c r="BD9" s="260">
        <f>'C завтраками| Bed and breakfast'!BD8*0.82</f>
        <v>19680</v>
      </c>
      <c r="BE9" s="260">
        <f>'C завтраками| Bed and breakfast'!BE8*0.82</f>
        <v>18450</v>
      </c>
      <c r="BF9" s="260">
        <f>'C завтраками| Bed and breakfast'!BF8*0.82</f>
        <v>19680</v>
      </c>
      <c r="BG9" s="260">
        <f>'C завтраками| Bed and breakfast'!BG8*0.82</f>
        <v>18450</v>
      </c>
      <c r="BH9" s="260">
        <f>'C завтраками| Bed and breakfast'!BH8*0.82</f>
        <v>19680</v>
      </c>
      <c r="BI9" s="260">
        <f>'C завтраками| Bed and breakfast'!BI8*0.82</f>
        <v>18450</v>
      </c>
    </row>
    <row r="10" spans="1:61" s="85" customFormat="1" x14ac:dyDescent="0.2">
      <c r="A10" s="259" t="s">
        <v>155</v>
      </c>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261"/>
      <c r="BD10" s="261"/>
      <c r="BE10" s="261"/>
      <c r="BF10" s="261"/>
      <c r="BG10" s="261"/>
      <c r="BH10" s="261"/>
      <c r="BI10" s="261"/>
    </row>
    <row r="11" spans="1:61" s="85" customFormat="1" x14ac:dyDescent="0.2">
      <c r="A11" s="260">
        <v>1</v>
      </c>
      <c r="B11" s="260">
        <f>'C завтраками| Bed and breakfast'!B10*0.82</f>
        <v>17220</v>
      </c>
      <c r="C11" s="260">
        <f>'C завтраками| Bed and breakfast'!C10*0.82</f>
        <v>15989.999999999998</v>
      </c>
      <c r="D11" s="260">
        <f>'C завтраками| Bed and breakfast'!D10*0.82</f>
        <v>14104</v>
      </c>
      <c r="E11" s="260">
        <f>'C завтраками| Bed and breakfast'!E10*0.82</f>
        <v>14104</v>
      </c>
      <c r="F11" s="260">
        <f>'C завтраками| Bed and breakfast'!F10*0.82</f>
        <v>17220</v>
      </c>
      <c r="G11" s="260">
        <f>'C завтраками| Bed and breakfast'!G10*0.82</f>
        <v>28290</v>
      </c>
      <c r="H11" s="260">
        <f>'C завтраками| Bed and breakfast'!H10*0.82</f>
        <v>24600</v>
      </c>
      <c r="I11" s="260">
        <f>'C завтраками| Bed and breakfast'!I10*0.82</f>
        <v>22140</v>
      </c>
      <c r="J11" s="260">
        <f>'C завтраками| Bed and breakfast'!J10*0.82</f>
        <v>22140</v>
      </c>
      <c r="K11" s="260">
        <f>'C завтраками| Bed and breakfast'!K10*0.82</f>
        <v>19680</v>
      </c>
      <c r="L11" s="260">
        <f>'C завтраками| Bed and breakfast'!L10*0.82</f>
        <v>24600</v>
      </c>
      <c r="M11" s="260">
        <f>'C завтраками| Bed and breakfast'!M10*0.82</f>
        <v>28290</v>
      </c>
      <c r="N11" s="260">
        <f>'C завтраками| Bed and breakfast'!N10*0.82</f>
        <v>13530</v>
      </c>
      <c r="O11" s="260">
        <f>'C завтраками| Bed and breakfast'!O10*0.82</f>
        <v>14760</v>
      </c>
      <c r="P11" s="260">
        <f>'C завтраками| Bed and breakfast'!P10*0.82</f>
        <v>13530</v>
      </c>
      <c r="Q11" s="260">
        <f>'C завтраками| Bed and breakfast'!Q10*0.82</f>
        <v>14104</v>
      </c>
      <c r="R11" s="260">
        <f>'C завтраками| Bed and breakfast'!R10*0.82</f>
        <v>14760</v>
      </c>
      <c r="S11" s="260">
        <f>'C завтраками| Bed and breakfast'!S10*0.82</f>
        <v>12300</v>
      </c>
      <c r="T11" s="260">
        <f>'C завтраками| Bed and breakfast'!T10*0.82</f>
        <v>14760</v>
      </c>
      <c r="U11" s="260">
        <f>'C завтраками| Bed and breakfast'!U10*0.82</f>
        <v>17220</v>
      </c>
      <c r="V11" s="260">
        <f>'C завтраками| Bed and breakfast'!V10*0.82</f>
        <v>17220</v>
      </c>
      <c r="W11" s="260">
        <f>'C завтраками| Bed and breakfast'!W10*0.82</f>
        <v>17220</v>
      </c>
      <c r="X11" s="260">
        <f>'C завтраками| Bed and breakfast'!X10*0.82</f>
        <v>17220</v>
      </c>
      <c r="Y11" s="260">
        <f>'C завтраками| Bed and breakfast'!Y10*0.82</f>
        <v>15989.999999999998</v>
      </c>
      <c r="Z11" s="260">
        <f>'C завтраками| Bed and breakfast'!Z10*0.82</f>
        <v>19680</v>
      </c>
      <c r="AA11" s="260">
        <f>'C завтраками| Bed and breakfast'!AA10*0.82</f>
        <v>15989.999999999998</v>
      </c>
      <c r="AB11" s="260">
        <f>'C завтраками| Bed and breakfast'!AB10*0.82</f>
        <v>22140</v>
      </c>
      <c r="AC11" s="260">
        <f>'C завтраками| Bed and breakfast'!AC10*0.82</f>
        <v>19680</v>
      </c>
      <c r="AD11" s="260">
        <f>'C завтраками| Bed and breakfast'!AD10*0.82</f>
        <v>15989.999999999998</v>
      </c>
      <c r="AE11" s="260">
        <f>'C завтраками| Bed and breakfast'!AE10*0.82</f>
        <v>19680</v>
      </c>
      <c r="AF11" s="260">
        <f>'C завтраками| Bed and breakfast'!AF10*0.82</f>
        <v>17220</v>
      </c>
      <c r="AG11" s="260">
        <f>'C завтраками| Bed and breakfast'!AG10*0.82</f>
        <v>22714</v>
      </c>
      <c r="AH11" s="260">
        <f>'C завтраками| Bed and breakfast'!AH10*0.82</f>
        <v>25174</v>
      </c>
      <c r="AI11" s="260">
        <f>'C завтраками| Bed and breakfast'!AI10*0.82</f>
        <v>22714</v>
      </c>
      <c r="AJ11" s="260">
        <f>'C завтраками| Bed and breakfast'!AJ10*0.82</f>
        <v>21320</v>
      </c>
      <c r="AK11" s="260">
        <f>'C завтраками| Bed and breakfast'!AK10*0.82</f>
        <v>21320</v>
      </c>
      <c r="AL11" s="260">
        <f>'C завтраками| Bed and breakfast'!AL10*0.82</f>
        <v>22714</v>
      </c>
      <c r="AM11" s="260">
        <f>'C завтраками| Bed and breakfast'!AM10*0.82</f>
        <v>21320</v>
      </c>
      <c r="AN11" s="260">
        <f>'C завтраками| Bed and breakfast'!AN10*0.82</f>
        <v>25174</v>
      </c>
      <c r="AO11" s="260">
        <f>'C завтраками| Bed and breakfast'!AO10*0.82</f>
        <v>22714</v>
      </c>
      <c r="AP11" s="260">
        <f>'C завтраками| Bed and breakfast'!AP10*0.82</f>
        <v>25174</v>
      </c>
      <c r="AQ11" s="260">
        <f>'C завтраками| Bed and breakfast'!AQ10*0.82</f>
        <v>25174</v>
      </c>
      <c r="AR11" s="260">
        <f>'C завтраками| Bed and breakfast'!AR10*0.82</f>
        <v>31733.999999999996</v>
      </c>
      <c r="AS11" s="260">
        <f>'C завтраками| Bed and breakfast'!AS10*0.82</f>
        <v>25174</v>
      </c>
      <c r="AT11" s="260">
        <f>'C завтраками| Bed and breakfast'!AT10*0.82</f>
        <v>29274</v>
      </c>
      <c r="AU11" s="260">
        <f>'C завтраками| Bed and breakfast'!AU10*0.82</f>
        <v>25174</v>
      </c>
      <c r="AV11" s="260">
        <f>'C завтраками| Bed and breakfast'!AV10*0.82</f>
        <v>29274</v>
      </c>
      <c r="AW11" s="260">
        <f>'C завтраками| Bed and breakfast'!AW10*0.82</f>
        <v>25174</v>
      </c>
      <c r="AX11" s="260">
        <f>'C завтраками| Bed and breakfast'!AX10*0.82</f>
        <v>31733.999999999996</v>
      </c>
      <c r="AY11" s="260">
        <f>'C завтраками| Bed and breakfast'!AY10*0.82</f>
        <v>21320</v>
      </c>
      <c r="AZ11" s="260">
        <f>'C завтраками| Bed and breakfast'!AZ10*0.82</f>
        <v>26814</v>
      </c>
      <c r="BA11" s="260">
        <f>'C завтраками| Bed and breakfast'!BA10*0.82</f>
        <v>18860</v>
      </c>
      <c r="BB11" s="260">
        <f>'C завтраками| Bed and breakfast'!BB10*0.82</f>
        <v>20090</v>
      </c>
      <c r="BC11" s="260">
        <f>'C завтраками| Bed and breakfast'!BC10*0.82</f>
        <v>18860</v>
      </c>
      <c r="BD11" s="260">
        <f>'C завтраками| Bed and breakfast'!BD10*0.82</f>
        <v>20090</v>
      </c>
      <c r="BE11" s="260">
        <f>'C завтраками| Bed and breakfast'!BE10*0.82</f>
        <v>18860</v>
      </c>
      <c r="BF11" s="260">
        <f>'C завтраками| Bed and breakfast'!BF10*0.82</f>
        <v>20090</v>
      </c>
      <c r="BG11" s="260">
        <f>'C завтраками| Bed and breakfast'!BG10*0.82</f>
        <v>18860</v>
      </c>
      <c r="BH11" s="260">
        <f>'C завтраками| Bed and breakfast'!BH10*0.82</f>
        <v>20090</v>
      </c>
      <c r="BI11" s="260">
        <f>'C завтраками| Bed and breakfast'!BI10*0.82</f>
        <v>18860</v>
      </c>
    </row>
    <row r="12" spans="1:61" s="85" customFormat="1" x14ac:dyDescent="0.2">
      <c r="A12" s="260">
        <v>2</v>
      </c>
      <c r="B12" s="260">
        <f>'C завтраками| Bed and breakfast'!B11*0.82</f>
        <v>18860</v>
      </c>
      <c r="C12" s="260">
        <f>'C завтраками| Bed and breakfast'!C11*0.82</f>
        <v>17630</v>
      </c>
      <c r="D12" s="260">
        <f>'C завтраками| Bed and breakfast'!D11*0.82</f>
        <v>15743.999999999998</v>
      </c>
      <c r="E12" s="260">
        <f>'C завтраками| Bed and breakfast'!E11*0.82</f>
        <v>15743.999999999998</v>
      </c>
      <c r="F12" s="260">
        <f>'C завтраками| Bed and breakfast'!F11*0.82</f>
        <v>18860</v>
      </c>
      <c r="G12" s="260">
        <f>'C завтраками| Bed and breakfast'!G11*0.82</f>
        <v>29930</v>
      </c>
      <c r="H12" s="260">
        <f>'C завтраками| Bed and breakfast'!H11*0.82</f>
        <v>26240</v>
      </c>
      <c r="I12" s="260">
        <f>'C завтраками| Bed and breakfast'!I11*0.82</f>
        <v>23780</v>
      </c>
      <c r="J12" s="260">
        <f>'C завтраками| Bed and breakfast'!J11*0.82</f>
        <v>23780</v>
      </c>
      <c r="K12" s="260">
        <f>'C завтраками| Bed and breakfast'!K11*0.82</f>
        <v>21320</v>
      </c>
      <c r="L12" s="260">
        <f>'C завтраками| Bed and breakfast'!L11*0.82</f>
        <v>26240</v>
      </c>
      <c r="M12" s="260">
        <f>'C завтраками| Bed and breakfast'!M11*0.82</f>
        <v>29930</v>
      </c>
      <c r="N12" s="260">
        <f>'C завтраками| Bed and breakfast'!N11*0.82</f>
        <v>15170</v>
      </c>
      <c r="O12" s="260">
        <f>'C завтраками| Bed and breakfast'!O11*0.82</f>
        <v>16400</v>
      </c>
      <c r="P12" s="260">
        <f>'C завтраками| Bed and breakfast'!P11*0.82</f>
        <v>15170</v>
      </c>
      <c r="Q12" s="260">
        <f>'C завтраками| Bed and breakfast'!Q11*0.82</f>
        <v>15743.999999999998</v>
      </c>
      <c r="R12" s="260">
        <f>'C завтраками| Bed and breakfast'!R11*0.82</f>
        <v>16400</v>
      </c>
      <c r="S12" s="260">
        <f>'C завтраками| Bed and breakfast'!S11*0.82</f>
        <v>13940</v>
      </c>
      <c r="T12" s="260">
        <f>'C завтраками| Bed and breakfast'!T11*0.82</f>
        <v>16400</v>
      </c>
      <c r="U12" s="260">
        <f>'C завтраками| Bed and breakfast'!U11*0.82</f>
        <v>18860</v>
      </c>
      <c r="V12" s="260">
        <f>'C завтраками| Bed and breakfast'!V11*0.82</f>
        <v>18860</v>
      </c>
      <c r="W12" s="260">
        <f>'C завтраками| Bed and breakfast'!W11*0.82</f>
        <v>18860</v>
      </c>
      <c r="X12" s="260">
        <f>'C завтраками| Bed and breakfast'!X11*0.82</f>
        <v>18860</v>
      </c>
      <c r="Y12" s="260">
        <f>'C завтраками| Bed and breakfast'!Y11*0.82</f>
        <v>17630</v>
      </c>
      <c r="Z12" s="260">
        <f>'C завтраками| Bed and breakfast'!Z11*0.82</f>
        <v>21320</v>
      </c>
      <c r="AA12" s="260">
        <f>'C завтраками| Bed and breakfast'!AA11*0.82</f>
        <v>17630</v>
      </c>
      <c r="AB12" s="260">
        <f>'C завтраками| Bed and breakfast'!AB11*0.82</f>
        <v>23780</v>
      </c>
      <c r="AC12" s="260">
        <f>'C завтраками| Bed and breakfast'!AC11*0.82</f>
        <v>21320</v>
      </c>
      <c r="AD12" s="260">
        <f>'C завтраками| Bed and breakfast'!AD11*0.82</f>
        <v>17630</v>
      </c>
      <c r="AE12" s="260">
        <f>'C завтраками| Bed and breakfast'!AE11*0.82</f>
        <v>21320</v>
      </c>
      <c r="AF12" s="260">
        <f>'C завтраками| Bed and breakfast'!AF11*0.82</f>
        <v>18860</v>
      </c>
      <c r="AG12" s="260">
        <f>'C завтраками| Bed and breakfast'!AG11*0.82</f>
        <v>24354</v>
      </c>
      <c r="AH12" s="260">
        <f>'C завтраками| Bed and breakfast'!AH11*0.82</f>
        <v>26814</v>
      </c>
      <c r="AI12" s="260">
        <f>'C завтраками| Bed and breakfast'!AI11*0.82</f>
        <v>24354</v>
      </c>
      <c r="AJ12" s="260">
        <f>'C завтраками| Bed and breakfast'!AJ11*0.82</f>
        <v>22960</v>
      </c>
      <c r="AK12" s="260">
        <f>'C завтраками| Bed and breakfast'!AK11*0.82</f>
        <v>22960</v>
      </c>
      <c r="AL12" s="260">
        <f>'C завтраками| Bed and breakfast'!AL11*0.82</f>
        <v>24354</v>
      </c>
      <c r="AM12" s="260">
        <f>'C завтраками| Bed and breakfast'!AM11*0.82</f>
        <v>22960</v>
      </c>
      <c r="AN12" s="260">
        <f>'C завтраками| Bed and breakfast'!AN11*0.82</f>
        <v>26814</v>
      </c>
      <c r="AO12" s="260">
        <f>'C завтраками| Bed and breakfast'!AO11*0.82</f>
        <v>24354</v>
      </c>
      <c r="AP12" s="260">
        <f>'C завтраками| Bed and breakfast'!AP11*0.82</f>
        <v>26814</v>
      </c>
      <c r="AQ12" s="260">
        <f>'C завтраками| Bed and breakfast'!AQ11*0.82</f>
        <v>26814</v>
      </c>
      <c r="AR12" s="260">
        <f>'C завтраками| Bed and breakfast'!AR11*0.82</f>
        <v>33374</v>
      </c>
      <c r="AS12" s="260">
        <f>'C завтраками| Bed and breakfast'!AS11*0.82</f>
        <v>26814</v>
      </c>
      <c r="AT12" s="260">
        <f>'C завтраками| Bed and breakfast'!AT11*0.82</f>
        <v>30913.999999999996</v>
      </c>
      <c r="AU12" s="260">
        <f>'C завтраками| Bed and breakfast'!AU11*0.82</f>
        <v>26814</v>
      </c>
      <c r="AV12" s="260">
        <f>'C завтраками| Bed and breakfast'!AV11*0.82</f>
        <v>30913.999999999996</v>
      </c>
      <c r="AW12" s="260">
        <f>'C завтраками| Bed and breakfast'!AW11*0.82</f>
        <v>26814</v>
      </c>
      <c r="AX12" s="260">
        <f>'C завтраками| Bed and breakfast'!AX11*0.82</f>
        <v>33374</v>
      </c>
      <c r="AY12" s="260">
        <f>'C завтраками| Bed and breakfast'!AY11*0.82</f>
        <v>22960</v>
      </c>
      <c r="AZ12" s="260">
        <f>'C завтраками| Bed and breakfast'!AZ11*0.82</f>
        <v>28454</v>
      </c>
      <c r="BA12" s="260">
        <f>'C завтраками| Bed and breakfast'!BA11*0.82</f>
        <v>20500</v>
      </c>
      <c r="BB12" s="260">
        <f>'C завтраками| Bed and breakfast'!BB11*0.82</f>
        <v>21730</v>
      </c>
      <c r="BC12" s="260">
        <f>'C завтраками| Bed and breakfast'!BC11*0.82</f>
        <v>20500</v>
      </c>
      <c r="BD12" s="260">
        <f>'C завтраками| Bed and breakfast'!BD11*0.82</f>
        <v>21730</v>
      </c>
      <c r="BE12" s="260">
        <f>'C завтраками| Bed and breakfast'!BE11*0.82</f>
        <v>20500</v>
      </c>
      <c r="BF12" s="260">
        <f>'C завтраками| Bed and breakfast'!BF11*0.82</f>
        <v>21730</v>
      </c>
      <c r="BG12" s="260">
        <f>'C завтраками| Bed and breakfast'!BG11*0.82</f>
        <v>20500</v>
      </c>
      <c r="BH12" s="260">
        <f>'C завтраками| Bed and breakfast'!BH11*0.82</f>
        <v>21730</v>
      </c>
      <c r="BI12" s="260">
        <f>'C завтраками| Bed and breakfast'!BI11*0.82</f>
        <v>20500</v>
      </c>
    </row>
    <row r="13" spans="1:61" s="85" customFormat="1" x14ac:dyDescent="0.2">
      <c r="A13" s="259" t="s">
        <v>154</v>
      </c>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1"/>
      <c r="AY13" s="261"/>
      <c r="AZ13" s="261"/>
      <c r="BA13" s="261"/>
      <c r="BB13" s="261"/>
      <c r="BC13" s="261"/>
      <c r="BD13" s="261"/>
      <c r="BE13" s="261"/>
      <c r="BF13" s="261"/>
      <c r="BG13" s="261"/>
      <c r="BH13" s="261"/>
      <c r="BI13" s="261"/>
    </row>
    <row r="14" spans="1:61" s="85" customFormat="1" x14ac:dyDescent="0.2">
      <c r="A14" s="260">
        <v>1</v>
      </c>
      <c r="B14" s="260">
        <f>'C завтраками| Bed and breakfast'!B13*0.82</f>
        <v>18040</v>
      </c>
      <c r="C14" s="260">
        <f>'C завтраками| Bed and breakfast'!C13*0.82</f>
        <v>16810</v>
      </c>
      <c r="D14" s="260">
        <f>'C завтраками| Bed and breakfast'!D13*0.82</f>
        <v>14924</v>
      </c>
      <c r="E14" s="260">
        <f>'C завтраками| Bed and breakfast'!E13*0.82</f>
        <v>14924</v>
      </c>
      <c r="F14" s="260">
        <f>'C завтраками| Bed and breakfast'!F13*0.82</f>
        <v>18040</v>
      </c>
      <c r="G14" s="260">
        <f>'C завтраками| Bed and breakfast'!G13*0.82</f>
        <v>29110</v>
      </c>
      <c r="H14" s="260">
        <f>'C завтраками| Bed and breakfast'!H13*0.82</f>
        <v>25420</v>
      </c>
      <c r="I14" s="260">
        <f>'C завтраками| Bed and breakfast'!I13*0.82</f>
        <v>22960</v>
      </c>
      <c r="J14" s="260">
        <f>'C завтраками| Bed and breakfast'!J13*0.82</f>
        <v>22960</v>
      </c>
      <c r="K14" s="260">
        <f>'C завтраками| Bed and breakfast'!K13*0.82</f>
        <v>20500</v>
      </c>
      <c r="L14" s="260">
        <f>'C завтраками| Bed and breakfast'!L13*0.82</f>
        <v>25420</v>
      </c>
      <c r="M14" s="260">
        <f>'C завтраками| Bed and breakfast'!M13*0.82</f>
        <v>29110</v>
      </c>
      <c r="N14" s="260">
        <f>'C завтраками| Bed and breakfast'!N13*0.82</f>
        <v>14350</v>
      </c>
      <c r="O14" s="260">
        <f>'C завтраками| Bed and breakfast'!O13*0.82</f>
        <v>15579.999999999998</v>
      </c>
      <c r="P14" s="260">
        <f>'C завтраками| Bed and breakfast'!P13*0.82</f>
        <v>14350</v>
      </c>
      <c r="Q14" s="260">
        <f>'C завтраками| Bed and breakfast'!Q13*0.82</f>
        <v>14924</v>
      </c>
      <c r="R14" s="260">
        <f>'C завтраками| Bed and breakfast'!R13*0.82</f>
        <v>15579.999999999998</v>
      </c>
      <c r="S14" s="260">
        <f>'C завтраками| Bed and breakfast'!S13*0.82</f>
        <v>13120</v>
      </c>
      <c r="T14" s="260">
        <f>'C завтраками| Bed and breakfast'!T13*0.82</f>
        <v>15579.999999999998</v>
      </c>
      <c r="U14" s="260">
        <f>'C завтраками| Bed and breakfast'!U13*0.82</f>
        <v>18040</v>
      </c>
      <c r="V14" s="260">
        <f>'C завтраками| Bed and breakfast'!V13*0.82</f>
        <v>18040</v>
      </c>
      <c r="W14" s="260">
        <f>'C завтраками| Bed and breakfast'!W13*0.82</f>
        <v>18040</v>
      </c>
      <c r="X14" s="260">
        <f>'C завтраками| Bed and breakfast'!X13*0.82</f>
        <v>18040</v>
      </c>
      <c r="Y14" s="260">
        <f>'C завтраками| Bed and breakfast'!Y13*0.82</f>
        <v>16810</v>
      </c>
      <c r="Z14" s="260">
        <f>'C завтраками| Bed and breakfast'!Z13*0.82</f>
        <v>20500</v>
      </c>
      <c r="AA14" s="260">
        <f>'C завтраками| Bed and breakfast'!AA13*0.82</f>
        <v>16810</v>
      </c>
      <c r="AB14" s="260">
        <f>'C завтраками| Bed and breakfast'!AB13*0.82</f>
        <v>22960</v>
      </c>
      <c r="AC14" s="260">
        <f>'C завтраками| Bed and breakfast'!AC13*0.82</f>
        <v>20500</v>
      </c>
      <c r="AD14" s="260">
        <f>'C завтраками| Bed and breakfast'!AD13*0.82</f>
        <v>16810</v>
      </c>
      <c r="AE14" s="260">
        <f>'C завтраками| Bed and breakfast'!AE13*0.82</f>
        <v>20500</v>
      </c>
      <c r="AF14" s="260">
        <f>'C завтраками| Bed and breakfast'!AF13*0.82</f>
        <v>18040</v>
      </c>
      <c r="AG14" s="260">
        <f>'C завтраками| Bed and breakfast'!AG13*0.82</f>
        <v>23534</v>
      </c>
      <c r="AH14" s="260">
        <f>'C завтраками| Bed and breakfast'!AH13*0.82</f>
        <v>25994</v>
      </c>
      <c r="AI14" s="260">
        <f>'C завтраками| Bed and breakfast'!AI13*0.82</f>
        <v>23534</v>
      </c>
      <c r="AJ14" s="260">
        <f>'C завтраками| Bed and breakfast'!AJ13*0.82</f>
        <v>22140</v>
      </c>
      <c r="AK14" s="260">
        <f>'C завтраками| Bed and breakfast'!AK13*0.82</f>
        <v>22140</v>
      </c>
      <c r="AL14" s="260">
        <f>'C завтраками| Bed and breakfast'!AL13*0.82</f>
        <v>23534</v>
      </c>
      <c r="AM14" s="260">
        <f>'C завтраками| Bed and breakfast'!AM13*0.82</f>
        <v>22140</v>
      </c>
      <c r="AN14" s="260">
        <f>'C завтраками| Bed and breakfast'!AN13*0.82</f>
        <v>25994</v>
      </c>
      <c r="AO14" s="260">
        <f>'C завтраками| Bed and breakfast'!AO13*0.82</f>
        <v>23534</v>
      </c>
      <c r="AP14" s="260">
        <f>'C завтраками| Bed and breakfast'!AP13*0.82</f>
        <v>25994</v>
      </c>
      <c r="AQ14" s="260">
        <f>'C завтраками| Bed and breakfast'!AQ13*0.82</f>
        <v>25994</v>
      </c>
      <c r="AR14" s="260">
        <f>'C завтраками| Bed and breakfast'!AR13*0.82</f>
        <v>32553.999999999996</v>
      </c>
      <c r="AS14" s="260">
        <f>'C завтраками| Bed and breakfast'!AS13*0.82</f>
        <v>25994</v>
      </c>
      <c r="AT14" s="260">
        <f>'C завтраками| Bed and breakfast'!AT13*0.82</f>
        <v>30094</v>
      </c>
      <c r="AU14" s="260">
        <f>'C завтраками| Bed and breakfast'!AU13*0.82</f>
        <v>25994</v>
      </c>
      <c r="AV14" s="260">
        <f>'C завтраками| Bed and breakfast'!AV13*0.82</f>
        <v>30094</v>
      </c>
      <c r="AW14" s="260">
        <f>'C завтраками| Bed and breakfast'!AW13*0.82</f>
        <v>25994</v>
      </c>
      <c r="AX14" s="260">
        <f>'C завтраками| Bed and breakfast'!AX13*0.82</f>
        <v>32553.999999999996</v>
      </c>
      <c r="AY14" s="260">
        <f>'C завтраками| Bed and breakfast'!AY13*0.82</f>
        <v>22140</v>
      </c>
      <c r="AZ14" s="260">
        <f>'C завтраками| Bed and breakfast'!AZ13*0.82</f>
        <v>27634</v>
      </c>
      <c r="BA14" s="260">
        <f>'C завтраками| Bed and breakfast'!BA13*0.82</f>
        <v>19680</v>
      </c>
      <c r="BB14" s="260">
        <f>'C завтраками| Bed and breakfast'!BB13*0.82</f>
        <v>20910</v>
      </c>
      <c r="BC14" s="260">
        <f>'C завтраками| Bed and breakfast'!BC13*0.82</f>
        <v>19680</v>
      </c>
      <c r="BD14" s="260">
        <f>'C завтраками| Bed and breakfast'!BD13*0.82</f>
        <v>20910</v>
      </c>
      <c r="BE14" s="260">
        <f>'C завтраками| Bed and breakfast'!BE13*0.82</f>
        <v>19680</v>
      </c>
      <c r="BF14" s="260">
        <f>'C завтраками| Bed and breakfast'!BF13*0.82</f>
        <v>20910</v>
      </c>
      <c r="BG14" s="260">
        <f>'C завтраками| Bed and breakfast'!BG13*0.82</f>
        <v>19680</v>
      </c>
      <c r="BH14" s="260">
        <f>'C завтраками| Bed and breakfast'!BH13*0.82</f>
        <v>20910</v>
      </c>
      <c r="BI14" s="260">
        <f>'C завтраками| Bed and breakfast'!BI13*0.82</f>
        <v>19680</v>
      </c>
    </row>
    <row r="15" spans="1:61" s="85" customFormat="1" x14ac:dyDescent="0.2">
      <c r="A15" s="260">
        <v>2</v>
      </c>
      <c r="B15" s="260">
        <f>'C завтраками| Bed and breakfast'!B14*0.82</f>
        <v>19680</v>
      </c>
      <c r="C15" s="260">
        <f>'C завтраками| Bed and breakfast'!C14*0.82</f>
        <v>18450</v>
      </c>
      <c r="D15" s="260">
        <f>'C завтраками| Bed and breakfast'!D14*0.82</f>
        <v>16564</v>
      </c>
      <c r="E15" s="260">
        <f>'C завтраками| Bed and breakfast'!E14*0.82</f>
        <v>16564</v>
      </c>
      <c r="F15" s="260">
        <f>'C завтраками| Bed and breakfast'!F14*0.82</f>
        <v>19680</v>
      </c>
      <c r="G15" s="260">
        <f>'C завтраками| Bed and breakfast'!G14*0.82</f>
        <v>30749.999999999996</v>
      </c>
      <c r="H15" s="260">
        <f>'C завтраками| Bed and breakfast'!H14*0.82</f>
        <v>27060</v>
      </c>
      <c r="I15" s="260">
        <f>'C завтраками| Bed and breakfast'!I14*0.82</f>
        <v>24600</v>
      </c>
      <c r="J15" s="260">
        <f>'C завтраками| Bed and breakfast'!J14*0.82</f>
        <v>24600</v>
      </c>
      <c r="K15" s="260">
        <f>'C завтраками| Bed and breakfast'!K14*0.82</f>
        <v>22140</v>
      </c>
      <c r="L15" s="260">
        <f>'C завтраками| Bed and breakfast'!L14*0.82</f>
        <v>27060</v>
      </c>
      <c r="M15" s="260">
        <f>'C завтраками| Bed and breakfast'!M14*0.82</f>
        <v>30749.999999999996</v>
      </c>
      <c r="N15" s="260">
        <f>'C завтраками| Bed and breakfast'!N14*0.82</f>
        <v>15989.999999999998</v>
      </c>
      <c r="O15" s="260">
        <f>'C завтраками| Bed and breakfast'!O14*0.82</f>
        <v>17220</v>
      </c>
      <c r="P15" s="260">
        <f>'C завтраками| Bed and breakfast'!P14*0.82</f>
        <v>15989.999999999998</v>
      </c>
      <c r="Q15" s="260">
        <f>'C завтраками| Bed and breakfast'!Q14*0.82</f>
        <v>16564</v>
      </c>
      <c r="R15" s="260">
        <f>'C завтраками| Bed and breakfast'!R14*0.82</f>
        <v>17220</v>
      </c>
      <c r="S15" s="260">
        <f>'C завтраками| Bed and breakfast'!S14*0.82</f>
        <v>14760</v>
      </c>
      <c r="T15" s="260">
        <f>'C завтраками| Bed and breakfast'!T14*0.82</f>
        <v>17220</v>
      </c>
      <c r="U15" s="260">
        <f>'C завтраками| Bed and breakfast'!U14*0.82</f>
        <v>19680</v>
      </c>
      <c r="V15" s="260">
        <f>'C завтраками| Bed and breakfast'!V14*0.82</f>
        <v>19680</v>
      </c>
      <c r="W15" s="260">
        <f>'C завтраками| Bed and breakfast'!W14*0.82</f>
        <v>19680</v>
      </c>
      <c r="X15" s="260">
        <f>'C завтраками| Bed and breakfast'!X14*0.82</f>
        <v>19680</v>
      </c>
      <c r="Y15" s="260">
        <f>'C завтраками| Bed and breakfast'!Y14*0.82</f>
        <v>18450</v>
      </c>
      <c r="Z15" s="260">
        <f>'C завтраками| Bed and breakfast'!Z14*0.82</f>
        <v>22140</v>
      </c>
      <c r="AA15" s="260">
        <f>'C завтраками| Bed and breakfast'!AA14*0.82</f>
        <v>18450</v>
      </c>
      <c r="AB15" s="260">
        <f>'C завтраками| Bed and breakfast'!AB14*0.82</f>
        <v>24600</v>
      </c>
      <c r="AC15" s="260">
        <f>'C завтраками| Bed and breakfast'!AC14*0.82</f>
        <v>22140</v>
      </c>
      <c r="AD15" s="260">
        <f>'C завтраками| Bed and breakfast'!AD14*0.82</f>
        <v>18450</v>
      </c>
      <c r="AE15" s="260">
        <f>'C завтраками| Bed and breakfast'!AE14*0.82</f>
        <v>22140</v>
      </c>
      <c r="AF15" s="260">
        <f>'C завтраками| Bed and breakfast'!AF14*0.82</f>
        <v>19680</v>
      </c>
      <c r="AG15" s="260">
        <f>'C завтраками| Bed and breakfast'!AG14*0.82</f>
        <v>25174</v>
      </c>
      <c r="AH15" s="260">
        <f>'C завтраками| Bed and breakfast'!AH14*0.82</f>
        <v>27634</v>
      </c>
      <c r="AI15" s="260">
        <f>'C завтраками| Bed and breakfast'!AI14*0.82</f>
        <v>25174</v>
      </c>
      <c r="AJ15" s="260">
        <f>'C завтраками| Bed and breakfast'!AJ14*0.82</f>
        <v>23780</v>
      </c>
      <c r="AK15" s="260">
        <f>'C завтраками| Bed and breakfast'!AK14*0.82</f>
        <v>23780</v>
      </c>
      <c r="AL15" s="260">
        <f>'C завтраками| Bed and breakfast'!AL14*0.82</f>
        <v>25174</v>
      </c>
      <c r="AM15" s="260">
        <f>'C завтраками| Bed and breakfast'!AM14*0.82</f>
        <v>23780</v>
      </c>
      <c r="AN15" s="260">
        <f>'C завтраками| Bed and breakfast'!AN14*0.82</f>
        <v>27634</v>
      </c>
      <c r="AO15" s="260">
        <f>'C завтраками| Bed and breakfast'!AO14*0.82</f>
        <v>25174</v>
      </c>
      <c r="AP15" s="260">
        <f>'C завтраками| Bed and breakfast'!AP14*0.82</f>
        <v>27634</v>
      </c>
      <c r="AQ15" s="260">
        <f>'C завтраками| Bed and breakfast'!AQ14*0.82</f>
        <v>27634</v>
      </c>
      <c r="AR15" s="260">
        <f>'C завтраками| Bed and breakfast'!AR14*0.82</f>
        <v>34194</v>
      </c>
      <c r="AS15" s="260">
        <f>'C завтраками| Bed and breakfast'!AS14*0.82</f>
        <v>27634</v>
      </c>
      <c r="AT15" s="260">
        <f>'C завтраками| Bed and breakfast'!AT14*0.82</f>
        <v>31733.999999999996</v>
      </c>
      <c r="AU15" s="260">
        <f>'C завтраками| Bed and breakfast'!AU14*0.82</f>
        <v>27634</v>
      </c>
      <c r="AV15" s="260">
        <f>'C завтраками| Bed and breakfast'!AV14*0.82</f>
        <v>31733.999999999996</v>
      </c>
      <c r="AW15" s="260">
        <f>'C завтраками| Bed and breakfast'!AW14*0.82</f>
        <v>27634</v>
      </c>
      <c r="AX15" s="260">
        <f>'C завтраками| Bed and breakfast'!AX14*0.82</f>
        <v>34194</v>
      </c>
      <c r="AY15" s="260">
        <f>'C завтраками| Bed and breakfast'!AY14*0.82</f>
        <v>23780</v>
      </c>
      <c r="AZ15" s="260">
        <f>'C завтраками| Bed and breakfast'!AZ14*0.82</f>
        <v>29274</v>
      </c>
      <c r="BA15" s="260">
        <f>'C завтраками| Bed and breakfast'!BA14*0.82</f>
        <v>21320</v>
      </c>
      <c r="BB15" s="260">
        <f>'C завтраками| Bed and breakfast'!BB14*0.82</f>
        <v>22550</v>
      </c>
      <c r="BC15" s="260">
        <f>'C завтраками| Bed and breakfast'!BC14*0.82</f>
        <v>21320</v>
      </c>
      <c r="BD15" s="260">
        <f>'C завтраками| Bed and breakfast'!BD14*0.82</f>
        <v>22550</v>
      </c>
      <c r="BE15" s="260">
        <f>'C завтраками| Bed and breakfast'!BE14*0.82</f>
        <v>21320</v>
      </c>
      <c r="BF15" s="260">
        <f>'C завтраками| Bed and breakfast'!BF14*0.82</f>
        <v>22550</v>
      </c>
      <c r="BG15" s="260">
        <f>'C завтраками| Bed and breakfast'!BG14*0.82</f>
        <v>21320</v>
      </c>
      <c r="BH15" s="260">
        <f>'C завтраками| Bed and breakfast'!BH14*0.82</f>
        <v>22550</v>
      </c>
      <c r="BI15" s="260">
        <f>'C завтраками| Bed and breakfast'!BI14*0.82</f>
        <v>21320</v>
      </c>
    </row>
    <row r="16" spans="1:61" s="85" customFormat="1" x14ac:dyDescent="0.2">
      <c r="A16" s="259" t="s">
        <v>156</v>
      </c>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261"/>
      <c r="BG16" s="261"/>
      <c r="BH16" s="261"/>
      <c r="BI16" s="261"/>
    </row>
    <row r="17" spans="1:61" s="85" customFormat="1" x14ac:dyDescent="0.2">
      <c r="A17" s="260">
        <v>1</v>
      </c>
      <c r="B17" s="260">
        <f>'C завтраками| Bed and breakfast'!B16*0.82</f>
        <v>20500</v>
      </c>
      <c r="C17" s="260">
        <f>'C завтраками| Bed and breakfast'!C16*0.82</f>
        <v>19270</v>
      </c>
      <c r="D17" s="260">
        <f>'C завтраками| Bed and breakfast'!D16*0.82</f>
        <v>17384</v>
      </c>
      <c r="E17" s="260">
        <f>'C завтраками| Bed and breakfast'!E16*0.82</f>
        <v>17384</v>
      </c>
      <c r="F17" s="260">
        <f>'C завтраками| Bed and breakfast'!F16*0.82</f>
        <v>20500</v>
      </c>
      <c r="G17" s="260">
        <f>'C завтраками| Bed and breakfast'!G16*0.82</f>
        <v>31569.999999999996</v>
      </c>
      <c r="H17" s="260">
        <f>'C завтраками| Bed and breakfast'!H16*0.82</f>
        <v>27880</v>
      </c>
      <c r="I17" s="260">
        <f>'C завтраками| Bed and breakfast'!I16*0.82</f>
        <v>25420</v>
      </c>
      <c r="J17" s="260">
        <f>'C завтраками| Bed and breakfast'!J16*0.82</f>
        <v>25420</v>
      </c>
      <c r="K17" s="260">
        <f>'C завтраками| Bed and breakfast'!K16*0.82</f>
        <v>22960</v>
      </c>
      <c r="L17" s="260">
        <f>'C завтраками| Bed and breakfast'!L16*0.82</f>
        <v>27880</v>
      </c>
      <c r="M17" s="260">
        <f>'C завтраками| Bed and breakfast'!M16*0.82</f>
        <v>31569.999999999996</v>
      </c>
      <c r="N17" s="260">
        <f>'C завтраками| Bed and breakfast'!N16*0.82</f>
        <v>16810</v>
      </c>
      <c r="O17" s="260">
        <f>'C завтраками| Bed and breakfast'!O16*0.82</f>
        <v>18040</v>
      </c>
      <c r="P17" s="260">
        <f>'C завтраками| Bed and breakfast'!P16*0.82</f>
        <v>16810</v>
      </c>
      <c r="Q17" s="260">
        <f>'C завтраками| Bed and breakfast'!Q16*0.82</f>
        <v>17384</v>
      </c>
      <c r="R17" s="260">
        <f>'C завтраками| Bed and breakfast'!R16*0.82</f>
        <v>18040</v>
      </c>
      <c r="S17" s="260">
        <f>'C завтраками| Bed and breakfast'!S16*0.82</f>
        <v>15579.999999999998</v>
      </c>
      <c r="T17" s="260">
        <f>'C завтраками| Bed and breakfast'!T16*0.82</f>
        <v>18040</v>
      </c>
      <c r="U17" s="260">
        <f>'C завтраками| Bed and breakfast'!U16*0.82</f>
        <v>20500</v>
      </c>
      <c r="V17" s="260">
        <f>'C завтраками| Bed and breakfast'!V16*0.82</f>
        <v>20500</v>
      </c>
      <c r="W17" s="260">
        <f>'C завтраками| Bed and breakfast'!W16*0.82</f>
        <v>20500</v>
      </c>
      <c r="X17" s="260">
        <f>'C завтраками| Bed and breakfast'!X16*0.82</f>
        <v>20500</v>
      </c>
      <c r="Y17" s="260">
        <f>'C завтраками| Bed and breakfast'!Y16*0.82</f>
        <v>19270</v>
      </c>
      <c r="Z17" s="260">
        <f>'C завтраками| Bed and breakfast'!Z16*0.82</f>
        <v>22960</v>
      </c>
      <c r="AA17" s="260">
        <f>'C завтраками| Bed and breakfast'!AA16*0.82</f>
        <v>19270</v>
      </c>
      <c r="AB17" s="260">
        <f>'C завтраками| Bed and breakfast'!AB16*0.82</f>
        <v>25420</v>
      </c>
      <c r="AC17" s="260">
        <f>'C завтраками| Bed and breakfast'!AC16*0.82</f>
        <v>22960</v>
      </c>
      <c r="AD17" s="260">
        <f>'C завтраками| Bed and breakfast'!AD16*0.82</f>
        <v>19270</v>
      </c>
      <c r="AE17" s="260">
        <f>'C завтраками| Bed and breakfast'!AE16*0.82</f>
        <v>22960</v>
      </c>
      <c r="AF17" s="260">
        <f>'C завтраками| Bed and breakfast'!AF16*0.82</f>
        <v>20500</v>
      </c>
      <c r="AG17" s="260">
        <f>'C завтраками| Bed and breakfast'!AG16*0.82</f>
        <v>25994</v>
      </c>
      <c r="AH17" s="260">
        <f>'C завтраками| Bed and breakfast'!AH16*0.82</f>
        <v>28454</v>
      </c>
      <c r="AI17" s="260">
        <f>'C завтраками| Bed and breakfast'!AI16*0.82</f>
        <v>25994</v>
      </c>
      <c r="AJ17" s="260">
        <f>'C завтраками| Bed and breakfast'!AJ16*0.82</f>
        <v>24600</v>
      </c>
      <c r="AK17" s="260">
        <f>'C завтраками| Bed and breakfast'!AK16*0.82</f>
        <v>24600</v>
      </c>
      <c r="AL17" s="260">
        <f>'C завтраками| Bed and breakfast'!AL16*0.82</f>
        <v>25994</v>
      </c>
      <c r="AM17" s="260">
        <f>'C завтраками| Bed and breakfast'!AM16*0.82</f>
        <v>24600</v>
      </c>
      <c r="AN17" s="260">
        <f>'C завтраками| Bed and breakfast'!AN16*0.82</f>
        <v>28454</v>
      </c>
      <c r="AO17" s="260">
        <f>'C завтраками| Bed and breakfast'!AO16*0.82</f>
        <v>25994</v>
      </c>
      <c r="AP17" s="260">
        <f>'C завтраками| Bed and breakfast'!AP16*0.82</f>
        <v>28454</v>
      </c>
      <c r="AQ17" s="260">
        <f>'C завтраками| Bed and breakfast'!AQ16*0.82</f>
        <v>28454</v>
      </c>
      <c r="AR17" s="260">
        <f>'C завтраками| Bed and breakfast'!AR16*0.82</f>
        <v>35014</v>
      </c>
      <c r="AS17" s="260">
        <f>'C завтраками| Bed and breakfast'!AS16*0.82</f>
        <v>28454</v>
      </c>
      <c r="AT17" s="260">
        <f>'C завтраками| Bed and breakfast'!AT16*0.82</f>
        <v>32553.999999999996</v>
      </c>
      <c r="AU17" s="260">
        <f>'C завтраками| Bed and breakfast'!AU16*0.82</f>
        <v>28454</v>
      </c>
      <c r="AV17" s="260">
        <f>'C завтраками| Bed and breakfast'!AV16*0.82</f>
        <v>32553.999999999996</v>
      </c>
      <c r="AW17" s="260">
        <f>'C завтраками| Bed and breakfast'!AW16*0.82</f>
        <v>28454</v>
      </c>
      <c r="AX17" s="260">
        <f>'C завтраками| Bed and breakfast'!AX16*0.82</f>
        <v>35014</v>
      </c>
      <c r="AY17" s="260">
        <f>'C завтраками| Bed and breakfast'!AY16*0.82</f>
        <v>24600</v>
      </c>
      <c r="AZ17" s="260">
        <f>'C завтраками| Bed and breakfast'!AZ16*0.82</f>
        <v>30094</v>
      </c>
      <c r="BA17" s="260">
        <f>'C завтраками| Bed and breakfast'!BA16*0.82</f>
        <v>22140</v>
      </c>
      <c r="BB17" s="260">
        <f>'C завтраками| Bed and breakfast'!BB16*0.82</f>
        <v>23370</v>
      </c>
      <c r="BC17" s="260">
        <f>'C завтраками| Bed and breakfast'!BC16*0.82</f>
        <v>22140</v>
      </c>
      <c r="BD17" s="260">
        <f>'C завтраками| Bed and breakfast'!BD16*0.82</f>
        <v>23370</v>
      </c>
      <c r="BE17" s="260">
        <f>'C завтраками| Bed and breakfast'!BE16*0.82</f>
        <v>22140</v>
      </c>
      <c r="BF17" s="260">
        <f>'C завтраками| Bed and breakfast'!BF16*0.82</f>
        <v>23370</v>
      </c>
      <c r="BG17" s="260">
        <f>'C завтраками| Bed and breakfast'!BG16*0.82</f>
        <v>22140</v>
      </c>
      <c r="BH17" s="260">
        <f>'C завтраками| Bed and breakfast'!BH16*0.82</f>
        <v>23370</v>
      </c>
      <c r="BI17" s="260">
        <f>'C завтраками| Bed and breakfast'!BI16*0.82</f>
        <v>22140</v>
      </c>
    </row>
    <row r="18" spans="1:61" s="85" customFormat="1" x14ac:dyDescent="0.2">
      <c r="A18" s="260">
        <v>2</v>
      </c>
      <c r="B18" s="260">
        <f>'C завтраками| Bed and breakfast'!B17*0.82</f>
        <v>22140</v>
      </c>
      <c r="C18" s="260">
        <f>'C завтраками| Bed and breakfast'!C17*0.82</f>
        <v>20910</v>
      </c>
      <c r="D18" s="260">
        <f>'C завтраками| Bed and breakfast'!D17*0.82</f>
        <v>19024</v>
      </c>
      <c r="E18" s="260">
        <f>'C завтраками| Bed and breakfast'!E17*0.82</f>
        <v>19024</v>
      </c>
      <c r="F18" s="260">
        <f>'C завтраками| Bed and breakfast'!F17*0.82</f>
        <v>22140</v>
      </c>
      <c r="G18" s="260">
        <f>'C завтраками| Bed and breakfast'!G17*0.82</f>
        <v>33210</v>
      </c>
      <c r="H18" s="260">
        <f>'C завтраками| Bed and breakfast'!H17*0.82</f>
        <v>29520</v>
      </c>
      <c r="I18" s="260">
        <f>'C завтраками| Bed and breakfast'!I17*0.82</f>
        <v>27060</v>
      </c>
      <c r="J18" s="260">
        <f>'C завтраками| Bed and breakfast'!J17*0.82</f>
        <v>27060</v>
      </c>
      <c r="K18" s="260">
        <f>'C завтраками| Bed and breakfast'!K17*0.82</f>
        <v>24600</v>
      </c>
      <c r="L18" s="260">
        <f>'C завтраками| Bed and breakfast'!L17*0.82</f>
        <v>29520</v>
      </c>
      <c r="M18" s="260">
        <f>'C завтраками| Bed and breakfast'!M17*0.82</f>
        <v>33210</v>
      </c>
      <c r="N18" s="260">
        <f>'C завтраками| Bed and breakfast'!N17*0.82</f>
        <v>18450</v>
      </c>
      <c r="O18" s="260">
        <f>'C завтраками| Bed and breakfast'!O17*0.82</f>
        <v>19680</v>
      </c>
      <c r="P18" s="260">
        <f>'C завтраками| Bed and breakfast'!P17*0.82</f>
        <v>18450</v>
      </c>
      <c r="Q18" s="260">
        <f>'C завтраками| Bed and breakfast'!Q17*0.82</f>
        <v>19024</v>
      </c>
      <c r="R18" s="260">
        <f>'C завтраками| Bed and breakfast'!R17*0.82</f>
        <v>19680</v>
      </c>
      <c r="S18" s="260">
        <f>'C завтраками| Bed and breakfast'!S17*0.82</f>
        <v>17220</v>
      </c>
      <c r="T18" s="260">
        <f>'C завтраками| Bed and breakfast'!T17*0.82</f>
        <v>19680</v>
      </c>
      <c r="U18" s="260">
        <f>'C завтраками| Bed and breakfast'!U17*0.82</f>
        <v>22140</v>
      </c>
      <c r="V18" s="260">
        <f>'C завтраками| Bed and breakfast'!V17*0.82</f>
        <v>22140</v>
      </c>
      <c r="W18" s="260">
        <f>'C завтраками| Bed and breakfast'!W17*0.82</f>
        <v>22140</v>
      </c>
      <c r="X18" s="260">
        <f>'C завтраками| Bed and breakfast'!X17*0.82</f>
        <v>22140</v>
      </c>
      <c r="Y18" s="260">
        <f>'C завтраками| Bed and breakfast'!Y17*0.82</f>
        <v>20910</v>
      </c>
      <c r="Z18" s="260">
        <f>'C завтраками| Bed and breakfast'!Z17*0.82</f>
        <v>24600</v>
      </c>
      <c r="AA18" s="260">
        <f>'C завтраками| Bed and breakfast'!AA17*0.82</f>
        <v>20910</v>
      </c>
      <c r="AB18" s="260">
        <f>'C завтраками| Bed and breakfast'!AB17*0.82</f>
        <v>27060</v>
      </c>
      <c r="AC18" s="260">
        <f>'C завтраками| Bed and breakfast'!AC17*0.82</f>
        <v>24600</v>
      </c>
      <c r="AD18" s="260">
        <f>'C завтраками| Bed and breakfast'!AD17*0.82</f>
        <v>20910</v>
      </c>
      <c r="AE18" s="260">
        <f>'C завтраками| Bed and breakfast'!AE17*0.82</f>
        <v>24600</v>
      </c>
      <c r="AF18" s="260">
        <f>'C завтраками| Bed and breakfast'!AF17*0.82</f>
        <v>22140</v>
      </c>
      <c r="AG18" s="260">
        <f>'C завтраками| Bed and breakfast'!AG17*0.82</f>
        <v>27634</v>
      </c>
      <c r="AH18" s="260">
        <f>'C завтраками| Bed and breakfast'!AH17*0.82</f>
        <v>30094</v>
      </c>
      <c r="AI18" s="260">
        <f>'C завтраками| Bed and breakfast'!AI17*0.82</f>
        <v>27634</v>
      </c>
      <c r="AJ18" s="260">
        <f>'C завтраками| Bed and breakfast'!AJ17*0.82</f>
        <v>26240</v>
      </c>
      <c r="AK18" s="260">
        <f>'C завтраками| Bed and breakfast'!AK17*0.82</f>
        <v>26240</v>
      </c>
      <c r="AL18" s="260">
        <f>'C завтраками| Bed and breakfast'!AL17*0.82</f>
        <v>27634</v>
      </c>
      <c r="AM18" s="260">
        <f>'C завтраками| Bed and breakfast'!AM17*0.82</f>
        <v>26240</v>
      </c>
      <c r="AN18" s="260">
        <f>'C завтраками| Bed and breakfast'!AN17*0.82</f>
        <v>30094</v>
      </c>
      <c r="AO18" s="260">
        <f>'C завтраками| Bed and breakfast'!AO17*0.82</f>
        <v>27634</v>
      </c>
      <c r="AP18" s="260">
        <f>'C завтраками| Bed and breakfast'!AP17*0.82</f>
        <v>30094</v>
      </c>
      <c r="AQ18" s="260">
        <f>'C завтраками| Bed and breakfast'!AQ17*0.82</f>
        <v>30094</v>
      </c>
      <c r="AR18" s="260">
        <f>'C завтраками| Bed and breakfast'!AR17*0.82</f>
        <v>36654</v>
      </c>
      <c r="AS18" s="260">
        <f>'C завтраками| Bed and breakfast'!AS17*0.82</f>
        <v>30094</v>
      </c>
      <c r="AT18" s="260">
        <f>'C завтраками| Bed and breakfast'!AT17*0.82</f>
        <v>34194</v>
      </c>
      <c r="AU18" s="260">
        <f>'C завтраками| Bed and breakfast'!AU17*0.82</f>
        <v>30094</v>
      </c>
      <c r="AV18" s="260">
        <f>'C завтраками| Bed and breakfast'!AV17*0.82</f>
        <v>34194</v>
      </c>
      <c r="AW18" s="260">
        <f>'C завтраками| Bed and breakfast'!AW17*0.82</f>
        <v>30094</v>
      </c>
      <c r="AX18" s="260">
        <f>'C завтраками| Bed and breakfast'!AX17*0.82</f>
        <v>36654</v>
      </c>
      <c r="AY18" s="260">
        <f>'C завтраками| Bed and breakfast'!AY17*0.82</f>
        <v>26240</v>
      </c>
      <c r="AZ18" s="260">
        <f>'C завтраками| Bed and breakfast'!AZ17*0.82</f>
        <v>31733.999999999996</v>
      </c>
      <c r="BA18" s="260">
        <f>'C завтраками| Bed and breakfast'!BA17*0.82</f>
        <v>23780</v>
      </c>
      <c r="BB18" s="260">
        <f>'C завтраками| Bed and breakfast'!BB17*0.82</f>
        <v>25010</v>
      </c>
      <c r="BC18" s="260">
        <f>'C завтраками| Bed and breakfast'!BC17*0.82</f>
        <v>23780</v>
      </c>
      <c r="BD18" s="260">
        <f>'C завтраками| Bed and breakfast'!BD17*0.82</f>
        <v>25010</v>
      </c>
      <c r="BE18" s="260">
        <f>'C завтраками| Bed and breakfast'!BE17*0.82</f>
        <v>23780</v>
      </c>
      <c r="BF18" s="260">
        <f>'C завтраками| Bed and breakfast'!BF17*0.82</f>
        <v>25010</v>
      </c>
      <c r="BG18" s="260">
        <f>'C завтраками| Bed and breakfast'!BG17*0.82</f>
        <v>23780</v>
      </c>
      <c r="BH18" s="260">
        <f>'C завтраками| Bed and breakfast'!BH17*0.82</f>
        <v>25010</v>
      </c>
      <c r="BI18" s="260">
        <f>'C завтраками| Bed and breakfast'!BI17*0.82</f>
        <v>23780</v>
      </c>
    </row>
    <row r="19" spans="1:61" s="85" customFormat="1" x14ac:dyDescent="0.2">
      <c r="A19" s="259" t="s">
        <v>136</v>
      </c>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c r="AW19" s="261"/>
      <c r="AX19" s="261"/>
      <c r="AY19" s="261"/>
      <c r="AZ19" s="261"/>
      <c r="BA19" s="261"/>
      <c r="BB19" s="261"/>
      <c r="BC19" s="261"/>
      <c r="BD19" s="261"/>
      <c r="BE19" s="261"/>
      <c r="BF19" s="261"/>
      <c r="BG19" s="261"/>
      <c r="BH19" s="261"/>
      <c r="BI19" s="261"/>
    </row>
    <row r="20" spans="1:61" s="85" customFormat="1" x14ac:dyDescent="0.2">
      <c r="A20" s="260">
        <v>1</v>
      </c>
      <c r="B20" s="260">
        <f>'C завтраками| Bed and breakfast'!B19*0.82</f>
        <v>22960</v>
      </c>
      <c r="C20" s="260">
        <f>'C завтраками| Bed and breakfast'!C19*0.82</f>
        <v>21730</v>
      </c>
      <c r="D20" s="260">
        <f>'C завтраками| Bed and breakfast'!D19*0.82</f>
        <v>19844</v>
      </c>
      <c r="E20" s="260">
        <f>'C завтраками| Bed and breakfast'!E19*0.82</f>
        <v>19844</v>
      </c>
      <c r="F20" s="260">
        <f>'C завтраками| Bed and breakfast'!F19*0.82</f>
        <v>22960</v>
      </c>
      <c r="G20" s="260">
        <f>'C завтраками| Bed and breakfast'!G19*0.82</f>
        <v>34030</v>
      </c>
      <c r="H20" s="260">
        <f>'C завтраками| Bed and breakfast'!H19*0.82</f>
        <v>30340</v>
      </c>
      <c r="I20" s="260">
        <f>'C завтраками| Bed and breakfast'!I19*0.82</f>
        <v>27880</v>
      </c>
      <c r="J20" s="260">
        <f>'C завтраками| Bed and breakfast'!J19*0.82</f>
        <v>27880</v>
      </c>
      <c r="K20" s="260">
        <f>'C завтраками| Bed and breakfast'!K19*0.82</f>
        <v>25420</v>
      </c>
      <c r="L20" s="260">
        <f>'C завтраками| Bed and breakfast'!L19*0.82</f>
        <v>30340</v>
      </c>
      <c r="M20" s="260">
        <f>'C завтраками| Bed and breakfast'!M19*0.82</f>
        <v>34030</v>
      </c>
      <c r="N20" s="260">
        <f>'C завтраками| Bed and breakfast'!N19*0.82</f>
        <v>19270</v>
      </c>
      <c r="O20" s="260">
        <f>'C завтраками| Bed and breakfast'!O19*0.82</f>
        <v>20500</v>
      </c>
      <c r="P20" s="260">
        <f>'C завтраками| Bed and breakfast'!P19*0.82</f>
        <v>19270</v>
      </c>
      <c r="Q20" s="260">
        <f>'C завтраками| Bed and breakfast'!Q19*0.82</f>
        <v>19844</v>
      </c>
      <c r="R20" s="260">
        <f>'C завтраками| Bed and breakfast'!R19*0.82</f>
        <v>20500</v>
      </c>
      <c r="S20" s="260">
        <f>'C завтраками| Bed and breakfast'!S19*0.82</f>
        <v>18040</v>
      </c>
      <c r="T20" s="260">
        <f>'C завтраками| Bed and breakfast'!T19*0.82</f>
        <v>20500</v>
      </c>
      <c r="U20" s="260">
        <f>'C завтраками| Bed and breakfast'!U19*0.82</f>
        <v>22960</v>
      </c>
      <c r="V20" s="260">
        <f>'C завтраками| Bed and breakfast'!V19*0.82</f>
        <v>22960</v>
      </c>
      <c r="W20" s="260">
        <f>'C завтраками| Bed and breakfast'!W19*0.82</f>
        <v>22960</v>
      </c>
      <c r="X20" s="260">
        <f>'C завтраками| Bed and breakfast'!X19*0.82</f>
        <v>22960</v>
      </c>
      <c r="Y20" s="260">
        <f>'C завтраками| Bed and breakfast'!Y19*0.82</f>
        <v>21730</v>
      </c>
      <c r="Z20" s="260">
        <f>'C завтраками| Bed and breakfast'!Z19*0.82</f>
        <v>25420</v>
      </c>
      <c r="AA20" s="260">
        <f>'C завтраками| Bed and breakfast'!AA19*0.82</f>
        <v>21730</v>
      </c>
      <c r="AB20" s="260">
        <f>'C завтраками| Bed and breakfast'!AB19*0.82</f>
        <v>27880</v>
      </c>
      <c r="AC20" s="260">
        <f>'C завтраками| Bed and breakfast'!AC19*0.82</f>
        <v>25420</v>
      </c>
      <c r="AD20" s="260">
        <f>'C завтраками| Bed and breakfast'!AD19*0.82</f>
        <v>21730</v>
      </c>
      <c r="AE20" s="260">
        <f>'C завтраками| Bed and breakfast'!AE19*0.82</f>
        <v>25420</v>
      </c>
      <c r="AF20" s="260">
        <f>'C завтраками| Bed and breakfast'!AF19*0.82</f>
        <v>22960</v>
      </c>
      <c r="AG20" s="260">
        <f>'C завтраками| Bed and breakfast'!AG19*0.82</f>
        <v>28454</v>
      </c>
      <c r="AH20" s="260">
        <f>'C завтраками| Bed and breakfast'!AH19*0.82</f>
        <v>30913.999999999996</v>
      </c>
      <c r="AI20" s="260">
        <f>'C завтраками| Bed and breakfast'!AI19*0.82</f>
        <v>28454</v>
      </c>
      <c r="AJ20" s="260">
        <f>'C завтраками| Bed and breakfast'!AJ19*0.82</f>
        <v>27060</v>
      </c>
      <c r="AK20" s="260">
        <f>'C завтраками| Bed and breakfast'!AK19*0.82</f>
        <v>27060</v>
      </c>
      <c r="AL20" s="260">
        <f>'C завтраками| Bed and breakfast'!AL19*0.82</f>
        <v>28454</v>
      </c>
      <c r="AM20" s="260">
        <f>'C завтраками| Bed and breakfast'!AM19*0.82</f>
        <v>27060</v>
      </c>
      <c r="AN20" s="260">
        <f>'C завтраками| Bed and breakfast'!AN19*0.82</f>
        <v>30913.999999999996</v>
      </c>
      <c r="AO20" s="260">
        <f>'C завтраками| Bed and breakfast'!AO19*0.82</f>
        <v>28454</v>
      </c>
      <c r="AP20" s="260">
        <f>'C завтраками| Bed and breakfast'!AP19*0.82</f>
        <v>30913.999999999996</v>
      </c>
      <c r="AQ20" s="260">
        <f>'C завтраками| Bed and breakfast'!AQ19*0.82</f>
        <v>30913.999999999996</v>
      </c>
      <c r="AR20" s="260">
        <f>'C завтраками| Bed and breakfast'!AR19*0.82</f>
        <v>37474</v>
      </c>
      <c r="AS20" s="260">
        <f>'C завтраками| Bed and breakfast'!AS19*0.82</f>
        <v>30913.999999999996</v>
      </c>
      <c r="AT20" s="260">
        <f>'C завтраками| Bed and breakfast'!AT19*0.82</f>
        <v>35014</v>
      </c>
      <c r="AU20" s="260">
        <f>'C завтраками| Bed and breakfast'!AU19*0.82</f>
        <v>30913.999999999996</v>
      </c>
      <c r="AV20" s="260">
        <f>'C завтраками| Bed and breakfast'!AV19*0.82</f>
        <v>35014</v>
      </c>
      <c r="AW20" s="260">
        <f>'C завтраками| Bed and breakfast'!AW19*0.82</f>
        <v>30913.999999999996</v>
      </c>
      <c r="AX20" s="260">
        <f>'C завтраками| Bed and breakfast'!AX19*0.82</f>
        <v>37474</v>
      </c>
      <c r="AY20" s="260">
        <f>'C завтраками| Bed and breakfast'!AY19*0.82</f>
        <v>27060</v>
      </c>
      <c r="AZ20" s="260">
        <f>'C завтраками| Bed and breakfast'!AZ19*0.82</f>
        <v>32553.999999999996</v>
      </c>
      <c r="BA20" s="260">
        <f>'C завтраками| Bed and breakfast'!BA19*0.82</f>
        <v>24600</v>
      </c>
      <c r="BB20" s="260">
        <f>'C завтраками| Bed and breakfast'!BB19*0.82</f>
        <v>25830</v>
      </c>
      <c r="BC20" s="260">
        <f>'C завтраками| Bed and breakfast'!BC19*0.82</f>
        <v>24600</v>
      </c>
      <c r="BD20" s="260">
        <f>'C завтраками| Bed and breakfast'!BD19*0.82</f>
        <v>25830</v>
      </c>
      <c r="BE20" s="260">
        <f>'C завтраками| Bed and breakfast'!BE19*0.82</f>
        <v>24600</v>
      </c>
      <c r="BF20" s="260">
        <f>'C завтраками| Bed and breakfast'!BF19*0.82</f>
        <v>25830</v>
      </c>
      <c r="BG20" s="260">
        <f>'C завтраками| Bed and breakfast'!BG19*0.82</f>
        <v>24600</v>
      </c>
      <c r="BH20" s="260">
        <f>'C завтраками| Bed and breakfast'!BH19*0.82</f>
        <v>25830</v>
      </c>
      <c r="BI20" s="260">
        <f>'C завтраками| Bed and breakfast'!BI19*0.82</f>
        <v>24600</v>
      </c>
    </row>
    <row r="21" spans="1:61" s="85" customFormat="1" x14ac:dyDescent="0.2">
      <c r="A21" s="260">
        <v>2</v>
      </c>
      <c r="B21" s="260">
        <f>'C завтраками| Bed and breakfast'!B20*0.82</f>
        <v>24600</v>
      </c>
      <c r="C21" s="260">
        <f>'C завтраками| Bed and breakfast'!C20*0.82</f>
        <v>23370</v>
      </c>
      <c r="D21" s="260">
        <f>'C завтраками| Bed and breakfast'!D20*0.82</f>
        <v>21484</v>
      </c>
      <c r="E21" s="260">
        <f>'C завтраками| Bed and breakfast'!E20*0.82</f>
        <v>21484</v>
      </c>
      <c r="F21" s="260">
        <f>'C завтраками| Bed and breakfast'!F20*0.82</f>
        <v>24600</v>
      </c>
      <c r="G21" s="260">
        <f>'C завтраками| Bed and breakfast'!G20*0.82</f>
        <v>35670</v>
      </c>
      <c r="H21" s="260">
        <f>'C завтраками| Bed and breakfast'!H20*0.82</f>
        <v>31979.999999999996</v>
      </c>
      <c r="I21" s="260">
        <f>'C завтраками| Bed and breakfast'!I20*0.82</f>
        <v>29520</v>
      </c>
      <c r="J21" s="260">
        <f>'C завтраками| Bed and breakfast'!J20*0.82</f>
        <v>29520</v>
      </c>
      <c r="K21" s="260">
        <f>'C завтраками| Bed and breakfast'!K20*0.82</f>
        <v>27060</v>
      </c>
      <c r="L21" s="260">
        <f>'C завтраками| Bed and breakfast'!L20*0.82</f>
        <v>31979.999999999996</v>
      </c>
      <c r="M21" s="260">
        <f>'C завтраками| Bed and breakfast'!M20*0.82</f>
        <v>35670</v>
      </c>
      <c r="N21" s="260">
        <f>'C завтраками| Bed and breakfast'!N20*0.82</f>
        <v>20910</v>
      </c>
      <c r="O21" s="260">
        <f>'C завтраками| Bed and breakfast'!O20*0.82</f>
        <v>22140</v>
      </c>
      <c r="P21" s="260">
        <f>'C завтраками| Bed and breakfast'!P20*0.82</f>
        <v>20910</v>
      </c>
      <c r="Q21" s="260">
        <f>'C завтраками| Bed and breakfast'!Q20*0.82</f>
        <v>21484</v>
      </c>
      <c r="R21" s="260">
        <f>'C завтраками| Bed and breakfast'!R20*0.82</f>
        <v>22140</v>
      </c>
      <c r="S21" s="260">
        <f>'C завтраками| Bed and breakfast'!S20*0.82</f>
        <v>19680</v>
      </c>
      <c r="T21" s="260">
        <f>'C завтраками| Bed and breakfast'!T20*0.82</f>
        <v>22140</v>
      </c>
      <c r="U21" s="260">
        <f>'C завтраками| Bed and breakfast'!U20*0.82</f>
        <v>24600</v>
      </c>
      <c r="V21" s="260">
        <f>'C завтраками| Bed and breakfast'!V20*0.82</f>
        <v>24600</v>
      </c>
      <c r="W21" s="260">
        <f>'C завтраками| Bed and breakfast'!W20*0.82</f>
        <v>24600</v>
      </c>
      <c r="X21" s="260">
        <f>'C завтраками| Bed and breakfast'!X20*0.82</f>
        <v>24600</v>
      </c>
      <c r="Y21" s="260">
        <f>'C завтраками| Bed and breakfast'!Y20*0.82</f>
        <v>23370</v>
      </c>
      <c r="Z21" s="260">
        <f>'C завтраками| Bed and breakfast'!Z20*0.82</f>
        <v>27060</v>
      </c>
      <c r="AA21" s="260">
        <f>'C завтраками| Bed and breakfast'!AA20*0.82</f>
        <v>23370</v>
      </c>
      <c r="AB21" s="260">
        <f>'C завтраками| Bed and breakfast'!AB20*0.82</f>
        <v>29520</v>
      </c>
      <c r="AC21" s="260">
        <f>'C завтраками| Bed and breakfast'!AC20*0.82</f>
        <v>27060</v>
      </c>
      <c r="AD21" s="260">
        <f>'C завтраками| Bed and breakfast'!AD20*0.82</f>
        <v>23370</v>
      </c>
      <c r="AE21" s="260">
        <f>'C завтраками| Bed and breakfast'!AE20*0.82</f>
        <v>27060</v>
      </c>
      <c r="AF21" s="260">
        <f>'C завтраками| Bed and breakfast'!AF20*0.82</f>
        <v>24600</v>
      </c>
      <c r="AG21" s="260">
        <f>'C завтраками| Bed and breakfast'!AG20*0.82</f>
        <v>30094</v>
      </c>
      <c r="AH21" s="260">
        <f>'C завтраками| Bed and breakfast'!AH20*0.82</f>
        <v>32553.999999999996</v>
      </c>
      <c r="AI21" s="260">
        <f>'C завтраками| Bed and breakfast'!AI20*0.82</f>
        <v>30094</v>
      </c>
      <c r="AJ21" s="260">
        <f>'C завтраками| Bed and breakfast'!AJ20*0.82</f>
        <v>28700</v>
      </c>
      <c r="AK21" s="260">
        <f>'C завтраками| Bed and breakfast'!AK20*0.82</f>
        <v>28700</v>
      </c>
      <c r="AL21" s="260">
        <f>'C завтраками| Bed and breakfast'!AL20*0.82</f>
        <v>30094</v>
      </c>
      <c r="AM21" s="260">
        <f>'C завтраками| Bed and breakfast'!AM20*0.82</f>
        <v>28700</v>
      </c>
      <c r="AN21" s="260">
        <f>'C завтраками| Bed and breakfast'!AN20*0.82</f>
        <v>32553.999999999996</v>
      </c>
      <c r="AO21" s="260">
        <f>'C завтраками| Bed and breakfast'!AO20*0.82</f>
        <v>30094</v>
      </c>
      <c r="AP21" s="260">
        <f>'C завтраками| Bed and breakfast'!AP20*0.82</f>
        <v>32553.999999999996</v>
      </c>
      <c r="AQ21" s="260">
        <f>'C завтраками| Bed and breakfast'!AQ20*0.82</f>
        <v>32553.999999999996</v>
      </c>
      <c r="AR21" s="260">
        <f>'C завтраками| Bed and breakfast'!AR20*0.82</f>
        <v>39114</v>
      </c>
      <c r="AS21" s="260">
        <f>'C завтраками| Bed and breakfast'!AS20*0.82</f>
        <v>32553.999999999996</v>
      </c>
      <c r="AT21" s="260">
        <f>'C завтраками| Bed and breakfast'!AT20*0.82</f>
        <v>36654</v>
      </c>
      <c r="AU21" s="260">
        <f>'C завтраками| Bed and breakfast'!AU20*0.82</f>
        <v>32553.999999999996</v>
      </c>
      <c r="AV21" s="260">
        <f>'C завтраками| Bed and breakfast'!AV20*0.82</f>
        <v>36654</v>
      </c>
      <c r="AW21" s="260">
        <f>'C завтраками| Bed and breakfast'!AW20*0.82</f>
        <v>32553.999999999996</v>
      </c>
      <c r="AX21" s="260">
        <f>'C завтраками| Bed and breakfast'!AX20*0.82</f>
        <v>39114</v>
      </c>
      <c r="AY21" s="260">
        <f>'C завтраками| Bed and breakfast'!AY20*0.82</f>
        <v>28700</v>
      </c>
      <c r="AZ21" s="260">
        <f>'C завтраками| Bed and breakfast'!AZ20*0.82</f>
        <v>34194</v>
      </c>
      <c r="BA21" s="260">
        <f>'C завтраками| Bed and breakfast'!BA20*0.82</f>
        <v>26240</v>
      </c>
      <c r="BB21" s="260">
        <f>'C завтраками| Bed and breakfast'!BB20*0.82</f>
        <v>27470</v>
      </c>
      <c r="BC21" s="260">
        <f>'C завтраками| Bed and breakfast'!BC20*0.82</f>
        <v>26240</v>
      </c>
      <c r="BD21" s="260">
        <f>'C завтраками| Bed and breakfast'!BD20*0.82</f>
        <v>27470</v>
      </c>
      <c r="BE21" s="260">
        <f>'C завтраками| Bed and breakfast'!BE20*0.82</f>
        <v>26240</v>
      </c>
      <c r="BF21" s="260">
        <f>'C завтраками| Bed and breakfast'!BF20*0.82</f>
        <v>27470</v>
      </c>
      <c r="BG21" s="260">
        <f>'C завтраками| Bed and breakfast'!BG20*0.82</f>
        <v>26240</v>
      </c>
      <c r="BH21" s="260">
        <f>'C завтраками| Bed and breakfast'!BH20*0.82</f>
        <v>27470</v>
      </c>
      <c r="BI21" s="260">
        <f>'C завтраками| Bed and breakfast'!BI20*0.82</f>
        <v>26240</v>
      </c>
    </row>
    <row r="22" spans="1:61" s="85" customFormat="1" x14ac:dyDescent="0.2">
      <c r="A22" s="259" t="s">
        <v>137</v>
      </c>
    </row>
    <row r="23" spans="1:61" s="85" customFormat="1" x14ac:dyDescent="0.2">
      <c r="A23" s="260" t="s">
        <v>129</v>
      </c>
      <c r="B23" s="260">
        <f>'C завтраками| Bed and breakfast'!B22*0.82</f>
        <v>30749.999999999996</v>
      </c>
      <c r="C23" s="260">
        <f>'C завтраками| Bed and breakfast'!C22*0.82</f>
        <v>29520</v>
      </c>
      <c r="D23" s="260">
        <f>'C завтраками| Bed and breakfast'!D22*0.82</f>
        <v>27634</v>
      </c>
      <c r="E23" s="260">
        <f>'C завтраками| Bed and breakfast'!E22*0.82</f>
        <v>27634</v>
      </c>
      <c r="F23" s="260">
        <f>'C завтраками| Bed and breakfast'!F22*0.82</f>
        <v>30749.999999999996</v>
      </c>
      <c r="G23" s="260">
        <f>'C завтраками| Bed and breakfast'!G22*0.82</f>
        <v>41820</v>
      </c>
      <c r="H23" s="260">
        <f>'C завтраками| Bed and breakfast'!H22*0.82</f>
        <v>38130</v>
      </c>
      <c r="I23" s="260">
        <f>'C завтраками| Bed and breakfast'!I22*0.82</f>
        <v>35670</v>
      </c>
      <c r="J23" s="260">
        <f>'C завтраками| Bed and breakfast'!J22*0.82</f>
        <v>35670</v>
      </c>
      <c r="K23" s="260">
        <f>'C завтраками| Bed and breakfast'!K22*0.82</f>
        <v>33210</v>
      </c>
      <c r="L23" s="260">
        <f>'C завтраками| Bed and breakfast'!L22*0.82</f>
        <v>38130</v>
      </c>
      <c r="M23" s="260">
        <f>'C завтраками| Bed and breakfast'!M22*0.82</f>
        <v>41820</v>
      </c>
      <c r="N23" s="260">
        <f>'C завтраками| Bed and breakfast'!N22*0.82</f>
        <v>27060</v>
      </c>
      <c r="O23" s="260">
        <f>'C завтраками| Bed and breakfast'!O22*0.82</f>
        <v>28290</v>
      </c>
      <c r="P23" s="260">
        <f>'C завтраками| Bed and breakfast'!P22*0.82</f>
        <v>27060</v>
      </c>
      <c r="Q23" s="260">
        <f>'C завтраками| Bed and breakfast'!Q22*0.82</f>
        <v>27634</v>
      </c>
      <c r="R23" s="260">
        <f>'C завтраками| Bed and breakfast'!R22*0.82</f>
        <v>28290</v>
      </c>
      <c r="S23" s="260">
        <f>'C завтраками| Bed and breakfast'!S22*0.82</f>
        <v>25830</v>
      </c>
      <c r="T23" s="260">
        <f>'C завтраками| Bed and breakfast'!T22*0.82</f>
        <v>28290</v>
      </c>
      <c r="U23" s="260">
        <f>'C завтраками| Bed and breakfast'!U22*0.82</f>
        <v>30749.999999999996</v>
      </c>
      <c r="V23" s="260">
        <f>'C завтраками| Bed and breakfast'!V22*0.82</f>
        <v>30749.999999999996</v>
      </c>
      <c r="W23" s="260">
        <f>'C завтраками| Bed and breakfast'!W22*0.82</f>
        <v>30749.999999999996</v>
      </c>
      <c r="X23" s="260">
        <f>'C завтраками| Bed and breakfast'!X22*0.82</f>
        <v>30749.999999999996</v>
      </c>
      <c r="Y23" s="260">
        <f>'C завтраками| Bed and breakfast'!Y22*0.82</f>
        <v>29520</v>
      </c>
      <c r="Z23" s="260">
        <f>'C завтраками| Bed and breakfast'!Z22*0.82</f>
        <v>33210</v>
      </c>
      <c r="AA23" s="260">
        <f>'C завтраками| Bed and breakfast'!AA22*0.82</f>
        <v>29520</v>
      </c>
      <c r="AB23" s="260">
        <f>'C завтраками| Bed and breakfast'!AB22*0.82</f>
        <v>35670</v>
      </c>
      <c r="AC23" s="260">
        <f>'C завтраками| Bed and breakfast'!AC22*0.82</f>
        <v>33210</v>
      </c>
      <c r="AD23" s="260">
        <f>'C завтраками| Bed and breakfast'!AD22*0.82</f>
        <v>29520</v>
      </c>
      <c r="AE23" s="260">
        <f>'C завтраками| Bed and breakfast'!AE22*0.82</f>
        <v>33210</v>
      </c>
      <c r="AF23" s="260">
        <f>'C завтраками| Bed and breakfast'!AF22*0.82</f>
        <v>30749.999999999996</v>
      </c>
      <c r="AG23" s="260">
        <f>'C завтраками| Bed and breakfast'!AG22*0.82</f>
        <v>36244</v>
      </c>
      <c r="AH23" s="260">
        <f>'C завтраками| Bed and breakfast'!AH22*0.82</f>
        <v>38704</v>
      </c>
      <c r="AI23" s="260">
        <f>'C завтраками| Bed and breakfast'!AI22*0.82</f>
        <v>36244</v>
      </c>
      <c r="AJ23" s="260">
        <f>'C завтраками| Bed and breakfast'!AJ22*0.82</f>
        <v>34850</v>
      </c>
      <c r="AK23" s="260">
        <f>'C завтраками| Bed and breakfast'!AK22*0.82</f>
        <v>34850</v>
      </c>
      <c r="AL23" s="260">
        <f>'C завтраками| Bed and breakfast'!AL22*0.82</f>
        <v>36244</v>
      </c>
      <c r="AM23" s="260">
        <f>'C завтраками| Bed and breakfast'!AM22*0.82</f>
        <v>34850</v>
      </c>
      <c r="AN23" s="260">
        <f>'C завтраками| Bed and breakfast'!AN22*0.82</f>
        <v>38704</v>
      </c>
      <c r="AO23" s="260">
        <f>'C завтраками| Bed and breakfast'!AO22*0.82</f>
        <v>36244</v>
      </c>
      <c r="AP23" s="260">
        <f>'C завтраками| Bed and breakfast'!AP22*0.82</f>
        <v>38704</v>
      </c>
      <c r="AQ23" s="260">
        <f>'C завтраками| Bed and breakfast'!AQ22*0.82</f>
        <v>38704</v>
      </c>
      <c r="AR23" s="260">
        <f>'C завтраками| Bed and breakfast'!AR22*0.82</f>
        <v>45264</v>
      </c>
      <c r="AS23" s="260">
        <f>'C завтраками| Bed and breakfast'!AS22*0.82</f>
        <v>38704</v>
      </c>
      <c r="AT23" s="260">
        <f>'C завтраками| Bed and breakfast'!AT22*0.82</f>
        <v>42804</v>
      </c>
      <c r="AU23" s="260">
        <f>'C завтраками| Bed and breakfast'!AU22*0.82</f>
        <v>38704</v>
      </c>
      <c r="AV23" s="260">
        <f>'C завтраками| Bed and breakfast'!AV22*0.82</f>
        <v>42804</v>
      </c>
      <c r="AW23" s="260">
        <f>'C завтраками| Bed and breakfast'!AW22*0.82</f>
        <v>38704</v>
      </c>
      <c r="AX23" s="260">
        <f>'C завтраками| Bed and breakfast'!AX22*0.82</f>
        <v>45264</v>
      </c>
      <c r="AY23" s="260">
        <f>'C завтраками| Bed and breakfast'!AY22*0.82</f>
        <v>34850</v>
      </c>
      <c r="AZ23" s="260">
        <f>'C завтраками| Bed and breakfast'!AZ22*0.82</f>
        <v>40344</v>
      </c>
      <c r="BA23" s="260">
        <f>'C завтраками| Bed and breakfast'!BA22*0.82</f>
        <v>32389.999999999996</v>
      </c>
      <c r="BB23" s="260">
        <f>'C завтраками| Bed and breakfast'!BB22*0.82</f>
        <v>33620</v>
      </c>
      <c r="BC23" s="260">
        <f>'C завтраками| Bed and breakfast'!BC22*0.82</f>
        <v>32389.999999999996</v>
      </c>
      <c r="BD23" s="260">
        <f>'C завтраками| Bed and breakfast'!BD22*0.82</f>
        <v>33620</v>
      </c>
      <c r="BE23" s="260">
        <f>'C завтраками| Bed and breakfast'!BE22*0.82</f>
        <v>32389.999999999996</v>
      </c>
      <c r="BF23" s="260">
        <f>'C завтраками| Bed and breakfast'!BF22*0.82</f>
        <v>33620</v>
      </c>
      <c r="BG23" s="260">
        <f>'C завтраками| Bed and breakfast'!BG22*0.82</f>
        <v>32389.999999999996</v>
      </c>
      <c r="BH23" s="260">
        <f>'C завтраками| Bed and breakfast'!BH22*0.82</f>
        <v>33620</v>
      </c>
      <c r="BI23" s="260">
        <f>'C завтраками| Bed and breakfast'!BI22*0.82</f>
        <v>32389.999999999996</v>
      </c>
    </row>
    <row r="24" spans="1:61" s="85" customFormat="1" x14ac:dyDescent="0.2">
      <c r="A24" s="259" t="s">
        <v>138</v>
      </c>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261"/>
      <c r="BA24" s="261"/>
      <c r="BB24" s="261"/>
      <c r="BC24" s="261"/>
      <c r="BD24" s="261"/>
      <c r="BE24" s="261"/>
      <c r="BF24" s="261"/>
      <c r="BG24" s="261"/>
      <c r="BH24" s="261"/>
      <c r="BI24" s="261"/>
    </row>
    <row r="25" spans="1:61" s="85" customFormat="1" x14ac:dyDescent="0.2">
      <c r="A25" s="260" t="s">
        <v>129</v>
      </c>
      <c r="B25" s="260">
        <f>'C завтраками| Bed and breakfast'!B24*0.82</f>
        <v>37310</v>
      </c>
      <c r="C25" s="260">
        <f>'C завтраками| Bed and breakfast'!C24*0.82</f>
        <v>36080</v>
      </c>
      <c r="D25" s="260">
        <f>'C завтраками| Bed and breakfast'!D24*0.82</f>
        <v>34194</v>
      </c>
      <c r="E25" s="260">
        <f>'C завтраками| Bed and breakfast'!E24*0.82</f>
        <v>34194</v>
      </c>
      <c r="F25" s="260">
        <f>'C завтраками| Bed and breakfast'!F24*0.82</f>
        <v>37310</v>
      </c>
      <c r="G25" s="260">
        <f>'C завтраками| Bed and breakfast'!G24*0.82</f>
        <v>48380</v>
      </c>
      <c r="H25" s="260">
        <f>'C завтраками| Bed and breakfast'!H24*0.82</f>
        <v>44690</v>
      </c>
      <c r="I25" s="260">
        <f>'C завтраками| Bed and breakfast'!I24*0.82</f>
        <v>42230</v>
      </c>
      <c r="J25" s="260">
        <f>'C завтраками| Bed and breakfast'!J24*0.82</f>
        <v>42230</v>
      </c>
      <c r="K25" s="260">
        <f>'C завтраками| Bed and breakfast'!K24*0.82</f>
        <v>39770</v>
      </c>
      <c r="L25" s="260">
        <f>'C завтраками| Bed and breakfast'!L24*0.82</f>
        <v>44690</v>
      </c>
      <c r="M25" s="260">
        <f>'C завтраками| Bed and breakfast'!M24*0.82</f>
        <v>48380</v>
      </c>
      <c r="N25" s="260">
        <f>'C завтраками| Bed and breakfast'!N24*0.82</f>
        <v>33620</v>
      </c>
      <c r="O25" s="260">
        <f>'C завтраками| Bed and breakfast'!O24*0.82</f>
        <v>34850</v>
      </c>
      <c r="P25" s="260">
        <f>'C завтраками| Bed and breakfast'!P24*0.82</f>
        <v>33620</v>
      </c>
      <c r="Q25" s="260">
        <f>'C завтраками| Bed and breakfast'!Q24*0.82</f>
        <v>34194</v>
      </c>
      <c r="R25" s="260">
        <f>'C завтраками| Bed and breakfast'!R24*0.82</f>
        <v>34850</v>
      </c>
      <c r="S25" s="260">
        <f>'C завтраками| Bed and breakfast'!S24*0.82</f>
        <v>32389.999999999996</v>
      </c>
      <c r="T25" s="260">
        <f>'C завтраками| Bed and breakfast'!T24*0.82</f>
        <v>34850</v>
      </c>
      <c r="U25" s="260">
        <f>'C завтраками| Bed and breakfast'!U24*0.82</f>
        <v>37310</v>
      </c>
      <c r="V25" s="260">
        <f>'C завтраками| Bed and breakfast'!V24*0.82</f>
        <v>37310</v>
      </c>
      <c r="W25" s="260">
        <f>'C завтраками| Bed and breakfast'!W24*0.82</f>
        <v>37310</v>
      </c>
      <c r="X25" s="260">
        <f>'C завтраками| Bed and breakfast'!X24*0.82</f>
        <v>37310</v>
      </c>
      <c r="Y25" s="260">
        <f>'C завтраками| Bed and breakfast'!Y24*0.82</f>
        <v>36080</v>
      </c>
      <c r="Z25" s="260">
        <f>'C завтраками| Bed and breakfast'!Z24*0.82</f>
        <v>39770</v>
      </c>
      <c r="AA25" s="260">
        <f>'C завтраками| Bed and breakfast'!AA24*0.82</f>
        <v>36080</v>
      </c>
      <c r="AB25" s="260">
        <f>'C завтраками| Bed and breakfast'!AB24*0.82</f>
        <v>42230</v>
      </c>
      <c r="AC25" s="260">
        <f>'C завтраками| Bed and breakfast'!AC24*0.82</f>
        <v>39770</v>
      </c>
      <c r="AD25" s="260">
        <f>'C завтраками| Bed and breakfast'!AD24*0.82</f>
        <v>36080</v>
      </c>
      <c r="AE25" s="260">
        <f>'C завтраками| Bed and breakfast'!AE24*0.82</f>
        <v>39770</v>
      </c>
      <c r="AF25" s="260">
        <f>'C завтраками| Bed and breakfast'!AF24*0.82</f>
        <v>37310</v>
      </c>
      <c r="AG25" s="260">
        <f>'C завтраками| Bed and breakfast'!AG24*0.82</f>
        <v>42804</v>
      </c>
      <c r="AH25" s="260">
        <f>'C завтраками| Bed and breakfast'!AH24*0.82</f>
        <v>45264</v>
      </c>
      <c r="AI25" s="260">
        <f>'C завтраками| Bed and breakfast'!AI24*0.82</f>
        <v>42804</v>
      </c>
      <c r="AJ25" s="260">
        <f>'C завтраками| Bed and breakfast'!AJ24*0.82</f>
        <v>41410</v>
      </c>
      <c r="AK25" s="260">
        <f>'C завтраками| Bed and breakfast'!AK24*0.82</f>
        <v>41410</v>
      </c>
      <c r="AL25" s="260">
        <f>'C завтраками| Bed and breakfast'!AL24*0.82</f>
        <v>42804</v>
      </c>
      <c r="AM25" s="260">
        <f>'C завтраками| Bed and breakfast'!AM24*0.82</f>
        <v>41410</v>
      </c>
      <c r="AN25" s="260">
        <f>'C завтраками| Bed and breakfast'!AN24*0.82</f>
        <v>45264</v>
      </c>
      <c r="AO25" s="260">
        <f>'C завтраками| Bed and breakfast'!AO24*0.82</f>
        <v>42804</v>
      </c>
      <c r="AP25" s="260">
        <f>'C завтраками| Bed and breakfast'!AP24*0.82</f>
        <v>45264</v>
      </c>
      <c r="AQ25" s="260">
        <f>'C завтраками| Bed and breakfast'!AQ24*0.82</f>
        <v>45264</v>
      </c>
      <c r="AR25" s="260">
        <f>'C завтраками| Bed and breakfast'!AR24*0.82</f>
        <v>51824</v>
      </c>
      <c r="AS25" s="260">
        <f>'C завтраками| Bed and breakfast'!AS24*0.82</f>
        <v>45264</v>
      </c>
      <c r="AT25" s="260">
        <f>'C завтраками| Bed and breakfast'!AT24*0.82</f>
        <v>49364</v>
      </c>
      <c r="AU25" s="260">
        <f>'C завтраками| Bed and breakfast'!AU24*0.82</f>
        <v>45264</v>
      </c>
      <c r="AV25" s="260">
        <f>'C завтраками| Bed and breakfast'!AV24*0.82</f>
        <v>49364</v>
      </c>
      <c r="AW25" s="260">
        <f>'C завтраками| Bed and breakfast'!AW24*0.82</f>
        <v>45264</v>
      </c>
      <c r="AX25" s="260">
        <f>'C завтраками| Bed and breakfast'!AX24*0.82</f>
        <v>51824</v>
      </c>
      <c r="AY25" s="260">
        <f>'C завтраками| Bed and breakfast'!AY24*0.82</f>
        <v>41410</v>
      </c>
      <c r="AZ25" s="260">
        <f>'C завтраками| Bed and breakfast'!AZ24*0.82</f>
        <v>46904</v>
      </c>
      <c r="BA25" s="260">
        <f>'C завтраками| Bed and breakfast'!BA24*0.82</f>
        <v>38950</v>
      </c>
      <c r="BB25" s="260">
        <f>'C завтраками| Bed and breakfast'!BB24*0.82</f>
        <v>40180</v>
      </c>
      <c r="BC25" s="260">
        <f>'C завтраками| Bed and breakfast'!BC24*0.82</f>
        <v>38950</v>
      </c>
      <c r="BD25" s="260">
        <f>'C завтраками| Bed and breakfast'!BD24*0.82</f>
        <v>40180</v>
      </c>
      <c r="BE25" s="260">
        <f>'C завтраками| Bed and breakfast'!BE24*0.82</f>
        <v>38950</v>
      </c>
      <c r="BF25" s="260">
        <f>'C завтраками| Bed and breakfast'!BF24*0.82</f>
        <v>40180</v>
      </c>
      <c r="BG25" s="260">
        <f>'C завтраками| Bed and breakfast'!BG24*0.82</f>
        <v>38950</v>
      </c>
      <c r="BH25" s="260">
        <f>'C завтраками| Bed and breakfast'!BH24*0.82</f>
        <v>40180</v>
      </c>
      <c r="BI25" s="260">
        <f>'C завтраками| Bed and breakfast'!BI24*0.82</f>
        <v>38950</v>
      </c>
    </row>
    <row r="26" spans="1:61" s="85" customFormat="1" x14ac:dyDescent="0.2">
      <c r="A26" s="261" t="s">
        <v>139</v>
      </c>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c r="BA26" s="261"/>
      <c r="BB26" s="261"/>
      <c r="BC26" s="261"/>
      <c r="BD26" s="261"/>
      <c r="BE26" s="261"/>
      <c r="BF26" s="261"/>
      <c r="BG26" s="261"/>
      <c r="BH26" s="261"/>
      <c r="BI26" s="261"/>
    </row>
    <row r="27" spans="1:61" s="85" customFormat="1" x14ac:dyDescent="0.2">
      <c r="A27" s="260" t="s">
        <v>129</v>
      </c>
      <c r="B27" s="260">
        <f>'C завтраками| Bed and breakfast'!B26*0.82</f>
        <v>57810</v>
      </c>
      <c r="C27" s="260">
        <f>'C завтраками| Bed and breakfast'!C26*0.82</f>
        <v>56580</v>
      </c>
      <c r="D27" s="260">
        <f>'C завтраками| Bed and breakfast'!D26*0.82</f>
        <v>54694</v>
      </c>
      <c r="E27" s="260">
        <f>'C завтраками| Bed and breakfast'!E26*0.82</f>
        <v>54694</v>
      </c>
      <c r="F27" s="260">
        <f>'C завтраками| Bed and breakfast'!F26*0.82</f>
        <v>57810</v>
      </c>
      <c r="G27" s="260">
        <f>'C завтраками| Bed and breakfast'!G26*0.82</f>
        <v>68880</v>
      </c>
      <c r="H27" s="260">
        <f>'C завтраками| Bed and breakfast'!H26*0.82</f>
        <v>65189.999999999993</v>
      </c>
      <c r="I27" s="260">
        <f>'C завтраками| Bed and breakfast'!I26*0.82</f>
        <v>62729.999999999993</v>
      </c>
      <c r="J27" s="260">
        <f>'C завтраками| Bed and breakfast'!J26*0.82</f>
        <v>62729.999999999993</v>
      </c>
      <c r="K27" s="260">
        <f>'C завтраками| Bed and breakfast'!K26*0.82</f>
        <v>60270</v>
      </c>
      <c r="L27" s="260">
        <f>'C завтраками| Bed and breakfast'!L26*0.82</f>
        <v>65189.999999999993</v>
      </c>
      <c r="M27" s="260">
        <f>'C завтраками| Bed and breakfast'!M26*0.82</f>
        <v>68880</v>
      </c>
      <c r="N27" s="260">
        <f>'C завтраками| Bed and breakfast'!N26*0.82</f>
        <v>54120</v>
      </c>
      <c r="O27" s="260">
        <f>'C завтраками| Bed and breakfast'!O26*0.82</f>
        <v>55350</v>
      </c>
      <c r="P27" s="260">
        <f>'C завтраками| Bed and breakfast'!P26*0.82</f>
        <v>54120</v>
      </c>
      <c r="Q27" s="260">
        <f>'C завтраками| Bed and breakfast'!Q26*0.82</f>
        <v>54694</v>
      </c>
      <c r="R27" s="260">
        <f>'C завтраками| Bed and breakfast'!R26*0.82</f>
        <v>55350</v>
      </c>
      <c r="S27" s="260">
        <f>'C завтраками| Bed and breakfast'!S26*0.82</f>
        <v>52890</v>
      </c>
      <c r="T27" s="260">
        <f>'C завтраками| Bed and breakfast'!T26*0.82</f>
        <v>55350</v>
      </c>
      <c r="U27" s="260">
        <f>'C завтраками| Bed and breakfast'!U26*0.82</f>
        <v>57810</v>
      </c>
      <c r="V27" s="260">
        <f>'C завтраками| Bed and breakfast'!V26*0.82</f>
        <v>57810</v>
      </c>
      <c r="W27" s="260">
        <f>'C завтраками| Bed and breakfast'!W26*0.82</f>
        <v>57810</v>
      </c>
      <c r="X27" s="260">
        <f>'C завтраками| Bed and breakfast'!X26*0.82</f>
        <v>57810</v>
      </c>
      <c r="Y27" s="260">
        <f>'C завтраками| Bed and breakfast'!Y26*0.82</f>
        <v>56580</v>
      </c>
      <c r="Z27" s="260">
        <f>'C завтраками| Bed and breakfast'!Z26*0.82</f>
        <v>60270</v>
      </c>
      <c r="AA27" s="260">
        <f>'C завтраками| Bed and breakfast'!AA26*0.82</f>
        <v>56580</v>
      </c>
      <c r="AB27" s="260">
        <f>'C завтраками| Bed and breakfast'!AB26*0.82</f>
        <v>62729.999999999993</v>
      </c>
      <c r="AC27" s="260">
        <f>'C завтраками| Bed and breakfast'!AC26*0.82</f>
        <v>60270</v>
      </c>
      <c r="AD27" s="260">
        <f>'C завтраками| Bed and breakfast'!AD26*0.82</f>
        <v>56580</v>
      </c>
      <c r="AE27" s="260">
        <f>'C завтраками| Bed and breakfast'!AE26*0.82</f>
        <v>60270</v>
      </c>
      <c r="AF27" s="260">
        <f>'C завтраками| Bed and breakfast'!AF26*0.82</f>
        <v>57810</v>
      </c>
      <c r="AG27" s="260">
        <f>'C завтраками| Bed and breakfast'!AG26*0.82</f>
        <v>63303.999999999993</v>
      </c>
      <c r="AH27" s="260">
        <f>'C завтраками| Bed and breakfast'!AH26*0.82</f>
        <v>65764</v>
      </c>
      <c r="AI27" s="260">
        <f>'C завтраками| Bed and breakfast'!AI26*0.82</f>
        <v>63303.999999999993</v>
      </c>
      <c r="AJ27" s="260">
        <f>'C завтраками| Bed and breakfast'!AJ26*0.82</f>
        <v>61909.999999999993</v>
      </c>
      <c r="AK27" s="260">
        <f>'C завтраками| Bed and breakfast'!AK26*0.82</f>
        <v>61909.999999999993</v>
      </c>
      <c r="AL27" s="260">
        <f>'C завтраками| Bed and breakfast'!AL26*0.82</f>
        <v>63303.999999999993</v>
      </c>
      <c r="AM27" s="260">
        <f>'C завтраками| Bed and breakfast'!AM26*0.82</f>
        <v>61909.999999999993</v>
      </c>
      <c r="AN27" s="260">
        <f>'C завтраками| Bed and breakfast'!AN26*0.82</f>
        <v>65764</v>
      </c>
      <c r="AO27" s="260">
        <f>'C завтраками| Bed and breakfast'!AO26*0.82</f>
        <v>63303.999999999993</v>
      </c>
      <c r="AP27" s="260">
        <f>'C завтраками| Bed and breakfast'!AP26*0.82</f>
        <v>65764</v>
      </c>
      <c r="AQ27" s="260">
        <f>'C завтраками| Bed and breakfast'!AQ26*0.82</f>
        <v>65764</v>
      </c>
      <c r="AR27" s="260">
        <f>'C завтраками| Bed and breakfast'!AR26*0.82</f>
        <v>72324</v>
      </c>
      <c r="AS27" s="260">
        <f>'C завтраками| Bed and breakfast'!AS26*0.82</f>
        <v>65764</v>
      </c>
      <c r="AT27" s="260">
        <f>'C завтраками| Bed and breakfast'!AT26*0.82</f>
        <v>69864</v>
      </c>
      <c r="AU27" s="260">
        <f>'C завтраками| Bed and breakfast'!AU26*0.82</f>
        <v>65764</v>
      </c>
      <c r="AV27" s="260">
        <f>'C завтраками| Bed and breakfast'!AV26*0.82</f>
        <v>69864</v>
      </c>
      <c r="AW27" s="260">
        <f>'C завтраками| Bed and breakfast'!AW26*0.82</f>
        <v>65764</v>
      </c>
      <c r="AX27" s="260">
        <f>'C завтраками| Bed and breakfast'!AX26*0.82</f>
        <v>72324</v>
      </c>
      <c r="AY27" s="260">
        <f>'C завтраками| Bed and breakfast'!AY26*0.82</f>
        <v>61909.999999999993</v>
      </c>
      <c r="AZ27" s="260">
        <f>'C завтраками| Bed and breakfast'!AZ26*0.82</f>
        <v>67404</v>
      </c>
      <c r="BA27" s="260">
        <f>'C завтраками| Bed and breakfast'!BA26*0.82</f>
        <v>59450</v>
      </c>
      <c r="BB27" s="260">
        <f>'C завтраками| Bed and breakfast'!BB26*0.82</f>
        <v>60680</v>
      </c>
      <c r="BC27" s="260">
        <f>'C завтраками| Bed and breakfast'!BC26*0.82</f>
        <v>59450</v>
      </c>
      <c r="BD27" s="260">
        <f>'C завтраками| Bed and breakfast'!BD26*0.82</f>
        <v>60680</v>
      </c>
      <c r="BE27" s="260">
        <f>'C завтраками| Bed and breakfast'!BE26*0.82</f>
        <v>59450</v>
      </c>
      <c r="BF27" s="260">
        <f>'C завтраками| Bed and breakfast'!BF26*0.82</f>
        <v>60680</v>
      </c>
      <c r="BG27" s="260">
        <f>'C завтраками| Bed and breakfast'!BG26*0.82</f>
        <v>59450</v>
      </c>
      <c r="BH27" s="260">
        <f>'C завтраками| Bed and breakfast'!BH26*0.82</f>
        <v>60680</v>
      </c>
      <c r="BI27" s="260">
        <f>'C завтраками| Bed and breakfast'!BI26*0.82</f>
        <v>59450</v>
      </c>
    </row>
    <row r="28" spans="1:61" s="85" customFormat="1" x14ac:dyDescent="0.2">
      <c r="A28" s="259" t="s">
        <v>140</v>
      </c>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261"/>
      <c r="BH28" s="261"/>
      <c r="BI28" s="261"/>
    </row>
    <row r="29" spans="1:61" s="85" customFormat="1" x14ac:dyDescent="0.2">
      <c r="A29" s="260" t="s">
        <v>129</v>
      </c>
      <c r="B29" s="260">
        <f>'C завтраками| Bed and breakfast'!B28*0.82</f>
        <v>74210</v>
      </c>
      <c r="C29" s="260">
        <f>'C завтраками| Bed and breakfast'!C28*0.82</f>
        <v>72980</v>
      </c>
      <c r="D29" s="260">
        <f>'C завтраками| Bed and breakfast'!D28*0.82</f>
        <v>71094</v>
      </c>
      <c r="E29" s="260">
        <f>'C завтраками| Bed and breakfast'!E28*0.82</f>
        <v>71094</v>
      </c>
      <c r="F29" s="260">
        <f>'C завтраками| Bed and breakfast'!F28*0.82</f>
        <v>74210</v>
      </c>
      <c r="G29" s="260">
        <f>'C завтраками| Bed and breakfast'!G28*0.82</f>
        <v>85280</v>
      </c>
      <c r="H29" s="260">
        <f>'C завтраками| Bed and breakfast'!H28*0.82</f>
        <v>81590</v>
      </c>
      <c r="I29" s="260">
        <f>'C завтраками| Bed and breakfast'!I28*0.82</f>
        <v>79130</v>
      </c>
      <c r="J29" s="260">
        <f>'C завтраками| Bed and breakfast'!J28*0.82</f>
        <v>79130</v>
      </c>
      <c r="K29" s="260">
        <f>'C завтраками| Bed and breakfast'!K28*0.82</f>
        <v>76670</v>
      </c>
      <c r="L29" s="260">
        <f>'C завтраками| Bed and breakfast'!L28*0.82</f>
        <v>81590</v>
      </c>
      <c r="M29" s="260">
        <f>'C завтраками| Bed and breakfast'!M28*0.82</f>
        <v>85280</v>
      </c>
      <c r="N29" s="260">
        <f>'C завтраками| Bed and breakfast'!N28*0.82</f>
        <v>70520</v>
      </c>
      <c r="O29" s="260">
        <f>'C завтраками| Bed and breakfast'!O28*0.82</f>
        <v>71750</v>
      </c>
      <c r="P29" s="260">
        <f>'C завтраками| Bed and breakfast'!P28*0.82</f>
        <v>70520</v>
      </c>
      <c r="Q29" s="260">
        <f>'C завтраками| Bed and breakfast'!Q28*0.82</f>
        <v>71094</v>
      </c>
      <c r="R29" s="260">
        <f>'C завтраками| Bed and breakfast'!R28*0.82</f>
        <v>71750</v>
      </c>
      <c r="S29" s="260">
        <f>'C завтраками| Bed and breakfast'!S28*0.82</f>
        <v>69290</v>
      </c>
      <c r="T29" s="260">
        <f>'C завтраками| Bed and breakfast'!T28*0.82</f>
        <v>71750</v>
      </c>
      <c r="U29" s="260">
        <f>'C завтраками| Bed and breakfast'!U28*0.82</f>
        <v>74210</v>
      </c>
      <c r="V29" s="260">
        <f>'C завтраками| Bed and breakfast'!V28*0.82</f>
        <v>74210</v>
      </c>
      <c r="W29" s="260">
        <f>'C завтраками| Bed and breakfast'!W28*0.82</f>
        <v>74210</v>
      </c>
      <c r="X29" s="260">
        <f>'C завтраками| Bed and breakfast'!X28*0.82</f>
        <v>74210</v>
      </c>
      <c r="Y29" s="260">
        <f>'C завтраками| Bed and breakfast'!Y28*0.82</f>
        <v>72980</v>
      </c>
      <c r="Z29" s="260">
        <f>'C завтраками| Bed and breakfast'!Z28*0.82</f>
        <v>76670</v>
      </c>
      <c r="AA29" s="260">
        <f>'C завтраками| Bed and breakfast'!AA28*0.82</f>
        <v>72980</v>
      </c>
      <c r="AB29" s="260">
        <f>'C завтраками| Bed and breakfast'!AB28*0.82</f>
        <v>79130</v>
      </c>
      <c r="AC29" s="260">
        <f>'C завтраками| Bed and breakfast'!AC28*0.82</f>
        <v>76670</v>
      </c>
      <c r="AD29" s="260">
        <f>'C завтраками| Bed and breakfast'!AD28*0.82</f>
        <v>72980</v>
      </c>
      <c r="AE29" s="260">
        <f>'C завтраками| Bed and breakfast'!AE28*0.82</f>
        <v>76670</v>
      </c>
      <c r="AF29" s="260">
        <f>'C завтраками| Bed and breakfast'!AF28*0.82</f>
        <v>74210</v>
      </c>
      <c r="AG29" s="260">
        <f>'C завтраками| Bed and breakfast'!AG28*0.82</f>
        <v>79704</v>
      </c>
      <c r="AH29" s="260">
        <f>'C завтраками| Bed and breakfast'!AH28*0.82</f>
        <v>82164</v>
      </c>
      <c r="AI29" s="260">
        <f>'C завтраками| Bed and breakfast'!AI28*0.82</f>
        <v>79704</v>
      </c>
      <c r="AJ29" s="260">
        <f>'C завтраками| Bed and breakfast'!AJ28*0.82</f>
        <v>78310</v>
      </c>
      <c r="AK29" s="260">
        <f>'C завтраками| Bed and breakfast'!AK28*0.82</f>
        <v>78310</v>
      </c>
      <c r="AL29" s="260">
        <f>'C завтраками| Bed and breakfast'!AL28*0.82</f>
        <v>79704</v>
      </c>
      <c r="AM29" s="260">
        <f>'C завтраками| Bed and breakfast'!AM28*0.82</f>
        <v>78310</v>
      </c>
      <c r="AN29" s="260">
        <f>'C завтраками| Bed and breakfast'!AN28*0.82</f>
        <v>82164</v>
      </c>
      <c r="AO29" s="260">
        <f>'C завтраками| Bed and breakfast'!AO28*0.82</f>
        <v>79704</v>
      </c>
      <c r="AP29" s="260">
        <f>'C завтраками| Bed and breakfast'!AP28*0.82</f>
        <v>82164</v>
      </c>
      <c r="AQ29" s="260">
        <f>'C завтраками| Bed and breakfast'!AQ28*0.82</f>
        <v>82164</v>
      </c>
      <c r="AR29" s="260">
        <f>'C завтраками| Bed and breakfast'!AR28*0.82</f>
        <v>88724</v>
      </c>
      <c r="AS29" s="260">
        <f>'C завтраками| Bed and breakfast'!AS28*0.82</f>
        <v>82164</v>
      </c>
      <c r="AT29" s="260">
        <f>'C завтраками| Bed and breakfast'!AT28*0.82</f>
        <v>86264</v>
      </c>
      <c r="AU29" s="260">
        <f>'C завтраками| Bed and breakfast'!AU28*0.82</f>
        <v>82164</v>
      </c>
      <c r="AV29" s="260">
        <f>'C завтраками| Bed and breakfast'!AV28*0.82</f>
        <v>86264</v>
      </c>
      <c r="AW29" s="260">
        <f>'C завтраками| Bed and breakfast'!AW28*0.82</f>
        <v>82164</v>
      </c>
      <c r="AX29" s="260">
        <f>'C завтраками| Bed and breakfast'!AX28*0.82</f>
        <v>88724</v>
      </c>
      <c r="AY29" s="260">
        <f>'C завтраками| Bed and breakfast'!AY28*0.82</f>
        <v>78310</v>
      </c>
      <c r="AZ29" s="260">
        <f>'C завтраками| Bed and breakfast'!AZ28*0.82</f>
        <v>83804</v>
      </c>
      <c r="BA29" s="260">
        <f>'C завтраками| Bed and breakfast'!BA28*0.82</f>
        <v>75850</v>
      </c>
      <c r="BB29" s="260">
        <f>'C завтраками| Bed and breakfast'!BB28*0.82</f>
        <v>77080</v>
      </c>
      <c r="BC29" s="260">
        <f>'C завтраками| Bed and breakfast'!BC28*0.82</f>
        <v>75850</v>
      </c>
      <c r="BD29" s="260">
        <f>'C завтраками| Bed and breakfast'!BD28*0.82</f>
        <v>77080</v>
      </c>
      <c r="BE29" s="260">
        <f>'C завтраками| Bed and breakfast'!BE28*0.82</f>
        <v>75850</v>
      </c>
      <c r="BF29" s="260">
        <f>'C завтраками| Bed and breakfast'!BF28*0.82</f>
        <v>77080</v>
      </c>
      <c r="BG29" s="260">
        <f>'C завтраками| Bed and breakfast'!BG28*0.82</f>
        <v>75850</v>
      </c>
      <c r="BH29" s="260">
        <f>'C завтраками| Bed and breakfast'!BH28*0.82</f>
        <v>77080</v>
      </c>
      <c r="BI29" s="260">
        <f>'C завтраками| Bed and breakfast'!BI28*0.82</f>
        <v>75850</v>
      </c>
    </row>
    <row r="30" spans="1:61" ht="11.1" customHeight="1" x14ac:dyDescent="0.2"/>
    <row r="31" spans="1:61" x14ac:dyDescent="0.2">
      <c r="A31" s="205" t="s">
        <v>144</v>
      </c>
    </row>
    <row r="32" spans="1:61" ht="12" customHeight="1" x14ac:dyDescent="0.2">
      <c r="A32" s="422" t="s">
        <v>311</v>
      </c>
    </row>
    <row r="33" spans="1:1" ht="12" customHeight="1" x14ac:dyDescent="0.2">
      <c r="A33" s="423"/>
    </row>
    <row r="34" spans="1:1" s="95" customFormat="1" ht="12" customHeight="1" x14ac:dyDescent="0.2">
      <c r="A34" s="423"/>
    </row>
    <row r="35" spans="1:1" ht="88.5" customHeight="1" x14ac:dyDescent="0.2">
      <c r="A35" s="423"/>
    </row>
    <row r="36" spans="1:1" ht="12.75" thickBot="1" x14ac:dyDescent="0.25">
      <c r="A36" s="262"/>
    </row>
    <row r="37" spans="1:1" ht="12.75" thickBot="1" x14ac:dyDescent="0.25">
      <c r="A37" s="156" t="s">
        <v>145</v>
      </c>
    </row>
    <row r="38" spans="1:1" ht="144.75" thickBot="1" x14ac:dyDescent="0.25">
      <c r="A38" s="253" t="s">
        <v>350</v>
      </c>
    </row>
    <row r="39" spans="1:1" ht="12.75" thickBot="1" x14ac:dyDescent="0.25">
      <c r="A39" s="215"/>
    </row>
    <row r="40" spans="1:1" ht="12.75" thickBot="1" x14ac:dyDescent="0.25">
      <c r="A40" s="156" t="s">
        <v>309</v>
      </c>
    </row>
    <row r="41" spans="1:1" ht="12.75" thickBot="1" x14ac:dyDescent="0.25">
      <c r="A41" s="266" t="s">
        <v>381</v>
      </c>
    </row>
    <row r="42" spans="1:1" ht="18" customHeight="1" x14ac:dyDescent="0.2">
      <c r="A42" s="268" t="s">
        <v>382</v>
      </c>
    </row>
  </sheetData>
  <mergeCells count="1">
    <mergeCell ref="A32:A35"/>
  </mergeCells>
  <pageMargins left="0.7" right="0.7" top="0.75" bottom="0.75" header="0.3" footer="0.3"/>
  <pageSetup paperSize="9" orientation="portrait" horizontalDpi="4294967295" verticalDpi="4294967295"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2"/>
  <sheetViews>
    <sheetView zoomScaleNormal="100" workbookViewId="0">
      <selection activeCell="AB5" sqref="AB5:AB6"/>
    </sheetView>
  </sheetViews>
  <sheetFormatPr defaultColWidth="9" defaultRowHeight="12" x14ac:dyDescent="0.2"/>
  <cols>
    <col min="1" max="1" width="83.85546875" style="213" customWidth="1"/>
    <col min="2" max="16384" width="9" style="213"/>
  </cols>
  <sheetData>
    <row r="1" spans="1:61" s="21" customFormat="1" ht="12" customHeight="1" x14ac:dyDescent="0.2">
      <c r="A1" s="114" t="s">
        <v>141</v>
      </c>
    </row>
    <row r="2" spans="1:61" s="21" customFormat="1" ht="12" customHeight="1" x14ac:dyDescent="0.2">
      <c r="A2" s="151" t="s">
        <v>400</v>
      </c>
    </row>
    <row r="3" spans="1:61" ht="8.4499999999999993" customHeight="1" x14ac:dyDescent="0.2">
      <c r="A3" s="80"/>
    </row>
    <row r="4" spans="1:61" s="21" customFormat="1" ht="32.450000000000003" customHeight="1" x14ac:dyDescent="0.2">
      <c r="A4" s="317" t="s">
        <v>313</v>
      </c>
    </row>
    <row r="5" spans="1:61" s="81" customFormat="1" ht="23.1" customHeight="1" x14ac:dyDescent="0.2">
      <c r="A5" s="93" t="s">
        <v>143</v>
      </c>
      <c r="B5" s="310">
        <f>'C завтраками| Bed and breakfast'!B4</f>
        <v>45399</v>
      </c>
      <c r="C5" s="310">
        <f>'C завтраками| Bed and breakfast'!C4</f>
        <v>45401</v>
      </c>
      <c r="D5" s="310">
        <f>'C завтраками| Bed and breakfast'!D4</f>
        <v>45403</v>
      </c>
      <c r="E5" s="310">
        <f>'C завтраками| Bed and breakfast'!E4</f>
        <v>45407</v>
      </c>
      <c r="F5" s="310">
        <f>'C завтраками| Bed and breakfast'!F4</f>
        <v>45408</v>
      </c>
      <c r="G5" s="291">
        <f>'C завтраками| Bed and breakfast'!G4</f>
        <v>45410</v>
      </c>
      <c r="H5" s="291">
        <f>'C завтраками| Bed and breakfast'!H4</f>
        <v>45412</v>
      </c>
      <c r="I5" s="310">
        <f>'C завтраками| Bed and breakfast'!I4</f>
        <v>45414</v>
      </c>
      <c r="J5" s="310">
        <f>'C завтраками| Bed and breakfast'!J4</f>
        <v>45415</v>
      </c>
      <c r="K5" s="291">
        <f>'C завтраками| Bed and breakfast'!K4</f>
        <v>45417</v>
      </c>
      <c r="L5" s="310">
        <f>'C завтраками| Bed and breakfast'!L4</f>
        <v>45420</v>
      </c>
      <c r="M5" s="291">
        <f>'C завтраками| Bed and breakfast'!M4</f>
        <v>45421</v>
      </c>
      <c r="N5" s="310">
        <f>'C завтраками| Bed and breakfast'!N4</f>
        <v>45424</v>
      </c>
      <c r="O5" s="291">
        <f>'C завтраками| Bed and breakfast'!O4</f>
        <v>45427</v>
      </c>
      <c r="P5" s="310">
        <f>'C завтраками| Bed and breakfast'!P4</f>
        <v>45429</v>
      </c>
      <c r="Q5" s="310">
        <f>'C завтраками| Bed and breakfast'!Q4</f>
        <v>45431</v>
      </c>
      <c r="R5" s="310">
        <f>'C завтраками| Bed and breakfast'!R4</f>
        <v>45436</v>
      </c>
      <c r="S5" s="310">
        <f>'C завтраками| Bed and breakfast'!S4</f>
        <v>45438</v>
      </c>
      <c r="T5" s="310">
        <f>'C завтраками| Bed and breakfast'!T4</f>
        <v>45440</v>
      </c>
      <c r="U5" s="310">
        <f>'C завтраками| Bed and breakfast'!U4</f>
        <v>45443</v>
      </c>
      <c r="V5" s="310">
        <f>'C завтраками| Bed and breakfast'!V4</f>
        <v>45444</v>
      </c>
      <c r="W5" s="310">
        <f>'C завтраками| Bed and breakfast'!W4</f>
        <v>45445</v>
      </c>
      <c r="X5" s="310">
        <f>'C завтраками| Bed and breakfast'!X4</f>
        <v>45453</v>
      </c>
      <c r="Y5" s="310">
        <f>'C завтраками| Bed and breakfast'!Y4</f>
        <v>45454</v>
      </c>
      <c r="Z5" s="310">
        <f>'C завтраками| Bed and breakfast'!Z4</f>
        <v>45457</v>
      </c>
      <c r="AA5" s="310">
        <f>'C завтраками| Bed and breakfast'!AA4</f>
        <v>45459</v>
      </c>
      <c r="AB5" s="291">
        <f>'C завтраками| Bed and breakfast'!AB4</f>
        <v>45461</v>
      </c>
      <c r="AC5" s="310">
        <f>'C завтраками| Bed and breakfast'!AC4</f>
        <v>45464</v>
      </c>
      <c r="AD5" s="310">
        <f>'C завтраками| Bed and breakfast'!AD4</f>
        <v>45466</v>
      </c>
      <c r="AE5" s="310">
        <f>'C завтраками| Bed and breakfast'!AE4</f>
        <v>45471</v>
      </c>
      <c r="AF5" s="310">
        <f>'C завтраками| Bed and breakfast'!AF4</f>
        <v>45473</v>
      </c>
      <c r="AG5" s="310">
        <f>'C завтраками| Bed and breakfast'!AG4</f>
        <v>45474</v>
      </c>
      <c r="AH5" s="310">
        <f>'C завтраками| Bed and breakfast'!AH4</f>
        <v>45478</v>
      </c>
      <c r="AI5" s="310">
        <f>'C завтраками| Bed and breakfast'!AI4</f>
        <v>45480</v>
      </c>
      <c r="AJ5" s="310">
        <f>'C завтраками| Bed and breakfast'!AJ4</f>
        <v>45484</v>
      </c>
      <c r="AK5" s="310">
        <f>'C завтраками| Bed and breakfast'!AK4</f>
        <v>45485</v>
      </c>
      <c r="AL5" s="310">
        <f>'C завтраками| Bed and breakfast'!AL4</f>
        <v>45492</v>
      </c>
      <c r="AM5" s="310">
        <f>'C завтраками| Bed and breakfast'!AM4</f>
        <v>45494</v>
      </c>
      <c r="AN5" s="310">
        <f>'C завтраками| Bed and breakfast'!AN4</f>
        <v>45499</v>
      </c>
      <c r="AO5" s="310">
        <f>'C завтраками| Bed and breakfast'!AO4</f>
        <v>45501</v>
      </c>
      <c r="AP5" s="310">
        <f>'C завтраками| Bed and breakfast'!AP4</f>
        <v>45504</v>
      </c>
      <c r="AQ5" s="310">
        <f>'C завтраками| Bed and breakfast'!AQ4</f>
        <v>45505</v>
      </c>
      <c r="AR5" s="310">
        <f>'C завтраками| Bed and breakfast'!AR4</f>
        <v>45506</v>
      </c>
      <c r="AS5" s="310">
        <f>'C завтраками| Bed and breakfast'!AS4</f>
        <v>45508</v>
      </c>
      <c r="AT5" s="310">
        <f>'C завтраками| Bed and breakfast'!AT4</f>
        <v>45513</v>
      </c>
      <c r="AU5" s="310">
        <f>'C завтраками| Bed and breakfast'!AU4</f>
        <v>45515</v>
      </c>
      <c r="AV5" s="310">
        <f>'C завтраками| Bed and breakfast'!AV4</f>
        <v>45520</v>
      </c>
      <c r="AW5" s="310">
        <f>'C завтраками| Bed and breakfast'!AW4</f>
        <v>45522</v>
      </c>
      <c r="AX5" s="310">
        <f>'C завтраками| Bed and breakfast'!AX4</f>
        <v>45526</v>
      </c>
      <c r="AY5" s="310">
        <f>'C завтраками| Bed and breakfast'!AY4</f>
        <v>45532</v>
      </c>
      <c r="AZ5" s="310">
        <f>'C завтраками| Bed and breakfast'!AZ4</f>
        <v>45534</v>
      </c>
      <c r="BA5" s="310">
        <f>'C завтраками| Bed and breakfast'!BA4</f>
        <v>45536</v>
      </c>
      <c r="BB5" s="310">
        <f>'C завтраками| Bed and breakfast'!BB4</f>
        <v>45541</v>
      </c>
      <c r="BC5" s="310">
        <f>'C завтраками| Bed and breakfast'!BC4</f>
        <v>45543</v>
      </c>
      <c r="BD5" s="310">
        <f>'C завтраками| Bed and breakfast'!BD4</f>
        <v>45548</v>
      </c>
      <c r="BE5" s="310">
        <f>'C завтраками| Bed and breakfast'!BE4</f>
        <v>45550</v>
      </c>
      <c r="BF5" s="310">
        <f>'C завтраками| Bed and breakfast'!BF4</f>
        <v>45555</v>
      </c>
      <c r="BG5" s="310">
        <f>'C завтраками| Bed and breakfast'!BG4</f>
        <v>45557</v>
      </c>
      <c r="BH5" s="310">
        <f>'C завтраками| Bed and breakfast'!BH4</f>
        <v>45562</v>
      </c>
      <c r="BI5" s="310">
        <f>'C завтраками| Bed and breakfast'!BI4</f>
        <v>45564</v>
      </c>
    </row>
    <row r="6" spans="1:61" s="81" customFormat="1" ht="23.1" customHeight="1" x14ac:dyDescent="0.2">
      <c r="A6" s="94"/>
      <c r="B6" s="310">
        <f>'C завтраками| Bed and breakfast'!B5</f>
        <v>45400</v>
      </c>
      <c r="C6" s="310">
        <f>'C завтраками| Bed and breakfast'!C5</f>
        <v>45402</v>
      </c>
      <c r="D6" s="310">
        <f>'C завтраками| Bed and breakfast'!D5</f>
        <v>45406</v>
      </c>
      <c r="E6" s="310">
        <f>'C завтраками| Bed and breakfast'!E5</f>
        <v>45407</v>
      </c>
      <c r="F6" s="310">
        <f>'C завтраками| Bed and breakfast'!F5</f>
        <v>45409</v>
      </c>
      <c r="G6" s="291">
        <f>'C завтраками| Bed and breakfast'!G5</f>
        <v>45411</v>
      </c>
      <c r="H6" s="291">
        <f>'C завтраками| Bed and breakfast'!H5</f>
        <v>45413</v>
      </c>
      <c r="I6" s="310">
        <f>'C завтраками| Bed and breakfast'!I5</f>
        <v>45414</v>
      </c>
      <c r="J6" s="310">
        <f>'C завтраками| Bed and breakfast'!J5</f>
        <v>45416</v>
      </c>
      <c r="K6" s="291">
        <f>'C завтраками| Bed and breakfast'!K5</f>
        <v>45419</v>
      </c>
      <c r="L6" s="310">
        <f>'C завтраками| Bed and breakfast'!L5</f>
        <v>45420</v>
      </c>
      <c r="M6" s="291">
        <f>'C завтраками| Bed and breakfast'!M5</f>
        <v>45423</v>
      </c>
      <c r="N6" s="310">
        <f>'C завтраками| Bed and breakfast'!N5</f>
        <v>45426</v>
      </c>
      <c r="O6" s="291">
        <f>'C завтраками| Bed and breakfast'!O5</f>
        <v>45428</v>
      </c>
      <c r="P6" s="310">
        <f>'C завтраками| Bed and breakfast'!P5</f>
        <v>45430</v>
      </c>
      <c r="Q6" s="310">
        <f>'C завтраками| Bed and breakfast'!Q5</f>
        <v>45435</v>
      </c>
      <c r="R6" s="310">
        <f>'C завтраками| Bed and breakfast'!R5</f>
        <v>45437</v>
      </c>
      <c r="S6" s="310">
        <f>'C завтраками| Bed and breakfast'!S5</f>
        <v>45439</v>
      </c>
      <c r="T6" s="310">
        <f>'C завтраками| Bed and breakfast'!T5</f>
        <v>45442</v>
      </c>
      <c r="U6" s="310">
        <f>'C завтраками| Bed and breakfast'!U5</f>
        <v>45443</v>
      </c>
      <c r="V6" s="310">
        <f>'C завтраками| Bed and breakfast'!V5</f>
        <v>45444</v>
      </c>
      <c r="W6" s="310">
        <f>'C завтраками| Bed and breakfast'!W5</f>
        <v>45452</v>
      </c>
      <c r="X6" s="310">
        <f>'C завтраками| Bed and breakfast'!X5</f>
        <v>45453</v>
      </c>
      <c r="Y6" s="310">
        <f>'C завтраками| Bed and breakfast'!Y5</f>
        <v>45456</v>
      </c>
      <c r="Z6" s="310">
        <f>'C завтраками| Bed and breakfast'!Z5</f>
        <v>45458</v>
      </c>
      <c r="AA6" s="310">
        <f>'C завтраками| Bed and breakfast'!AA5</f>
        <v>45460</v>
      </c>
      <c r="AB6" s="291">
        <f>'C завтраками| Bed and breakfast'!AB5</f>
        <v>45463</v>
      </c>
      <c r="AC6" s="310">
        <f>'C завтраками| Bed and breakfast'!AC5</f>
        <v>45465</v>
      </c>
      <c r="AD6" s="310">
        <f>'C завтраками| Bed and breakfast'!AD5</f>
        <v>45470</v>
      </c>
      <c r="AE6" s="310">
        <f>'C завтраками| Bed and breakfast'!AE5</f>
        <v>45472</v>
      </c>
      <c r="AF6" s="310">
        <f>'C завтраками| Bed and breakfast'!AF5</f>
        <v>45473</v>
      </c>
      <c r="AG6" s="310">
        <f>'C завтраками| Bed and breakfast'!AG5</f>
        <v>45477</v>
      </c>
      <c r="AH6" s="310">
        <f>'C завтраками| Bed and breakfast'!AH5</f>
        <v>45479</v>
      </c>
      <c r="AI6" s="310">
        <f>'C завтраками| Bed and breakfast'!AI5</f>
        <v>45483</v>
      </c>
      <c r="AJ6" s="310">
        <f>'C завтраками| Bed and breakfast'!AJ5</f>
        <v>45484</v>
      </c>
      <c r="AK6" s="310">
        <f>'C завтраками| Bed and breakfast'!AK5</f>
        <v>45491</v>
      </c>
      <c r="AL6" s="310">
        <f>'C завтраками| Bed and breakfast'!AL5</f>
        <v>45493</v>
      </c>
      <c r="AM6" s="310">
        <f>'C завтраками| Bed and breakfast'!AM5</f>
        <v>45498</v>
      </c>
      <c r="AN6" s="310">
        <f>'C завтраками| Bed and breakfast'!AN5</f>
        <v>45500</v>
      </c>
      <c r="AO6" s="310">
        <f>'C завтраками| Bed and breakfast'!AO5</f>
        <v>45503</v>
      </c>
      <c r="AP6" s="310">
        <f>'C завтраками| Bed and breakfast'!AP5</f>
        <v>45504</v>
      </c>
      <c r="AQ6" s="310">
        <f>'C завтраками| Bed and breakfast'!AQ5</f>
        <v>45505</v>
      </c>
      <c r="AR6" s="310">
        <f>'C завтраками| Bed and breakfast'!AR5</f>
        <v>45507</v>
      </c>
      <c r="AS6" s="310">
        <f>'C завтраками| Bed and breakfast'!AS5</f>
        <v>45512</v>
      </c>
      <c r="AT6" s="310">
        <f>'C завтраками| Bed and breakfast'!AT5</f>
        <v>45514</v>
      </c>
      <c r="AU6" s="310">
        <f>'C завтраками| Bed and breakfast'!AU5</f>
        <v>45519</v>
      </c>
      <c r="AV6" s="310">
        <f>'C завтраками| Bed and breakfast'!AV5</f>
        <v>45521</v>
      </c>
      <c r="AW6" s="310">
        <f>'C завтраками| Bed and breakfast'!AW5</f>
        <v>45525</v>
      </c>
      <c r="AX6" s="310">
        <f>'C завтраками| Bed and breakfast'!AX5</f>
        <v>45531</v>
      </c>
      <c r="AY6" s="310">
        <f>'C завтраками| Bed and breakfast'!AY5</f>
        <v>45533</v>
      </c>
      <c r="AZ6" s="310">
        <f>'C завтраками| Bed and breakfast'!AZ5</f>
        <v>45535</v>
      </c>
      <c r="BA6" s="310">
        <f>'C завтраками| Bed and breakfast'!BA5</f>
        <v>45540</v>
      </c>
      <c r="BB6" s="310">
        <f>'C завтраками| Bed and breakfast'!BB5</f>
        <v>45542</v>
      </c>
      <c r="BC6" s="310">
        <f>'C завтраками| Bed and breakfast'!BC5</f>
        <v>45547</v>
      </c>
      <c r="BD6" s="310">
        <f>'C завтраками| Bed and breakfast'!BD5</f>
        <v>45549</v>
      </c>
      <c r="BE6" s="310">
        <f>'C завтраками| Bed and breakfast'!BE5</f>
        <v>45554</v>
      </c>
      <c r="BF6" s="310">
        <f>'C завтраками| Bed and breakfast'!BF5</f>
        <v>45556</v>
      </c>
      <c r="BG6" s="310">
        <f>'C завтраками| Bed and breakfast'!BG5</f>
        <v>45561</v>
      </c>
      <c r="BH6" s="310">
        <f>'C завтраками| Bed and breakfast'!BH5</f>
        <v>45563</v>
      </c>
      <c r="BI6" s="310">
        <f>'C завтраками| Bed and breakfast'!BI5</f>
        <v>45565</v>
      </c>
    </row>
    <row r="7" spans="1:61" s="85" customFormat="1" x14ac:dyDescent="0.2">
      <c r="A7" s="259" t="s">
        <v>153</v>
      </c>
    </row>
    <row r="8" spans="1:61" s="85" customFormat="1" x14ac:dyDescent="0.2">
      <c r="A8" s="260">
        <v>1</v>
      </c>
      <c r="B8" s="261">
        <f>'C завтраками| Bed and breakfast'!B7*0.8+35</f>
        <v>14835</v>
      </c>
      <c r="C8" s="261">
        <f>'C завтраками| Bed and breakfast'!C7*0.8+35</f>
        <v>13635</v>
      </c>
      <c r="D8" s="261">
        <f>'C завтраками| Bed and breakfast'!D7*0.8+35</f>
        <v>11795</v>
      </c>
      <c r="E8" s="261">
        <f>'C завтраками| Bed and breakfast'!E7*0.8+35</f>
        <v>11795</v>
      </c>
      <c r="F8" s="261">
        <f>'C завтраками| Bed and breakfast'!F7*0.8+35</f>
        <v>14835</v>
      </c>
      <c r="G8" s="261">
        <f>'C завтраками| Bed and breakfast'!G7*0.8+35</f>
        <v>25635</v>
      </c>
      <c r="H8" s="261">
        <f>'C завтраками| Bed and breakfast'!H7*0.8+35</f>
        <v>22035</v>
      </c>
      <c r="I8" s="261">
        <f>'C завтраками| Bed and breakfast'!I7*0.8+35</f>
        <v>19635</v>
      </c>
      <c r="J8" s="261">
        <f>'C завтраками| Bed and breakfast'!J7*0.8+35</f>
        <v>19635</v>
      </c>
      <c r="K8" s="261">
        <f>'C завтраками| Bed and breakfast'!K7*0.8+35</f>
        <v>17235</v>
      </c>
      <c r="L8" s="261">
        <f>'C завтраками| Bed and breakfast'!L7*0.8+35</f>
        <v>22035</v>
      </c>
      <c r="M8" s="261">
        <f>'C завтраками| Bed and breakfast'!M7*0.8+35</f>
        <v>25635</v>
      </c>
      <c r="N8" s="261">
        <f>'C завтраками| Bed and breakfast'!N7*0.8+35</f>
        <v>11235</v>
      </c>
      <c r="O8" s="261">
        <f>'C завтраками| Bed and breakfast'!O7*0.8+35</f>
        <v>12435</v>
      </c>
      <c r="P8" s="261">
        <f>'C завтраками| Bed and breakfast'!P7*0.8+35</f>
        <v>11235</v>
      </c>
      <c r="Q8" s="261">
        <f>'C завтраками| Bed and breakfast'!Q7*0.8+35</f>
        <v>11795</v>
      </c>
      <c r="R8" s="261">
        <f>'C завтраками| Bed and breakfast'!R7*0.8+35</f>
        <v>12435</v>
      </c>
      <c r="S8" s="261">
        <f>'C завтраками| Bed and breakfast'!S7*0.8+35</f>
        <v>10035</v>
      </c>
      <c r="T8" s="261">
        <f>'C завтраками| Bed and breakfast'!T7*0.8+35</f>
        <v>12435</v>
      </c>
      <c r="U8" s="261">
        <f>'C завтраками| Bed and breakfast'!U7*0.8+35</f>
        <v>14835</v>
      </c>
      <c r="V8" s="261">
        <f>'C завтраками| Bed and breakfast'!V7*0.8+35</f>
        <v>14835</v>
      </c>
      <c r="W8" s="261">
        <f>'C завтраками| Bed and breakfast'!W7*0.8+35</f>
        <v>14835</v>
      </c>
      <c r="X8" s="261">
        <f>'C завтраками| Bed and breakfast'!X7*0.8+35</f>
        <v>14835</v>
      </c>
      <c r="Y8" s="261">
        <f>'C завтраками| Bed and breakfast'!Y7*0.8+35</f>
        <v>13635</v>
      </c>
      <c r="Z8" s="261">
        <f>'C завтраками| Bed and breakfast'!Z7*0.8+35</f>
        <v>17235</v>
      </c>
      <c r="AA8" s="261">
        <f>'C завтраками| Bed and breakfast'!AA7*0.8+35</f>
        <v>13635</v>
      </c>
      <c r="AB8" s="261">
        <f>'C завтраками| Bed and breakfast'!AB7*0.8+35</f>
        <v>19635</v>
      </c>
      <c r="AC8" s="261">
        <f>'C завтраками| Bed and breakfast'!AC7*0.8+35</f>
        <v>17235</v>
      </c>
      <c r="AD8" s="261">
        <f>'C завтраками| Bed and breakfast'!AD7*0.8+35</f>
        <v>13635</v>
      </c>
      <c r="AE8" s="261">
        <f>'C завтраками| Bed and breakfast'!AE7*0.8+35</f>
        <v>17235</v>
      </c>
      <c r="AF8" s="261">
        <f>'C завтраками| Bed and breakfast'!AF7*0.8+35</f>
        <v>14835</v>
      </c>
      <c r="AG8" s="261">
        <f>'C завтраками| Bed and breakfast'!AG7*0.8+35</f>
        <v>20195</v>
      </c>
      <c r="AH8" s="261">
        <f>'C завтраками| Bed and breakfast'!AH7*0.8+35</f>
        <v>22595</v>
      </c>
      <c r="AI8" s="261">
        <f>'C завтраками| Bed and breakfast'!AI7*0.8+35</f>
        <v>20195</v>
      </c>
      <c r="AJ8" s="261">
        <f>'C завтраками| Bed and breakfast'!AJ7*0.8+35</f>
        <v>18835</v>
      </c>
      <c r="AK8" s="261">
        <f>'C завтраками| Bed and breakfast'!AK7*0.8+35</f>
        <v>18835</v>
      </c>
      <c r="AL8" s="261">
        <f>'C завтраками| Bed and breakfast'!AL7*0.8+35</f>
        <v>20195</v>
      </c>
      <c r="AM8" s="261">
        <f>'C завтраками| Bed and breakfast'!AM7*0.8+35</f>
        <v>18835</v>
      </c>
      <c r="AN8" s="261">
        <f>'C завтраками| Bed and breakfast'!AN7*0.8+35</f>
        <v>22595</v>
      </c>
      <c r="AO8" s="261">
        <f>'C завтраками| Bed and breakfast'!AO7*0.8+35</f>
        <v>20195</v>
      </c>
      <c r="AP8" s="261">
        <f>'C завтраками| Bed and breakfast'!AP7*0.8+35</f>
        <v>22595</v>
      </c>
      <c r="AQ8" s="261">
        <f>'C завтраками| Bed and breakfast'!AQ7*0.8+35</f>
        <v>22595</v>
      </c>
      <c r="AR8" s="261">
        <f>'C завтраками| Bed and breakfast'!AR7*0.8+35</f>
        <v>28995</v>
      </c>
      <c r="AS8" s="261">
        <f>'C завтраками| Bed and breakfast'!AS7*0.8+35</f>
        <v>22595</v>
      </c>
      <c r="AT8" s="261">
        <f>'C завтраками| Bed and breakfast'!AT7*0.8+35</f>
        <v>26595</v>
      </c>
      <c r="AU8" s="261">
        <f>'C завтраками| Bed and breakfast'!AU7*0.8+35</f>
        <v>22595</v>
      </c>
      <c r="AV8" s="261">
        <f>'C завтраками| Bed and breakfast'!AV7*0.8+35</f>
        <v>26595</v>
      </c>
      <c r="AW8" s="261">
        <f>'C завтраками| Bed and breakfast'!AW7*0.8+35</f>
        <v>22595</v>
      </c>
      <c r="AX8" s="261">
        <f>'C завтраками| Bed and breakfast'!AX7*0.8+35</f>
        <v>28995</v>
      </c>
      <c r="AY8" s="261">
        <f>'C завтраками| Bed and breakfast'!AY7*0.8+35</f>
        <v>18835</v>
      </c>
      <c r="AZ8" s="261">
        <f>'C завтраками| Bed and breakfast'!AZ7*0.8+35</f>
        <v>24195</v>
      </c>
      <c r="BA8" s="261">
        <f>'C завтраками| Bed and breakfast'!BA7*0.8+35</f>
        <v>16435</v>
      </c>
      <c r="BB8" s="261">
        <f>'C завтраками| Bed and breakfast'!BB7*0.8+35</f>
        <v>17635</v>
      </c>
      <c r="BC8" s="261">
        <f>'C завтраками| Bed and breakfast'!BC7*0.8+35</f>
        <v>16435</v>
      </c>
      <c r="BD8" s="261">
        <f>'C завтраками| Bed and breakfast'!BD7*0.8+35</f>
        <v>17635</v>
      </c>
      <c r="BE8" s="261">
        <f>'C завтраками| Bed and breakfast'!BE7*0.8+35</f>
        <v>16435</v>
      </c>
      <c r="BF8" s="261">
        <f>'C завтраками| Bed and breakfast'!BF7*0.8+35</f>
        <v>17635</v>
      </c>
      <c r="BG8" s="261">
        <f>'C завтраками| Bed and breakfast'!BG7*0.8+35</f>
        <v>16435</v>
      </c>
      <c r="BH8" s="261">
        <f>'C завтраками| Bed and breakfast'!BH7*0.8+35</f>
        <v>17635</v>
      </c>
      <c r="BI8" s="261">
        <f>'C завтраками| Bed and breakfast'!BI7*0.8+35</f>
        <v>16435</v>
      </c>
    </row>
    <row r="9" spans="1:61" s="85" customFormat="1" x14ac:dyDescent="0.2">
      <c r="A9" s="260">
        <v>2</v>
      </c>
      <c r="B9" s="261">
        <f>'C завтраками| Bed and breakfast'!B8*0.8+35</f>
        <v>16435</v>
      </c>
      <c r="C9" s="261">
        <f>'C завтраками| Bed and breakfast'!C8*0.8+35</f>
        <v>15235</v>
      </c>
      <c r="D9" s="261">
        <f>'C завтраками| Bed and breakfast'!D8*0.8+35</f>
        <v>13395</v>
      </c>
      <c r="E9" s="261">
        <f>'C завтраками| Bed and breakfast'!E8*0.8+35</f>
        <v>13395</v>
      </c>
      <c r="F9" s="261">
        <f>'C завтраками| Bed and breakfast'!F8*0.8+35</f>
        <v>16435</v>
      </c>
      <c r="G9" s="261">
        <f>'C завтраками| Bed and breakfast'!G8*0.8+35</f>
        <v>27235</v>
      </c>
      <c r="H9" s="261">
        <f>'C завтраками| Bed and breakfast'!H8*0.8+35</f>
        <v>23635</v>
      </c>
      <c r="I9" s="261">
        <f>'C завтраками| Bed and breakfast'!I8*0.8+35</f>
        <v>21235</v>
      </c>
      <c r="J9" s="261">
        <f>'C завтраками| Bed and breakfast'!J8*0.8+35</f>
        <v>21235</v>
      </c>
      <c r="K9" s="261">
        <f>'C завтраками| Bed and breakfast'!K8*0.8+35</f>
        <v>18835</v>
      </c>
      <c r="L9" s="261">
        <f>'C завтраками| Bed and breakfast'!L8*0.8+35</f>
        <v>23635</v>
      </c>
      <c r="M9" s="261">
        <f>'C завтраками| Bed and breakfast'!M8*0.8+35</f>
        <v>27235</v>
      </c>
      <c r="N9" s="261">
        <f>'C завтраками| Bed and breakfast'!N8*0.8+35</f>
        <v>12835</v>
      </c>
      <c r="O9" s="261">
        <f>'C завтраками| Bed and breakfast'!O8*0.8+35</f>
        <v>14035</v>
      </c>
      <c r="P9" s="261">
        <f>'C завтраками| Bed and breakfast'!P8*0.8+35</f>
        <v>12835</v>
      </c>
      <c r="Q9" s="261">
        <f>'C завтраками| Bed and breakfast'!Q8*0.8+35</f>
        <v>13395</v>
      </c>
      <c r="R9" s="261">
        <f>'C завтраками| Bed and breakfast'!R8*0.8+35</f>
        <v>14035</v>
      </c>
      <c r="S9" s="261">
        <f>'C завтраками| Bed and breakfast'!S8*0.8+35</f>
        <v>11635</v>
      </c>
      <c r="T9" s="261">
        <f>'C завтраками| Bed and breakfast'!T8*0.8+35</f>
        <v>14035</v>
      </c>
      <c r="U9" s="261">
        <f>'C завтраками| Bed and breakfast'!U8*0.8+35</f>
        <v>16435</v>
      </c>
      <c r="V9" s="261">
        <f>'C завтраками| Bed and breakfast'!V8*0.8+35</f>
        <v>16435</v>
      </c>
      <c r="W9" s="261">
        <f>'C завтраками| Bed and breakfast'!W8*0.8+35</f>
        <v>16435</v>
      </c>
      <c r="X9" s="261">
        <f>'C завтраками| Bed and breakfast'!X8*0.8+35</f>
        <v>16435</v>
      </c>
      <c r="Y9" s="261">
        <f>'C завтраками| Bed and breakfast'!Y8*0.8+35</f>
        <v>15235</v>
      </c>
      <c r="Z9" s="261">
        <f>'C завтраками| Bed and breakfast'!Z8*0.8+35</f>
        <v>18835</v>
      </c>
      <c r="AA9" s="261">
        <f>'C завтраками| Bed and breakfast'!AA8*0.8+35</f>
        <v>15235</v>
      </c>
      <c r="AB9" s="261">
        <f>'C завтраками| Bed and breakfast'!AB8*0.8+35</f>
        <v>21235</v>
      </c>
      <c r="AC9" s="261">
        <f>'C завтраками| Bed and breakfast'!AC8*0.8+35</f>
        <v>18835</v>
      </c>
      <c r="AD9" s="261">
        <f>'C завтраками| Bed and breakfast'!AD8*0.8+35</f>
        <v>15235</v>
      </c>
      <c r="AE9" s="261">
        <f>'C завтраками| Bed and breakfast'!AE8*0.8+35</f>
        <v>18835</v>
      </c>
      <c r="AF9" s="261">
        <f>'C завтраками| Bed and breakfast'!AF8*0.8+35</f>
        <v>16435</v>
      </c>
      <c r="AG9" s="261">
        <f>'C завтраками| Bed and breakfast'!AG8*0.8+35</f>
        <v>21795</v>
      </c>
      <c r="AH9" s="261">
        <f>'C завтраками| Bed and breakfast'!AH8*0.8+35</f>
        <v>24195</v>
      </c>
      <c r="AI9" s="261">
        <f>'C завтраками| Bed and breakfast'!AI8*0.8+35</f>
        <v>21795</v>
      </c>
      <c r="AJ9" s="261">
        <f>'C завтраками| Bed and breakfast'!AJ8*0.8+35</f>
        <v>20435</v>
      </c>
      <c r="AK9" s="261">
        <f>'C завтраками| Bed and breakfast'!AK8*0.8+35</f>
        <v>20435</v>
      </c>
      <c r="AL9" s="261">
        <f>'C завтраками| Bed and breakfast'!AL8*0.8+35</f>
        <v>21795</v>
      </c>
      <c r="AM9" s="261">
        <f>'C завтраками| Bed and breakfast'!AM8*0.8+35</f>
        <v>20435</v>
      </c>
      <c r="AN9" s="261">
        <f>'C завтраками| Bed and breakfast'!AN8*0.8+35</f>
        <v>24195</v>
      </c>
      <c r="AO9" s="261">
        <f>'C завтраками| Bed and breakfast'!AO8*0.8+35</f>
        <v>21795</v>
      </c>
      <c r="AP9" s="261">
        <f>'C завтраками| Bed and breakfast'!AP8*0.8+35</f>
        <v>24195</v>
      </c>
      <c r="AQ9" s="261">
        <f>'C завтраками| Bed and breakfast'!AQ8*0.8+35</f>
        <v>24195</v>
      </c>
      <c r="AR9" s="261">
        <f>'C завтраками| Bed and breakfast'!AR8*0.8+35</f>
        <v>30595</v>
      </c>
      <c r="AS9" s="261">
        <f>'C завтраками| Bed and breakfast'!AS8*0.8+35</f>
        <v>24195</v>
      </c>
      <c r="AT9" s="261">
        <f>'C завтраками| Bed and breakfast'!AT8*0.8+35</f>
        <v>28195</v>
      </c>
      <c r="AU9" s="261">
        <f>'C завтраками| Bed and breakfast'!AU8*0.8+35</f>
        <v>24195</v>
      </c>
      <c r="AV9" s="261">
        <f>'C завтраками| Bed and breakfast'!AV8*0.8+35</f>
        <v>28195</v>
      </c>
      <c r="AW9" s="261">
        <f>'C завтраками| Bed and breakfast'!AW8*0.8+35</f>
        <v>24195</v>
      </c>
      <c r="AX9" s="261">
        <f>'C завтраками| Bed and breakfast'!AX8*0.8+35</f>
        <v>30595</v>
      </c>
      <c r="AY9" s="261">
        <f>'C завтраками| Bed and breakfast'!AY8*0.8+35</f>
        <v>20435</v>
      </c>
      <c r="AZ9" s="261">
        <f>'C завтраками| Bed and breakfast'!AZ8*0.8+35</f>
        <v>25795</v>
      </c>
      <c r="BA9" s="261">
        <f>'C завтраками| Bed and breakfast'!BA8*0.8+35</f>
        <v>18035</v>
      </c>
      <c r="BB9" s="261">
        <f>'C завтраками| Bed and breakfast'!BB8*0.8+35</f>
        <v>19235</v>
      </c>
      <c r="BC9" s="261">
        <f>'C завтраками| Bed and breakfast'!BC8*0.8+35</f>
        <v>18035</v>
      </c>
      <c r="BD9" s="261">
        <f>'C завтраками| Bed and breakfast'!BD8*0.8+35</f>
        <v>19235</v>
      </c>
      <c r="BE9" s="261">
        <f>'C завтраками| Bed and breakfast'!BE8*0.8+35</f>
        <v>18035</v>
      </c>
      <c r="BF9" s="261">
        <f>'C завтраками| Bed and breakfast'!BF8*0.8+35</f>
        <v>19235</v>
      </c>
      <c r="BG9" s="261">
        <f>'C завтраками| Bed and breakfast'!BG8*0.8+35</f>
        <v>18035</v>
      </c>
      <c r="BH9" s="261">
        <f>'C завтраками| Bed and breakfast'!BH8*0.8+35</f>
        <v>19235</v>
      </c>
      <c r="BI9" s="261">
        <f>'C завтраками| Bed and breakfast'!BI8*0.8+35</f>
        <v>18035</v>
      </c>
    </row>
    <row r="10" spans="1:61" s="85" customFormat="1" x14ac:dyDescent="0.2">
      <c r="A10" s="259" t="s">
        <v>155</v>
      </c>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261"/>
      <c r="BD10" s="261"/>
      <c r="BE10" s="261"/>
      <c r="BF10" s="261"/>
      <c r="BG10" s="261"/>
      <c r="BH10" s="261"/>
      <c r="BI10" s="261"/>
    </row>
    <row r="11" spans="1:61" s="85" customFormat="1" x14ac:dyDescent="0.2">
      <c r="A11" s="260">
        <v>1</v>
      </c>
      <c r="B11" s="261">
        <f>'C завтраками| Bed and breakfast'!B10*0.8+35</f>
        <v>16835</v>
      </c>
      <c r="C11" s="261">
        <f>'C завтраками| Bed and breakfast'!C10*0.8+35</f>
        <v>15635</v>
      </c>
      <c r="D11" s="261">
        <f>'C завтраками| Bed and breakfast'!D10*0.8+35</f>
        <v>13795</v>
      </c>
      <c r="E11" s="261">
        <f>'C завтраками| Bed and breakfast'!E10*0.8+35</f>
        <v>13795</v>
      </c>
      <c r="F11" s="261">
        <f>'C завтраками| Bed and breakfast'!F10*0.8+35</f>
        <v>16835</v>
      </c>
      <c r="G11" s="261">
        <f>'C завтраками| Bed and breakfast'!G10*0.8+35</f>
        <v>27635</v>
      </c>
      <c r="H11" s="261">
        <f>'C завтраками| Bed and breakfast'!H10*0.8+35</f>
        <v>24035</v>
      </c>
      <c r="I11" s="261">
        <f>'C завтраками| Bed and breakfast'!I10*0.8+35</f>
        <v>21635</v>
      </c>
      <c r="J11" s="261">
        <f>'C завтраками| Bed and breakfast'!J10*0.8+35</f>
        <v>21635</v>
      </c>
      <c r="K11" s="261">
        <f>'C завтраками| Bed and breakfast'!K10*0.8+35</f>
        <v>19235</v>
      </c>
      <c r="L11" s="261">
        <f>'C завтраками| Bed and breakfast'!L10*0.8+35</f>
        <v>24035</v>
      </c>
      <c r="M11" s="261">
        <f>'C завтраками| Bed and breakfast'!M10*0.8+35</f>
        <v>27635</v>
      </c>
      <c r="N11" s="261">
        <f>'C завтраками| Bed and breakfast'!N10*0.8+35</f>
        <v>13235</v>
      </c>
      <c r="O11" s="261">
        <f>'C завтраками| Bed and breakfast'!O10*0.8+35</f>
        <v>14435</v>
      </c>
      <c r="P11" s="261">
        <f>'C завтраками| Bed and breakfast'!P10*0.8+35</f>
        <v>13235</v>
      </c>
      <c r="Q11" s="261">
        <f>'C завтраками| Bed and breakfast'!Q10*0.8+35</f>
        <v>13795</v>
      </c>
      <c r="R11" s="261">
        <f>'C завтраками| Bed and breakfast'!R10*0.8+35</f>
        <v>14435</v>
      </c>
      <c r="S11" s="261">
        <f>'C завтраками| Bed and breakfast'!S10*0.8+35</f>
        <v>12035</v>
      </c>
      <c r="T11" s="261">
        <f>'C завтраками| Bed and breakfast'!T10*0.8+35</f>
        <v>14435</v>
      </c>
      <c r="U11" s="261">
        <f>'C завтраками| Bed and breakfast'!U10*0.8+35</f>
        <v>16835</v>
      </c>
      <c r="V11" s="261">
        <f>'C завтраками| Bed and breakfast'!V10*0.8+35</f>
        <v>16835</v>
      </c>
      <c r="W11" s="261">
        <f>'C завтраками| Bed and breakfast'!W10*0.8+35</f>
        <v>16835</v>
      </c>
      <c r="X11" s="261">
        <f>'C завтраками| Bed and breakfast'!X10*0.8+35</f>
        <v>16835</v>
      </c>
      <c r="Y11" s="261">
        <f>'C завтраками| Bed and breakfast'!Y10*0.8+35</f>
        <v>15635</v>
      </c>
      <c r="Z11" s="261">
        <f>'C завтраками| Bed and breakfast'!Z10*0.8+35</f>
        <v>19235</v>
      </c>
      <c r="AA11" s="261">
        <f>'C завтраками| Bed and breakfast'!AA10*0.8+35</f>
        <v>15635</v>
      </c>
      <c r="AB11" s="261">
        <f>'C завтраками| Bed and breakfast'!AB10*0.8+35</f>
        <v>21635</v>
      </c>
      <c r="AC11" s="261">
        <f>'C завтраками| Bed and breakfast'!AC10*0.8+35</f>
        <v>19235</v>
      </c>
      <c r="AD11" s="261">
        <f>'C завтраками| Bed and breakfast'!AD10*0.8+35</f>
        <v>15635</v>
      </c>
      <c r="AE11" s="261">
        <f>'C завтраками| Bed and breakfast'!AE10*0.8+35</f>
        <v>19235</v>
      </c>
      <c r="AF11" s="261">
        <f>'C завтраками| Bed and breakfast'!AF10*0.8+35</f>
        <v>16835</v>
      </c>
      <c r="AG11" s="261">
        <f>'C завтраками| Bed and breakfast'!AG10*0.8+35</f>
        <v>22195</v>
      </c>
      <c r="AH11" s="261">
        <f>'C завтраками| Bed and breakfast'!AH10*0.8+35</f>
        <v>24595</v>
      </c>
      <c r="AI11" s="261">
        <f>'C завтраками| Bed and breakfast'!AI10*0.8+35</f>
        <v>22195</v>
      </c>
      <c r="AJ11" s="261">
        <f>'C завтраками| Bed and breakfast'!AJ10*0.8+35</f>
        <v>20835</v>
      </c>
      <c r="AK11" s="261">
        <f>'C завтраками| Bed and breakfast'!AK10*0.8+35</f>
        <v>20835</v>
      </c>
      <c r="AL11" s="261">
        <f>'C завтраками| Bed and breakfast'!AL10*0.8+35</f>
        <v>22195</v>
      </c>
      <c r="AM11" s="261">
        <f>'C завтраками| Bed and breakfast'!AM10*0.8+35</f>
        <v>20835</v>
      </c>
      <c r="AN11" s="261">
        <f>'C завтраками| Bed and breakfast'!AN10*0.8+35</f>
        <v>24595</v>
      </c>
      <c r="AO11" s="261">
        <f>'C завтраками| Bed and breakfast'!AO10*0.8+35</f>
        <v>22195</v>
      </c>
      <c r="AP11" s="261">
        <f>'C завтраками| Bed and breakfast'!AP10*0.8+35</f>
        <v>24595</v>
      </c>
      <c r="AQ11" s="261">
        <f>'C завтраками| Bed and breakfast'!AQ10*0.8+35</f>
        <v>24595</v>
      </c>
      <c r="AR11" s="261">
        <f>'C завтраками| Bed and breakfast'!AR10*0.8+35</f>
        <v>30995</v>
      </c>
      <c r="AS11" s="261">
        <f>'C завтраками| Bed and breakfast'!AS10*0.8+35</f>
        <v>24595</v>
      </c>
      <c r="AT11" s="261">
        <f>'C завтраками| Bed and breakfast'!AT10*0.8+35</f>
        <v>28595</v>
      </c>
      <c r="AU11" s="261">
        <f>'C завтраками| Bed and breakfast'!AU10*0.8+35</f>
        <v>24595</v>
      </c>
      <c r="AV11" s="261">
        <f>'C завтраками| Bed and breakfast'!AV10*0.8+35</f>
        <v>28595</v>
      </c>
      <c r="AW11" s="261">
        <f>'C завтраками| Bed and breakfast'!AW10*0.8+35</f>
        <v>24595</v>
      </c>
      <c r="AX11" s="261">
        <f>'C завтраками| Bed and breakfast'!AX10*0.8+35</f>
        <v>30995</v>
      </c>
      <c r="AY11" s="261">
        <f>'C завтраками| Bed and breakfast'!AY10*0.8+35</f>
        <v>20835</v>
      </c>
      <c r="AZ11" s="261">
        <f>'C завтраками| Bed and breakfast'!AZ10*0.8+35</f>
        <v>26195</v>
      </c>
      <c r="BA11" s="261">
        <f>'C завтраками| Bed and breakfast'!BA10*0.8+35</f>
        <v>18435</v>
      </c>
      <c r="BB11" s="261">
        <f>'C завтраками| Bed and breakfast'!BB10*0.8+35</f>
        <v>19635</v>
      </c>
      <c r="BC11" s="261">
        <f>'C завтраками| Bed and breakfast'!BC10*0.8+35</f>
        <v>18435</v>
      </c>
      <c r="BD11" s="261">
        <f>'C завтраками| Bed and breakfast'!BD10*0.8+35</f>
        <v>19635</v>
      </c>
      <c r="BE11" s="261">
        <f>'C завтраками| Bed and breakfast'!BE10*0.8+35</f>
        <v>18435</v>
      </c>
      <c r="BF11" s="261">
        <f>'C завтраками| Bed and breakfast'!BF10*0.8+35</f>
        <v>19635</v>
      </c>
      <c r="BG11" s="261">
        <f>'C завтраками| Bed and breakfast'!BG10*0.8+35</f>
        <v>18435</v>
      </c>
      <c r="BH11" s="261">
        <f>'C завтраками| Bed and breakfast'!BH10*0.8+35</f>
        <v>19635</v>
      </c>
      <c r="BI11" s="261">
        <f>'C завтраками| Bed and breakfast'!BI10*0.8+35</f>
        <v>18435</v>
      </c>
    </row>
    <row r="12" spans="1:61" s="85" customFormat="1" x14ac:dyDescent="0.2">
      <c r="A12" s="260">
        <v>2</v>
      </c>
      <c r="B12" s="261">
        <f>'C завтраками| Bed and breakfast'!B11*0.8+35</f>
        <v>18435</v>
      </c>
      <c r="C12" s="261">
        <f>'C завтраками| Bed and breakfast'!C11*0.8+35</f>
        <v>17235</v>
      </c>
      <c r="D12" s="261">
        <f>'C завтраками| Bed and breakfast'!D11*0.8+35</f>
        <v>15395</v>
      </c>
      <c r="E12" s="261">
        <f>'C завтраками| Bed and breakfast'!E11*0.8+35</f>
        <v>15395</v>
      </c>
      <c r="F12" s="261">
        <f>'C завтраками| Bed and breakfast'!F11*0.8+35</f>
        <v>18435</v>
      </c>
      <c r="G12" s="261">
        <f>'C завтраками| Bed and breakfast'!G11*0.8+35</f>
        <v>29235</v>
      </c>
      <c r="H12" s="261">
        <f>'C завтраками| Bed and breakfast'!H11*0.8+35</f>
        <v>25635</v>
      </c>
      <c r="I12" s="261">
        <f>'C завтраками| Bed and breakfast'!I11*0.8+35</f>
        <v>23235</v>
      </c>
      <c r="J12" s="261">
        <f>'C завтраками| Bed and breakfast'!J11*0.8+35</f>
        <v>23235</v>
      </c>
      <c r="K12" s="261">
        <f>'C завтраками| Bed and breakfast'!K11*0.8+35</f>
        <v>20835</v>
      </c>
      <c r="L12" s="261">
        <f>'C завтраками| Bed and breakfast'!L11*0.8+35</f>
        <v>25635</v>
      </c>
      <c r="M12" s="261">
        <f>'C завтраками| Bed and breakfast'!M11*0.8+35</f>
        <v>29235</v>
      </c>
      <c r="N12" s="261">
        <f>'C завтраками| Bed and breakfast'!N11*0.8+35</f>
        <v>14835</v>
      </c>
      <c r="O12" s="261">
        <f>'C завтраками| Bed and breakfast'!O11*0.8+35</f>
        <v>16035</v>
      </c>
      <c r="P12" s="261">
        <f>'C завтраками| Bed and breakfast'!P11*0.8+35</f>
        <v>14835</v>
      </c>
      <c r="Q12" s="261">
        <f>'C завтраками| Bed and breakfast'!Q11*0.8+35</f>
        <v>15395</v>
      </c>
      <c r="R12" s="261">
        <f>'C завтраками| Bed and breakfast'!R11*0.8+35</f>
        <v>16035</v>
      </c>
      <c r="S12" s="261">
        <f>'C завтраками| Bed and breakfast'!S11*0.8+35</f>
        <v>13635</v>
      </c>
      <c r="T12" s="261">
        <f>'C завтраками| Bed and breakfast'!T11*0.8+35</f>
        <v>16035</v>
      </c>
      <c r="U12" s="261">
        <f>'C завтраками| Bed and breakfast'!U11*0.8+35</f>
        <v>18435</v>
      </c>
      <c r="V12" s="261">
        <f>'C завтраками| Bed and breakfast'!V11*0.8+35</f>
        <v>18435</v>
      </c>
      <c r="W12" s="261">
        <f>'C завтраками| Bed and breakfast'!W11*0.8+35</f>
        <v>18435</v>
      </c>
      <c r="X12" s="261">
        <f>'C завтраками| Bed and breakfast'!X11*0.8+35</f>
        <v>18435</v>
      </c>
      <c r="Y12" s="261">
        <f>'C завтраками| Bed and breakfast'!Y11*0.8+35</f>
        <v>17235</v>
      </c>
      <c r="Z12" s="261">
        <f>'C завтраками| Bed and breakfast'!Z11*0.8+35</f>
        <v>20835</v>
      </c>
      <c r="AA12" s="261">
        <f>'C завтраками| Bed and breakfast'!AA11*0.8+35</f>
        <v>17235</v>
      </c>
      <c r="AB12" s="261">
        <f>'C завтраками| Bed and breakfast'!AB11*0.8+35</f>
        <v>23235</v>
      </c>
      <c r="AC12" s="261">
        <f>'C завтраками| Bed and breakfast'!AC11*0.8+35</f>
        <v>20835</v>
      </c>
      <c r="AD12" s="261">
        <f>'C завтраками| Bed and breakfast'!AD11*0.8+35</f>
        <v>17235</v>
      </c>
      <c r="AE12" s="261">
        <f>'C завтраками| Bed and breakfast'!AE11*0.8+35</f>
        <v>20835</v>
      </c>
      <c r="AF12" s="261">
        <f>'C завтраками| Bed and breakfast'!AF11*0.8+35</f>
        <v>18435</v>
      </c>
      <c r="AG12" s="261">
        <f>'C завтраками| Bed and breakfast'!AG11*0.8+35</f>
        <v>23795</v>
      </c>
      <c r="AH12" s="261">
        <f>'C завтраками| Bed and breakfast'!AH11*0.8+35</f>
        <v>26195</v>
      </c>
      <c r="AI12" s="261">
        <f>'C завтраками| Bed and breakfast'!AI11*0.8+35</f>
        <v>23795</v>
      </c>
      <c r="AJ12" s="261">
        <f>'C завтраками| Bed and breakfast'!AJ11*0.8+35</f>
        <v>22435</v>
      </c>
      <c r="AK12" s="261">
        <f>'C завтраками| Bed and breakfast'!AK11*0.8+35</f>
        <v>22435</v>
      </c>
      <c r="AL12" s="261">
        <f>'C завтраками| Bed and breakfast'!AL11*0.8+35</f>
        <v>23795</v>
      </c>
      <c r="AM12" s="261">
        <f>'C завтраками| Bed and breakfast'!AM11*0.8+35</f>
        <v>22435</v>
      </c>
      <c r="AN12" s="261">
        <f>'C завтраками| Bed and breakfast'!AN11*0.8+35</f>
        <v>26195</v>
      </c>
      <c r="AO12" s="261">
        <f>'C завтраками| Bed and breakfast'!AO11*0.8+35</f>
        <v>23795</v>
      </c>
      <c r="AP12" s="261">
        <f>'C завтраками| Bed and breakfast'!AP11*0.8+35</f>
        <v>26195</v>
      </c>
      <c r="AQ12" s="261">
        <f>'C завтраками| Bed and breakfast'!AQ11*0.8+35</f>
        <v>26195</v>
      </c>
      <c r="AR12" s="261">
        <f>'C завтраками| Bed and breakfast'!AR11*0.8+35</f>
        <v>32595</v>
      </c>
      <c r="AS12" s="261">
        <f>'C завтраками| Bed and breakfast'!AS11*0.8+35</f>
        <v>26195</v>
      </c>
      <c r="AT12" s="261">
        <f>'C завтраками| Bed and breakfast'!AT11*0.8+35</f>
        <v>30195</v>
      </c>
      <c r="AU12" s="261">
        <f>'C завтраками| Bed and breakfast'!AU11*0.8+35</f>
        <v>26195</v>
      </c>
      <c r="AV12" s="261">
        <f>'C завтраками| Bed and breakfast'!AV11*0.8+35</f>
        <v>30195</v>
      </c>
      <c r="AW12" s="261">
        <f>'C завтраками| Bed and breakfast'!AW11*0.8+35</f>
        <v>26195</v>
      </c>
      <c r="AX12" s="261">
        <f>'C завтраками| Bed and breakfast'!AX11*0.8+35</f>
        <v>32595</v>
      </c>
      <c r="AY12" s="261">
        <f>'C завтраками| Bed and breakfast'!AY11*0.8+35</f>
        <v>22435</v>
      </c>
      <c r="AZ12" s="261">
        <f>'C завтраками| Bed and breakfast'!AZ11*0.8+35</f>
        <v>27795</v>
      </c>
      <c r="BA12" s="261">
        <f>'C завтраками| Bed and breakfast'!BA11*0.8+35</f>
        <v>20035</v>
      </c>
      <c r="BB12" s="261">
        <f>'C завтраками| Bed and breakfast'!BB11*0.8+35</f>
        <v>21235</v>
      </c>
      <c r="BC12" s="261">
        <f>'C завтраками| Bed and breakfast'!BC11*0.8+35</f>
        <v>20035</v>
      </c>
      <c r="BD12" s="261">
        <f>'C завтраками| Bed and breakfast'!BD11*0.8+35</f>
        <v>21235</v>
      </c>
      <c r="BE12" s="261">
        <f>'C завтраками| Bed and breakfast'!BE11*0.8+35</f>
        <v>20035</v>
      </c>
      <c r="BF12" s="261">
        <f>'C завтраками| Bed and breakfast'!BF11*0.8+35</f>
        <v>21235</v>
      </c>
      <c r="BG12" s="261">
        <f>'C завтраками| Bed and breakfast'!BG11*0.8+35</f>
        <v>20035</v>
      </c>
      <c r="BH12" s="261">
        <f>'C завтраками| Bed and breakfast'!BH11*0.8+35</f>
        <v>21235</v>
      </c>
      <c r="BI12" s="261">
        <f>'C завтраками| Bed and breakfast'!BI11*0.8+35</f>
        <v>20035</v>
      </c>
    </row>
    <row r="13" spans="1:61" s="85" customFormat="1" x14ac:dyDescent="0.2">
      <c r="A13" s="259" t="s">
        <v>154</v>
      </c>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1"/>
      <c r="AY13" s="261"/>
      <c r="AZ13" s="261"/>
      <c r="BA13" s="261"/>
      <c r="BB13" s="261"/>
      <c r="BC13" s="261"/>
      <c r="BD13" s="261"/>
      <c r="BE13" s="261"/>
      <c r="BF13" s="261"/>
      <c r="BG13" s="261"/>
      <c r="BH13" s="261"/>
      <c r="BI13" s="261"/>
    </row>
    <row r="14" spans="1:61" s="85" customFormat="1" x14ac:dyDescent="0.2">
      <c r="A14" s="260">
        <v>1</v>
      </c>
      <c r="B14" s="261">
        <f>'C завтраками| Bed and breakfast'!B13*0.8+35</f>
        <v>17635</v>
      </c>
      <c r="C14" s="261">
        <f>'C завтраками| Bed and breakfast'!C13*0.8+35</f>
        <v>16435</v>
      </c>
      <c r="D14" s="261">
        <f>'C завтраками| Bed and breakfast'!D13*0.8+35</f>
        <v>14595</v>
      </c>
      <c r="E14" s="261">
        <f>'C завтраками| Bed and breakfast'!E13*0.8+35</f>
        <v>14595</v>
      </c>
      <c r="F14" s="261">
        <f>'C завтраками| Bed and breakfast'!F13*0.8+35</f>
        <v>17635</v>
      </c>
      <c r="G14" s="261">
        <f>'C завтраками| Bed and breakfast'!G13*0.8+35</f>
        <v>28435</v>
      </c>
      <c r="H14" s="261">
        <f>'C завтраками| Bed and breakfast'!H13*0.8+35</f>
        <v>24835</v>
      </c>
      <c r="I14" s="261">
        <f>'C завтраками| Bed and breakfast'!I13*0.8+35</f>
        <v>22435</v>
      </c>
      <c r="J14" s="261">
        <f>'C завтраками| Bed and breakfast'!J13*0.8+35</f>
        <v>22435</v>
      </c>
      <c r="K14" s="261">
        <f>'C завтраками| Bed and breakfast'!K13*0.8+35</f>
        <v>20035</v>
      </c>
      <c r="L14" s="261">
        <f>'C завтраками| Bed and breakfast'!L13*0.8+35</f>
        <v>24835</v>
      </c>
      <c r="M14" s="261">
        <f>'C завтраками| Bed and breakfast'!M13*0.8+35</f>
        <v>28435</v>
      </c>
      <c r="N14" s="261">
        <f>'C завтраками| Bed and breakfast'!N13*0.8+35</f>
        <v>14035</v>
      </c>
      <c r="O14" s="261">
        <f>'C завтраками| Bed and breakfast'!O13*0.8+35</f>
        <v>15235</v>
      </c>
      <c r="P14" s="261">
        <f>'C завтраками| Bed and breakfast'!P13*0.8+35</f>
        <v>14035</v>
      </c>
      <c r="Q14" s="261">
        <f>'C завтраками| Bed and breakfast'!Q13*0.8+35</f>
        <v>14595</v>
      </c>
      <c r="R14" s="261">
        <f>'C завтраками| Bed and breakfast'!R13*0.8+35</f>
        <v>15235</v>
      </c>
      <c r="S14" s="261">
        <f>'C завтраками| Bed and breakfast'!S13*0.8+35</f>
        <v>12835</v>
      </c>
      <c r="T14" s="261">
        <f>'C завтраками| Bed and breakfast'!T13*0.8+35</f>
        <v>15235</v>
      </c>
      <c r="U14" s="261">
        <f>'C завтраками| Bed and breakfast'!U13*0.8+35</f>
        <v>17635</v>
      </c>
      <c r="V14" s="261">
        <f>'C завтраками| Bed and breakfast'!V13*0.8+35</f>
        <v>17635</v>
      </c>
      <c r="W14" s="261">
        <f>'C завтраками| Bed and breakfast'!W13*0.8+35</f>
        <v>17635</v>
      </c>
      <c r="X14" s="261">
        <f>'C завтраками| Bed and breakfast'!X13*0.8+35</f>
        <v>17635</v>
      </c>
      <c r="Y14" s="261">
        <f>'C завтраками| Bed and breakfast'!Y13*0.8+35</f>
        <v>16435</v>
      </c>
      <c r="Z14" s="261">
        <f>'C завтраками| Bed and breakfast'!Z13*0.8+35</f>
        <v>20035</v>
      </c>
      <c r="AA14" s="261">
        <f>'C завтраками| Bed and breakfast'!AA13*0.8+35</f>
        <v>16435</v>
      </c>
      <c r="AB14" s="261">
        <f>'C завтраками| Bed and breakfast'!AB13*0.8+35</f>
        <v>22435</v>
      </c>
      <c r="AC14" s="261">
        <f>'C завтраками| Bed and breakfast'!AC13*0.8+35</f>
        <v>20035</v>
      </c>
      <c r="AD14" s="261">
        <f>'C завтраками| Bed and breakfast'!AD13*0.8+35</f>
        <v>16435</v>
      </c>
      <c r="AE14" s="261">
        <f>'C завтраками| Bed and breakfast'!AE13*0.8+35</f>
        <v>20035</v>
      </c>
      <c r="AF14" s="261">
        <f>'C завтраками| Bed and breakfast'!AF13*0.8+35</f>
        <v>17635</v>
      </c>
      <c r="AG14" s="261">
        <f>'C завтраками| Bed and breakfast'!AG13*0.8+35</f>
        <v>22995</v>
      </c>
      <c r="AH14" s="261">
        <f>'C завтраками| Bed and breakfast'!AH13*0.8+35</f>
        <v>25395</v>
      </c>
      <c r="AI14" s="261">
        <f>'C завтраками| Bed and breakfast'!AI13*0.8+35</f>
        <v>22995</v>
      </c>
      <c r="AJ14" s="261">
        <f>'C завтраками| Bed and breakfast'!AJ13*0.8+35</f>
        <v>21635</v>
      </c>
      <c r="AK14" s="261">
        <f>'C завтраками| Bed and breakfast'!AK13*0.8+35</f>
        <v>21635</v>
      </c>
      <c r="AL14" s="261">
        <f>'C завтраками| Bed and breakfast'!AL13*0.8+35</f>
        <v>22995</v>
      </c>
      <c r="AM14" s="261">
        <f>'C завтраками| Bed and breakfast'!AM13*0.8+35</f>
        <v>21635</v>
      </c>
      <c r="AN14" s="261">
        <f>'C завтраками| Bed and breakfast'!AN13*0.8+35</f>
        <v>25395</v>
      </c>
      <c r="AO14" s="261">
        <f>'C завтраками| Bed and breakfast'!AO13*0.8+35</f>
        <v>22995</v>
      </c>
      <c r="AP14" s="261">
        <f>'C завтраками| Bed and breakfast'!AP13*0.8+35</f>
        <v>25395</v>
      </c>
      <c r="AQ14" s="261">
        <f>'C завтраками| Bed and breakfast'!AQ13*0.8+35</f>
        <v>25395</v>
      </c>
      <c r="AR14" s="261">
        <f>'C завтраками| Bed and breakfast'!AR13*0.8+35</f>
        <v>31795</v>
      </c>
      <c r="AS14" s="261">
        <f>'C завтраками| Bed and breakfast'!AS13*0.8+35</f>
        <v>25395</v>
      </c>
      <c r="AT14" s="261">
        <f>'C завтраками| Bed and breakfast'!AT13*0.8+35</f>
        <v>29395</v>
      </c>
      <c r="AU14" s="261">
        <f>'C завтраками| Bed and breakfast'!AU13*0.8+35</f>
        <v>25395</v>
      </c>
      <c r="AV14" s="261">
        <f>'C завтраками| Bed and breakfast'!AV13*0.8+35</f>
        <v>29395</v>
      </c>
      <c r="AW14" s="261">
        <f>'C завтраками| Bed and breakfast'!AW13*0.8+35</f>
        <v>25395</v>
      </c>
      <c r="AX14" s="261">
        <f>'C завтраками| Bed and breakfast'!AX13*0.8+35</f>
        <v>31795</v>
      </c>
      <c r="AY14" s="261">
        <f>'C завтраками| Bed and breakfast'!AY13*0.8+35</f>
        <v>21635</v>
      </c>
      <c r="AZ14" s="261">
        <f>'C завтраками| Bed and breakfast'!AZ13*0.8+35</f>
        <v>26995</v>
      </c>
      <c r="BA14" s="261">
        <f>'C завтраками| Bed and breakfast'!BA13*0.8+35</f>
        <v>19235</v>
      </c>
      <c r="BB14" s="261">
        <f>'C завтраками| Bed and breakfast'!BB13*0.8+35</f>
        <v>20435</v>
      </c>
      <c r="BC14" s="261">
        <f>'C завтраками| Bed and breakfast'!BC13*0.8+35</f>
        <v>19235</v>
      </c>
      <c r="BD14" s="261">
        <f>'C завтраками| Bed and breakfast'!BD13*0.8+35</f>
        <v>20435</v>
      </c>
      <c r="BE14" s="261">
        <f>'C завтраками| Bed and breakfast'!BE13*0.8+35</f>
        <v>19235</v>
      </c>
      <c r="BF14" s="261">
        <f>'C завтраками| Bed and breakfast'!BF13*0.8+35</f>
        <v>20435</v>
      </c>
      <c r="BG14" s="261">
        <f>'C завтраками| Bed and breakfast'!BG13*0.8+35</f>
        <v>19235</v>
      </c>
      <c r="BH14" s="261">
        <f>'C завтраками| Bed and breakfast'!BH13*0.8+35</f>
        <v>20435</v>
      </c>
      <c r="BI14" s="261">
        <f>'C завтраками| Bed and breakfast'!BI13*0.8+35</f>
        <v>19235</v>
      </c>
    </row>
    <row r="15" spans="1:61" s="85" customFormat="1" x14ac:dyDescent="0.2">
      <c r="A15" s="260">
        <v>2</v>
      </c>
      <c r="B15" s="261">
        <f>'C завтраками| Bed and breakfast'!B14*0.8+35</f>
        <v>19235</v>
      </c>
      <c r="C15" s="261">
        <f>'C завтраками| Bed and breakfast'!C14*0.8+35</f>
        <v>18035</v>
      </c>
      <c r="D15" s="261">
        <f>'C завтраками| Bed and breakfast'!D14*0.8+35</f>
        <v>16195</v>
      </c>
      <c r="E15" s="261">
        <f>'C завтраками| Bed and breakfast'!E14*0.8+35</f>
        <v>16195</v>
      </c>
      <c r="F15" s="261">
        <f>'C завтраками| Bed and breakfast'!F14*0.8+35</f>
        <v>19235</v>
      </c>
      <c r="G15" s="261">
        <f>'C завтраками| Bed and breakfast'!G14*0.8+35</f>
        <v>30035</v>
      </c>
      <c r="H15" s="261">
        <f>'C завтраками| Bed and breakfast'!H14*0.8+35</f>
        <v>26435</v>
      </c>
      <c r="I15" s="261">
        <f>'C завтраками| Bed and breakfast'!I14*0.8+35</f>
        <v>24035</v>
      </c>
      <c r="J15" s="261">
        <f>'C завтраками| Bed and breakfast'!J14*0.8+35</f>
        <v>24035</v>
      </c>
      <c r="K15" s="261">
        <f>'C завтраками| Bed and breakfast'!K14*0.8+35</f>
        <v>21635</v>
      </c>
      <c r="L15" s="261">
        <f>'C завтраками| Bed and breakfast'!L14*0.8+35</f>
        <v>26435</v>
      </c>
      <c r="M15" s="261">
        <f>'C завтраками| Bed and breakfast'!M14*0.8+35</f>
        <v>30035</v>
      </c>
      <c r="N15" s="261">
        <f>'C завтраками| Bed and breakfast'!N14*0.8+35</f>
        <v>15635</v>
      </c>
      <c r="O15" s="261">
        <f>'C завтраками| Bed and breakfast'!O14*0.8+35</f>
        <v>16835</v>
      </c>
      <c r="P15" s="261">
        <f>'C завтраками| Bed and breakfast'!P14*0.8+35</f>
        <v>15635</v>
      </c>
      <c r="Q15" s="261">
        <f>'C завтраками| Bed and breakfast'!Q14*0.8+35</f>
        <v>16195</v>
      </c>
      <c r="R15" s="261">
        <f>'C завтраками| Bed and breakfast'!R14*0.8+35</f>
        <v>16835</v>
      </c>
      <c r="S15" s="261">
        <f>'C завтраками| Bed and breakfast'!S14*0.8+35</f>
        <v>14435</v>
      </c>
      <c r="T15" s="261">
        <f>'C завтраками| Bed and breakfast'!T14*0.8+35</f>
        <v>16835</v>
      </c>
      <c r="U15" s="261">
        <f>'C завтраками| Bed and breakfast'!U14*0.8+35</f>
        <v>19235</v>
      </c>
      <c r="V15" s="261">
        <f>'C завтраками| Bed and breakfast'!V14*0.8+35</f>
        <v>19235</v>
      </c>
      <c r="W15" s="261">
        <f>'C завтраками| Bed and breakfast'!W14*0.8+35</f>
        <v>19235</v>
      </c>
      <c r="X15" s="261">
        <f>'C завтраками| Bed and breakfast'!X14*0.8+35</f>
        <v>19235</v>
      </c>
      <c r="Y15" s="261">
        <f>'C завтраками| Bed and breakfast'!Y14*0.8+35</f>
        <v>18035</v>
      </c>
      <c r="Z15" s="261">
        <f>'C завтраками| Bed and breakfast'!Z14*0.8+35</f>
        <v>21635</v>
      </c>
      <c r="AA15" s="261">
        <f>'C завтраками| Bed and breakfast'!AA14*0.8+35</f>
        <v>18035</v>
      </c>
      <c r="AB15" s="261">
        <f>'C завтраками| Bed and breakfast'!AB14*0.8+35</f>
        <v>24035</v>
      </c>
      <c r="AC15" s="261">
        <f>'C завтраками| Bed and breakfast'!AC14*0.8+35</f>
        <v>21635</v>
      </c>
      <c r="AD15" s="261">
        <f>'C завтраками| Bed and breakfast'!AD14*0.8+35</f>
        <v>18035</v>
      </c>
      <c r="AE15" s="261">
        <f>'C завтраками| Bed and breakfast'!AE14*0.8+35</f>
        <v>21635</v>
      </c>
      <c r="AF15" s="261">
        <f>'C завтраками| Bed and breakfast'!AF14*0.8+35</f>
        <v>19235</v>
      </c>
      <c r="AG15" s="261">
        <f>'C завтраками| Bed and breakfast'!AG14*0.8+35</f>
        <v>24595</v>
      </c>
      <c r="AH15" s="261">
        <f>'C завтраками| Bed and breakfast'!AH14*0.8+35</f>
        <v>26995</v>
      </c>
      <c r="AI15" s="261">
        <f>'C завтраками| Bed and breakfast'!AI14*0.8+35</f>
        <v>24595</v>
      </c>
      <c r="AJ15" s="261">
        <f>'C завтраками| Bed and breakfast'!AJ14*0.8+35</f>
        <v>23235</v>
      </c>
      <c r="AK15" s="261">
        <f>'C завтраками| Bed and breakfast'!AK14*0.8+35</f>
        <v>23235</v>
      </c>
      <c r="AL15" s="261">
        <f>'C завтраками| Bed and breakfast'!AL14*0.8+35</f>
        <v>24595</v>
      </c>
      <c r="AM15" s="261">
        <f>'C завтраками| Bed and breakfast'!AM14*0.8+35</f>
        <v>23235</v>
      </c>
      <c r="AN15" s="261">
        <f>'C завтраками| Bed and breakfast'!AN14*0.8+35</f>
        <v>26995</v>
      </c>
      <c r="AO15" s="261">
        <f>'C завтраками| Bed and breakfast'!AO14*0.8+35</f>
        <v>24595</v>
      </c>
      <c r="AP15" s="261">
        <f>'C завтраками| Bed and breakfast'!AP14*0.8+35</f>
        <v>26995</v>
      </c>
      <c r="AQ15" s="261">
        <f>'C завтраками| Bed and breakfast'!AQ14*0.8+35</f>
        <v>26995</v>
      </c>
      <c r="AR15" s="261">
        <f>'C завтраками| Bed and breakfast'!AR14*0.8+35</f>
        <v>33395</v>
      </c>
      <c r="AS15" s="261">
        <f>'C завтраками| Bed and breakfast'!AS14*0.8+35</f>
        <v>26995</v>
      </c>
      <c r="AT15" s="261">
        <f>'C завтраками| Bed and breakfast'!AT14*0.8+35</f>
        <v>30995</v>
      </c>
      <c r="AU15" s="261">
        <f>'C завтраками| Bed and breakfast'!AU14*0.8+35</f>
        <v>26995</v>
      </c>
      <c r="AV15" s="261">
        <f>'C завтраками| Bed and breakfast'!AV14*0.8+35</f>
        <v>30995</v>
      </c>
      <c r="AW15" s="261">
        <f>'C завтраками| Bed and breakfast'!AW14*0.8+35</f>
        <v>26995</v>
      </c>
      <c r="AX15" s="261">
        <f>'C завтраками| Bed and breakfast'!AX14*0.8+35</f>
        <v>33395</v>
      </c>
      <c r="AY15" s="261">
        <f>'C завтраками| Bed and breakfast'!AY14*0.8+35</f>
        <v>23235</v>
      </c>
      <c r="AZ15" s="261">
        <f>'C завтраками| Bed and breakfast'!AZ14*0.8+35</f>
        <v>28595</v>
      </c>
      <c r="BA15" s="261">
        <f>'C завтраками| Bed and breakfast'!BA14*0.8+35</f>
        <v>20835</v>
      </c>
      <c r="BB15" s="261">
        <f>'C завтраками| Bed and breakfast'!BB14*0.8+35</f>
        <v>22035</v>
      </c>
      <c r="BC15" s="261">
        <f>'C завтраками| Bed and breakfast'!BC14*0.8+35</f>
        <v>20835</v>
      </c>
      <c r="BD15" s="261">
        <f>'C завтраками| Bed and breakfast'!BD14*0.8+35</f>
        <v>22035</v>
      </c>
      <c r="BE15" s="261">
        <f>'C завтраками| Bed and breakfast'!BE14*0.8+35</f>
        <v>20835</v>
      </c>
      <c r="BF15" s="261">
        <f>'C завтраками| Bed and breakfast'!BF14*0.8+35</f>
        <v>22035</v>
      </c>
      <c r="BG15" s="261">
        <f>'C завтраками| Bed and breakfast'!BG14*0.8+35</f>
        <v>20835</v>
      </c>
      <c r="BH15" s="261">
        <f>'C завтраками| Bed and breakfast'!BH14*0.8+35</f>
        <v>22035</v>
      </c>
      <c r="BI15" s="261">
        <f>'C завтраками| Bed and breakfast'!BI14*0.8+35</f>
        <v>20835</v>
      </c>
    </row>
    <row r="16" spans="1:61" s="85" customFormat="1" x14ac:dyDescent="0.2">
      <c r="A16" s="259" t="s">
        <v>156</v>
      </c>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261"/>
      <c r="BG16" s="261"/>
      <c r="BH16" s="261"/>
      <c r="BI16" s="261"/>
    </row>
    <row r="17" spans="1:61" s="85" customFormat="1" x14ac:dyDescent="0.2">
      <c r="A17" s="260">
        <v>1</v>
      </c>
      <c r="B17" s="261">
        <f>'C завтраками| Bed and breakfast'!B16*0.8+35</f>
        <v>20035</v>
      </c>
      <c r="C17" s="261">
        <f>'C завтраками| Bed and breakfast'!C16*0.8+35</f>
        <v>18835</v>
      </c>
      <c r="D17" s="261">
        <f>'C завтраками| Bed and breakfast'!D16*0.8+35</f>
        <v>16995</v>
      </c>
      <c r="E17" s="261">
        <f>'C завтраками| Bed and breakfast'!E16*0.8+35</f>
        <v>16995</v>
      </c>
      <c r="F17" s="261">
        <f>'C завтраками| Bed and breakfast'!F16*0.8+35</f>
        <v>20035</v>
      </c>
      <c r="G17" s="261">
        <f>'C завтраками| Bed and breakfast'!G16*0.8+35</f>
        <v>30835</v>
      </c>
      <c r="H17" s="261">
        <f>'C завтраками| Bed and breakfast'!H16*0.8+35</f>
        <v>27235</v>
      </c>
      <c r="I17" s="261">
        <f>'C завтраками| Bed and breakfast'!I16*0.8+35</f>
        <v>24835</v>
      </c>
      <c r="J17" s="261">
        <f>'C завтраками| Bed and breakfast'!J16*0.8+35</f>
        <v>24835</v>
      </c>
      <c r="K17" s="261">
        <f>'C завтраками| Bed and breakfast'!K16*0.8+35</f>
        <v>22435</v>
      </c>
      <c r="L17" s="261">
        <f>'C завтраками| Bed and breakfast'!L16*0.8+35</f>
        <v>27235</v>
      </c>
      <c r="M17" s="261">
        <f>'C завтраками| Bed and breakfast'!M16*0.8+35</f>
        <v>30835</v>
      </c>
      <c r="N17" s="261">
        <f>'C завтраками| Bed and breakfast'!N16*0.8+35</f>
        <v>16435</v>
      </c>
      <c r="O17" s="261">
        <f>'C завтраками| Bed and breakfast'!O16*0.8+35</f>
        <v>17635</v>
      </c>
      <c r="P17" s="261">
        <f>'C завтраками| Bed and breakfast'!P16*0.8+35</f>
        <v>16435</v>
      </c>
      <c r="Q17" s="261">
        <f>'C завтраками| Bed and breakfast'!Q16*0.8+35</f>
        <v>16995</v>
      </c>
      <c r="R17" s="261">
        <f>'C завтраками| Bed and breakfast'!R16*0.8+35</f>
        <v>17635</v>
      </c>
      <c r="S17" s="261">
        <f>'C завтраками| Bed and breakfast'!S16*0.8+35</f>
        <v>15235</v>
      </c>
      <c r="T17" s="261">
        <f>'C завтраками| Bed and breakfast'!T16*0.8+35</f>
        <v>17635</v>
      </c>
      <c r="U17" s="261">
        <f>'C завтраками| Bed and breakfast'!U16*0.8+35</f>
        <v>20035</v>
      </c>
      <c r="V17" s="261">
        <f>'C завтраками| Bed and breakfast'!V16*0.8+35</f>
        <v>20035</v>
      </c>
      <c r="W17" s="261">
        <f>'C завтраками| Bed and breakfast'!W16*0.8+35</f>
        <v>20035</v>
      </c>
      <c r="X17" s="261">
        <f>'C завтраками| Bed and breakfast'!X16*0.8+35</f>
        <v>20035</v>
      </c>
      <c r="Y17" s="261">
        <f>'C завтраками| Bed and breakfast'!Y16*0.8+35</f>
        <v>18835</v>
      </c>
      <c r="Z17" s="261">
        <f>'C завтраками| Bed and breakfast'!Z16*0.8+35</f>
        <v>22435</v>
      </c>
      <c r="AA17" s="261">
        <f>'C завтраками| Bed and breakfast'!AA16*0.8+35</f>
        <v>18835</v>
      </c>
      <c r="AB17" s="261">
        <f>'C завтраками| Bed and breakfast'!AB16*0.8+35</f>
        <v>24835</v>
      </c>
      <c r="AC17" s="261">
        <f>'C завтраками| Bed and breakfast'!AC16*0.8+35</f>
        <v>22435</v>
      </c>
      <c r="AD17" s="261">
        <f>'C завтраками| Bed and breakfast'!AD16*0.8+35</f>
        <v>18835</v>
      </c>
      <c r="AE17" s="261">
        <f>'C завтраками| Bed and breakfast'!AE16*0.8+35</f>
        <v>22435</v>
      </c>
      <c r="AF17" s="261">
        <f>'C завтраками| Bed and breakfast'!AF16*0.8+35</f>
        <v>20035</v>
      </c>
      <c r="AG17" s="261">
        <f>'C завтраками| Bed and breakfast'!AG16*0.8+35</f>
        <v>25395</v>
      </c>
      <c r="AH17" s="261">
        <f>'C завтраками| Bed and breakfast'!AH16*0.8+35</f>
        <v>27795</v>
      </c>
      <c r="AI17" s="261">
        <f>'C завтраками| Bed and breakfast'!AI16*0.8+35</f>
        <v>25395</v>
      </c>
      <c r="AJ17" s="261">
        <f>'C завтраками| Bed and breakfast'!AJ16*0.8+35</f>
        <v>24035</v>
      </c>
      <c r="AK17" s="261">
        <f>'C завтраками| Bed and breakfast'!AK16*0.8+35</f>
        <v>24035</v>
      </c>
      <c r="AL17" s="261">
        <f>'C завтраками| Bed and breakfast'!AL16*0.8+35</f>
        <v>25395</v>
      </c>
      <c r="AM17" s="261">
        <f>'C завтраками| Bed and breakfast'!AM16*0.8+35</f>
        <v>24035</v>
      </c>
      <c r="AN17" s="261">
        <f>'C завтраками| Bed and breakfast'!AN16*0.8+35</f>
        <v>27795</v>
      </c>
      <c r="AO17" s="261">
        <f>'C завтраками| Bed and breakfast'!AO16*0.8+35</f>
        <v>25395</v>
      </c>
      <c r="AP17" s="261">
        <f>'C завтраками| Bed and breakfast'!AP16*0.8+35</f>
        <v>27795</v>
      </c>
      <c r="AQ17" s="261">
        <f>'C завтраками| Bed and breakfast'!AQ16*0.8+35</f>
        <v>27795</v>
      </c>
      <c r="AR17" s="261">
        <f>'C завтраками| Bed and breakfast'!AR16*0.8+35</f>
        <v>34195</v>
      </c>
      <c r="AS17" s="261">
        <f>'C завтраками| Bed and breakfast'!AS16*0.8+35</f>
        <v>27795</v>
      </c>
      <c r="AT17" s="261">
        <f>'C завтраками| Bed and breakfast'!AT16*0.8+35</f>
        <v>31795</v>
      </c>
      <c r="AU17" s="261">
        <f>'C завтраками| Bed and breakfast'!AU16*0.8+35</f>
        <v>27795</v>
      </c>
      <c r="AV17" s="261">
        <f>'C завтраками| Bed and breakfast'!AV16*0.8+35</f>
        <v>31795</v>
      </c>
      <c r="AW17" s="261">
        <f>'C завтраками| Bed and breakfast'!AW16*0.8+35</f>
        <v>27795</v>
      </c>
      <c r="AX17" s="261">
        <f>'C завтраками| Bed and breakfast'!AX16*0.8+35</f>
        <v>34195</v>
      </c>
      <c r="AY17" s="261">
        <f>'C завтраками| Bed and breakfast'!AY16*0.8+35</f>
        <v>24035</v>
      </c>
      <c r="AZ17" s="261">
        <f>'C завтраками| Bed and breakfast'!AZ16*0.8+35</f>
        <v>29395</v>
      </c>
      <c r="BA17" s="261">
        <f>'C завтраками| Bed and breakfast'!BA16*0.8+35</f>
        <v>21635</v>
      </c>
      <c r="BB17" s="261">
        <f>'C завтраками| Bed and breakfast'!BB16*0.8+35</f>
        <v>22835</v>
      </c>
      <c r="BC17" s="261">
        <f>'C завтраками| Bed and breakfast'!BC16*0.8+35</f>
        <v>21635</v>
      </c>
      <c r="BD17" s="261">
        <f>'C завтраками| Bed and breakfast'!BD16*0.8+35</f>
        <v>22835</v>
      </c>
      <c r="BE17" s="261">
        <f>'C завтраками| Bed and breakfast'!BE16*0.8+35</f>
        <v>21635</v>
      </c>
      <c r="BF17" s="261">
        <f>'C завтраками| Bed and breakfast'!BF16*0.8+35</f>
        <v>22835</v>
      </c>
      <c r="BG17" s="261">
        <f>'C завтраками| Bed and breakfast'!BG16*0.8+35</f>
        <v>21635</v>
      </c>
      <c r="BH17" s="261">
        <f>'C завтраками| Bed and breakfast'!BH16*0.8+35</f>
        <v>22835</v>
      </c>
      <c r="BI17" s="261">
        <f>'C завтраками| Bed and breakfast'!BI16*0.8+35</f>
        <v>21635</v>
      </c>
    </row>
    <row r="18" spans="1:61" s="85" customFormat="1" x14ac:dyDescent="0.2">
      <c r="A18" s="260">
        <v>2</v>
      </c>
      <c r="B18" s="261">
        <f>'C завтраками| Bed and breakfast'!B17*0.8+35</f>
        <v>21635</v>
      </c>
      <c r="C18" s="261">
        <f>'C завтраками| Bed and breakfast'!C17*0.8+35</f>
        <v>20435</v>
      </c>
      <c r="D18" s="261">
        <f>'C завтраками| Bed and breakfast'!D17*0.8+35</f>
        <v>18595</v>
      </c>
      <c r="E18" s="261">
        <f>'C завтраками| Bed and breakfast'!E17*0.8+35</f>
        <v>18595</v>
      </c>
      <c r="F18" s="261">
        <f>'C завтраками| Bed and breakfast'!F17*0.8+35</f>
        <v>21635</v>
      </c>
      <c r="G18" s="261">
        <f>'C завтраками| Bed and breakfast'!G17*0.8+35</f>
        <v>32435</v>
      </c>
      <c r="H18" s="261">
        <f>'C завтраками| Bed and breakfast'!H17*0.8+35</f>
        <v>28835</v>
      </c>
      <c r="I18" s="261">
        <f>'C завтраками| Bed and breakfast'!I17*0.8+35</f>
        <v>26435</v>
      </c>
      <c r="J18" s="261">
        <f>'C завтраками| Bed and breakfast'!J17*0.8+35</f>
        <v>26435</v>
      </c>
      <c r="K18" s="261">
        <f>'C завтраками| Bed and breakfast'!K17*0.8+35</f>
        <v>24035</v>
      </c>
      <c r="L18" s="261">
        <f>'C завтраками| Bed and breakfast'!L17*0.8+35</f>
        <v>28835</v>
      </c>
      <c r="M18" s="261">
        <f>'C завтраками| Bed and breakfast'!M17*0.8+35</f>
        <v>32435</v>
      </c>
      <c r="N18" s="261">
        <f>'C завтраками| Bed and breakfast'!N17*0.8+35</f>
        <v>18035</v>
      </c>
      <c r="O18" s="261">
        <f>'C завтраками| Bed and breakfast'!O17*0.8+35</f>
        <v>19235</v>
      </c>
      <c r="P18" s="261">
        <f>'C завтраками| Bed and breakfast'!P17*0.8+35</f>
        <v>18035</v>
      </c>
      <c r="Q18" s="261">
        <f>'C завтраками| Bed and breakfast'!Q17*0.8+35</f>
        <v>18595</v>
      </c>
      <c r="R18" s="261">
        <f>'C завтраками| Bed and breakfast'!R17*0.8+35</f>
        <v>19235</v>
      </c>
      <c r="S18" s="261">
        <f>'C завтраками| Bed and breakfast'!S17*0.8+35</f>
        <v>16835</v>
      </c>
      <c r="T18" s="261">
        <f>'C завтраками| Bed and breakfast'!T17*0.8+35</f>
        <v>19235</v>
      </c>
      <c r="U18" s="261">
        <f>'C завтраками| Bed and breakfast'!U17*0.8+35</f>
        <v>21635</v>
      </c>
      <c r="V18" s="261">
        <f>'C завтраками| Bed and breakfast'!V17*0.8+35</f>
        <v>21635</v>
      </c>
      <c r="W18" s="261">
        <f>'C завтраками| Bed and breakfast'!W17*0.8+35</f>
        <v>21635</v>
      </c>
      <c r="X18" s="261">
        <f>'C завтраками| Bed and breakfast'!X17*0.8+35</f>
        <v>21635</v>
      </c>
      <c r="Y18" s="261">
        <f>'C завтраками| Bed and breakfast'!Y17*0.8+35</f>
        <v>20435</v>
      </c>
      <c r="Z18" s="261">
        <f>'C завтраками| Bed and breakfast'!Z17*0.8+35</f>
        <v>24035</v>
      </c>
      <c r="AA18" s="261">
        <f>'C завтраками| Bed and breakfast'!AA17*0.8+35</f>
        <v>20435</v>
      </c>
      <c r="AB18" s="261">
        <f>'C завтраками| Bed and breakfast'!AB17*0.8+35</f>
        <v>26435</v>
      </c>
      <c r="AC18" s="261">
        <f>'C завтраками| Bed and breakfast'!AC17*0.8+35</f>
        <v>24035</v>
      </c>
      <c r="AD18" s="261">
        <f>'C завтраками| Bed and breakfast'!AD17*0.8+35</f>
        <v>20435</v>
      </c>
      <c r="AE18" s="261">
        <f>'C завтраками| Bed and breakfast'!AE17*0.8+35</f>
        <v>24035</v>
      </c>
      <c r="AF18" s="261">
        <f>'C завтраками| Bed and breakfast'!AF17*0.8+35</f>
        <v>21635</v>
      </c>
      <c r="AG18" s="261">
        <f>'C завтраками| Bed and breakfast'!AG17*0.8+35</f>
        <v>26995</v>
      </c>
      <c r="AH18" s="261">
        <f>'C завтраками| Bed and breakfast'!AH17*0.8+35</f>
        <v>29395</v>
      </c>
      <c r="AI18" s="261">
        <f>'C завтраками| Bed and breakfast'!AI17*0.8+35</f>
        <v>26995</v>
      </c>
      <c r="AJ18" s="261">
        <f>'C завтраками| Bed and breakfast'!AJ17*0.8+35</f>
        <v>25635</v>
      </c>
      <c r="AK18" s="261">
        <f>'C завтраками| Bed and breakfast'!AK17*0.8+35</f>
        <v>25635</v>
      </c>
      <c r="AL18" s="261">
        <f>'C завтраками| Bed and breakfast'!AL17*0.8+35</f>
        <v>26995</v>
      </c>
      <c r="AM18" s="261">
        <f>'C завтраками| Bed and breakfast'!AM17*0.8+35</f>
        <v>25635</v>
      </c>
      <c r="AN18" s="261">
        <f>'C завтраками| Bed and breakfast'!AN17*0.8+35</f>
        <v>29395</v>
      </c>
      <c r="AO18" s="261">
        <f>'C завтраками| Bed and breakfast'!AO17*0.8+35</f>
        <v>26995</v>
      </c>
      <c r="AP18" s="261">
        <f>'C завтраками| Bed and breakfast'!AP17*0.8+35</f>
        <v>29395</v>
      </c>
      <c r="AQ18" s="261">
        <f>'C завтраками| Bed and breakfast'!AQ17*0.8+35</f>
        <v>29395</v>
      </c>
      <c r="AR18" s="261">
        <f>'C завтраками| Bed and breakfast'!AR17*0.8+35</f>
        <v>35795</v>
      </c>
      <c r="AS18" s="261">
        <f>'C завтраками| Bed and breakfast'!AS17*0.8+35</f>
        <v>29395</v>
      </c>
      <c r="AT18" s="261">
        <f>'C завтраками| Bed and breakfast'!AT17*0.8+35</f>
        <v>33395</v>
      </c>
      <c r="AU18" s="261">
        <f>'C завтраками| Bed and breakfast'!AU17*0.8+35</f>
        <v>29395</v>
      </c>
      <c r="AV18" s="261">
        <f>'C завтраками| Bed and breakfast'!AV17*0.8+35</f>
        <v>33395</v>
      </c>
      <c r="AW18" s="261">
        <f>'C завтраками| Bed and breakfast'!AW17*0.8+35</f>
        <v>29395</v>
      </c>
      <c r="AX18" s="261">
        <f>'C завтраками| Bed and breakfast'!AX17*0.8+35</f>
        <v>35795</v>
      </c>
      <c r="AY18" s="261">
        <f>'C завтраками| Bed and breakfast'!AY17*0.8+35</f>
        <v>25635</v>
      </c>
      <c r="AZ18" s="261">
        <f>'C завтраками| Bed and breakfast'!AZ17*0.8+35</f>
        <v>30995</v>
      </c>
      <c r="BA18" s="261">
        <f>'C завтраками| Bed and breakfast'!BA17*0.8+35</f>
        <v>23235</v>
      </c>
      <c r="BB18" s="261">
        <f>'C завтраками| Bed and breakfast'!BB17*0.8+35</f>
        <v>24435</v>
      </c>
      <c r="BC18" s="261">
        <f>'C завтраками| Bed and breakfast'!BC17*0.8+35</f>
        <v>23235</v>
      </c>
      <c r="BD18" s="261">
        <f>'C завтраками| Bed and breakfast'!BD17*0.8+35</f>
        <v>24435</v>
      </c>
      <c r="BE18" s="261">
        <f>'C завтраками| Bed and breakfast'!BE17*0.8+35</f>
        <v>23235</v>
      </c>
      <c r="BF18" s="261">
        <f>'C завтраками| Bed and breakfast'!BF17*0.8+35</f>
        <v>24435</v>
      </c>
      <c r="BG18" s="261">
        <f>'C завтраками| Bed and breakfast'!BG17*0.8+35</f>
        <v>23235</v>
      </c>
      <c r="BH18" s="261">
        <f>'C завтраками| Bed and breakfast'!BH17*0.8+35</f>
        <v>24435</v>
      </c>
      <c r="BI18" s="261">
        <f>'C завтраками| Bed and breakfast'!BI17*0.8+35</f>
        <v>23235</v>
      </c>
    </row>
    <row r="19" spans="1:61" s="85" customFormat="1" x14ac:dyDescent="0.2">
      <c r="A19" s="259" t="s">
        <v>136</v>
      </c>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c r="AW19" s="261"/>
      <c r="AX19" s="261"/>
      <c r="AY19" s="261"/>
      <c r="AZ19" s="261"/>
      <c r="BA19" s="261"/>
      <c r="BB19" s="261"/>
      <c r="BC19" s="261"/>
      <c r="BD19" s="261"/>
      <c r="BE19" s="261"/>
      <c r="BF19" s="261"/>
      <c r="BG19" s="261"/>
      <c r="BH19" s="261"/>
      <c r="BI19" s="261"/>
    </row>
    <row r="20" spans="1:61" s="85" customFormat="1" x14ac:dyDescent="0.2">
      <c r="A20" s="260">
        <v>1</v>
      </c>
      <c r="B20" s="261">
        <f>'C завтраками| Bed and breakfast'!B19*0.8+35</f>
        <v>22435</v>
      </c>
      <c r="C20" s="261">
        <f>'C завтраками| Bed and breakfast'!C19*0.8+35</f>
        <v>21235</v>
      </c>
      <c r="D20" s="261">
        <f>'C завтраками| Bed and breakfast'!D19*0.8+35</f>
        <v>19395</v>
      </c>
      <c r="E20" s="261">
        <f>'C завтраками| Bed and breakfast'!E19*0.8+35</f>
        <v>19395</v>
      </c>
      <c r="F20" s="261">
        <f>'C завтраками| Bed and breakfast'!F19*0.8+35</f>
        <v>22435</v>
      </c>
      <c r="G20" s="261">
        <f>'C завтраками| Bed and breakfast'!G19*0.8+35</f>
        <v>33235</v>
      </c>
      <c r="H20" s="261">
        <f>'C завтраками| Bed and breakfast'!H19*0.8+35</f>
        <v>29635</v>
      </c>
      <c r="I20" s="261">
        <f>'C завтраками| Bed and breakfast'!I19*0.8+35</f>
        <v>27235</v>
      </c>
      <c r="J20" s="261">
        <f>'C завтраками| Bed and breakfast'!J19*0.8+35</f>
        <v>27235</v>
      </c>
      <c r="K20" s="261">
        <f>'C завтраками| Bed and breakfast'!K19*0.8+35</f>
        <v>24835</v>
      </c>
      <c r="L20" s="261">
        <f>'C завтраками| Bed and breakfast'!L19*0.8+35</f>
        <v>29635</v>
      </c>
      <c r="M20" s="261">
        <f>'C завтраками| Bed and breakfast'!M19*0.8+35</f>
        <v>33235</v>
      </c>
      <c r="N20" s="261">
        <f>'C завтраками| Bed and breakfast'!N19*0.8+35</f>
        <v>18835</v>
      </c>
      <c r="O20" s="261">
        <f>'C завтраками| Bed and breakfast'!O19*0.8+35</f>
        <v>20035</v>
      </c>
      <c r="P20" s="261">
        <f>'C завтраками| Bed and breakfast'!P19*0.8+35</f>
        <v>18835</v>
      </c>
      <c r="Q20" s="261">
        <f>'C завтраками| Bed and breakfast'!Q19*0.8+35</f>
        <v>19395</v>
      </c>
      <c r="R20" s="261">
        <f>'C завтраками| Bed and breakfast'!R19*0.8+35</f>
        <v>20035</v>
      </c>
      <c r="S20" s="261">
        <f>'C завтраками| Bed and breakfast'!S19*0.8+35</f>
        <v>17635</v>
      </c>
      <c r="T20" s="261">
        <f>'C завтраками| Bed and breakfast'!T19*0.8+35</f>
        <v>20035</v>
      </c>
      <c r="U20" s="261">
        <f>'C завтраками| Bed and breakfast'!U19*0.8+35</f>
        <v>22435</v>
      </c>
      <c r="V20" s="261">
        <f>'C завтраками| Bed and breakfast'!V19*0.8+35</f>
        <v>22435</v>
      </c>
      <c r="W20" s="261">
        <f>'C завтраками| Bed and breakfast'!W19*0.8+35</f>
        <v>22435</v>
      </c>
      <c r="X20" s="261">
        <f>'C завтраками| Bed and breakfast'!X19*0.8+35</f>
        <v>22435</v>
      </c>
      <c r="Y20" s="261">
        <f>'C завтраками| Bed and breakfast'!Y19*0.8+35</f>
        <v>21235</v>
      </c>
      <c r="Z20" s="261">
        <f>'C завтраками| Bed and breakfast'!Z19*0.8+35</f>
        <v>24835</v>
      </c>
      <c r="AA20" s="261">
        <f>'C завтраками| Bed and breakfast'!AA19*0.8+35</f>
        <v>21235</v>
      </c>
      <c r="AB20" s="261">
        <f>'C завтраками| Bed and breakfast'!AB19*0.8+35</f>
        <v>27235</v>
      </c>
      <c r="AC20" s="261">
        <f>'C завтраками| Bed and breakfast'!AC19*0.8+35</f>
        <v>24835</v>
      </c>
      <c r="AD20" s="261">
        <f>'C завтраками| Bed and breakfast'!AD19*0.8+35</f>
        <v>21235</v>
      </c>
      <c r="AE20" s="261">
        <f>'C завтраками| Bed and breakfast'!AE19*0.8+35</f>
        <v>24835</v>
      </c>
      <c r="AF20" s="261">
        <f>'C завтраками| Bed and breakfast'!AF19*0.8+35</f>
        <v>22435</v>
      </c>
      <c r="AG20" s="261">
        <f>'C завтраками| Bed and breakfast'!AG19*0.8+35</f>
        <v>27795</v>
      </c>
      <c r="AH20" s="261">
        <f>'C завтраками| Bed and breakfast'!AH19*0.8+35</f>
        <v>30195</v>
      </c>
      <c r="AI20" s="261">
        <f>'C завтраками| Bed and breakfast'!AI19*0.8+35</f>
        <v>27795</v>
      </c>
      <c r="AJ20" s="261">
        <f>'C завтраками| Bed and breakfast'!AJ19*0.8+35</f>
        <v>26435</v>
      </c>
      <c r="AK20" s="261">
        <f>'C завтраками| Bed and breakfast'!AK19*0.8+35</f>
        <v>26435</v>
      </c>
      <c r="AL20" s="261">
        <f>'C завтраками| Bed and breakfast'!AL19*0.8+35</f>
        <v>27795</v>
      </c>
      <c r="AM20" s="261">
        <f>'C завтраками| Bed and breakfast'!AM19*0.8+35</f>
        <v>26435</v>
      </c>
      <c r="AN20" s="261">
        <f>'C завтраками| Bed and breakfast'!AN19*0.8+35</f>
        <v>30195</v>
      </c>
      <c r="AO20" s="261">
        <f>'C завтраками| Bed and breakfast'!AO19*0.8+35</f>
        <v>27795</v>
      </c>
      <c r="AP20" s="261">
        <f>'C завтраками| Bed and breakfast'!AP19*0.8+35</f>
        <v>30195</v>
      </c>
      <c r="AQ20" s="261">
        <f>'C завтраками| Bed and breakfast'!AQ19*0.8+35</f>
        <v>30195</v>
      </c>
      <c r="AR20" s="261">
        <f>'C завтраками| Bed and breakfast'!AR19*0.8+35</f>
        <v>36595</v>
      </c>
      <c r="AS20" s="261">
        <f>'C завтраками| Bed and breakfast'!AS19*0.8+35</f>
        <v>30195</v>
      </c>
      <c r="AT20" s="261">
        <f>'C завтраками| Bed and breakfast'!AT19*0.8+35</f>
        <v>34195</v>
      </c>
      <c r="AU20" s="261">
        <f>'C завтраками| Bed and breakfast'!AU19*0.8+35</f>
        <v>30195</v>
      </c>
      <c r="AV20" s="261">
        <f>'C завтраками| Bed and breakfast'!AV19*0.8+35</f>
        <v>34195</v>
      </c>
      <c r="AW20" s="261">
        <f>'C завтраками| Bed and breakfast'!AW19*0.8+35</f>
        <v>30195</v>
      </c>
      <c r="AX20" s="261">
        <f>'C завтраками| Bed and breakfast'!AX19*0.8+35</f>
        <v>36595</v>
      </c>
      <c r="AY20" s="261">
        <f>'C завтраками| Bed and breakfast'!AY19*0.8+35</f>
        <v>26435</v>
      </c>
      <c r="AZ20" s="261">
        <f>'C завтраками| Bed and breakfast'!AZ19*0.8+35</f>
        <v>31795</v>
      </c>
      <c r="BA20" s="261">
        <f>'C завтраками| Bed and breakfast'!BA19*0.8+35</f>
        <v>24035</v>
      </c>
      <c r="BB20" s="261">
        <f>'C завтраками| Bed and breakfast'!BB19*0.8+35</f>
        <v>25235</v>
      </c>
      <c r="BC20" s="261">
        <f>'C завтраками| Bed and breakfast'!BC19*0.8+35</f>
        <v>24035</v>
      </c>
      <c r="BD20" s="261">
        <f>'C завтраками| Bed and breakfast'!BD19*0.8+35</f>
        <v>25235</v>
      </c>
      <c r="BE20" s="261">
        <f>'C завтраками| Bed and breakfast'!BE19*0.8+35</f>
        <v>24035</v>
      </c>
      <c r="BF20" s="261">
        <f>'C завтраками| Bed and breakfast'!BF19*0.8+35</f>
        <v>25235</v>
      </c>
      <c r="BG20" s="261">
        <f>'C завтраками| Bed and breakfast'!BG19*0.8+35</f>
        <v>24035</v>
      </c>
      <c r="BH20" s="261">
        <f>'C завтраками| Bed and breakfast'!BH19*0.8+35</f>
        <v>25235</v>
      </c>
      <c r="BI20" s="261">
        <f>'C завтраками| Bed and breakfast'!BI19*0.8+35</f>
        <v>24035</v>
      </c>
    </row>
    <row r="21" spans="1:61" s="85" customFormat="1" x14ac:dyDescent="0.2">
      <c r="A21" s="260">
        <v>2</v>
      </c>
      <c r="B21" s="261">
        <f>'C завтраками| Bed and breakfast'!B20*0.8+35</f>
        <v>24035</v>
      </c>
      <c r="C21" s="261">
        <f>'C завтраками| Bed and breakfast'!C20*0.8+35</f>
        <v>22835</v>
      </c>
      <c r="D21" s="261">
        <f>'C завтраками| Bed and breakfast'!D20*0.8+35</f>
        <v>20995</v>
      </c>
      <c r="E21" s="261">
        <f>'C завтраками| Bed and breakfast'!E20*0.8+35</f>
        <v>20995</v>
      </c>
      <c r="F21" s="261">
        <f>'C завтраками| Bed and breakfast'!F20*0.8+35</f>
        <v>24035</v>
      </c>
      <c r="G21" s="261">
        <f>'C завтраками| Bed and breakfast'!G20*0.8+35</f>
        <v>34835</v>
      </c>
      <c r="H21" s="261">
        <f>'C завтраками| Bed and breakfast'!H20*0.8+35</f>
        <v>31235</v>
      </c>
      <c r="I21" s="261">
        <f>'C завтраками| Bed and breakfast'!I20*0.8+35</f>
        <v>28835</v>
      </c>
      <c r="J21" s="261">
        <f>'C завтраками| Bed and breakfast'!J20*0.8+35</f>
        <v>28835</v>
      </c>
      <c r="K21" s="261">
        <f>'C завтраками| Bed and breakfast'!K20*0.8+35</f>
        <v>26435</v>
      </c>
      <c r="L21" s="261">
        <f>'C завтраками| Bed and breakfast'!L20*0.8+35</f>
        <v>31235</v>
      </c>
      <c r="M21" s="261">
        <f>'C завтраками| Bed and breakfast'!M20*0.8+35</f>
        <v>34835</v>
      </c>
      <c r="N21" s="261">
        <f>'C завтраками| Bed and breakfast'!N20*0.8+35</f>
        <v>20435</v>
      </c>
      <c r="O21" s="261">
        <f>'C завтраками| Bed and breakfast'!O20*0.8+35</f>
        <v>21635</v>
      </c>
      <c r="P21" s="261">
        <f>'C завтраками| Bed and breakfast'!P20*0.8+35</f>
        <v>20435</v>
      </c>
      <c r="Q21" s="261">
        <f>'C завтраками| Bed and breakfast'!Q20*0.8+35</f>
        <v>20995</v>
      </c>
      <c r="R21" s="261">
        <f>'C завтраками| Bed and breakfast'!R20*0.8+35</f>
        <v>21635</v>
      </c>
      <c r="S21" s="261">
        <f>'C завтраками| Bed and breakfast'!S20*0.8+35</f>
        <v>19235</v>
      </c>
      <c r="T21" s="261">
        <f>'C завтраками| Bed and breakfast'!T20*0.8+35</f>
        <v>21635</v>
      </c>
      <c r="U21" s="261">
        <f>'C завтраками| Bed and breakfast'!U20*0.8+35</f>
        <v>24035</v>
      </c>
      <c r="V21" s="261">
        <f>'C завтраками| Bed and breakfast'!V20*0.8+35</f>
        <v>24035</v>
      </c>
      <c r="W21" s="261">
        <f>'C завтраками| Bed and breakfast'!W20*0.8+35</f>
        <v>24035</v>
      </c>
      <c r="X21" s="261">
        <f>'C завтраками| Bed and breakfast'!X20*0.8+35</f>
        <v>24035</v>
      </c>
      <c r="Y21" s="261">
        <f>'C завтраками| Bed and breakfast'!Y20*0.8+35</f>
        <v>22835</v>
      </c>
      <c r="Z21" s="261">
        <f>'C завтраками| Bed and breakfast'!Z20*0.8+35</f>
        <v>26435</v>
      </c>
      <c r="AA21" s="261">
        <f>'C завтраками| Bed and breakfast'!AA20*0.8+35</f>
        <v>22835</v>
      </c>
      <c r="AB21" s="261">
        <f>'C завтраками| Bed and breakfast'!AB20*0.8+35</f>
        <v>28835</v>
      </c>
      <c r="AC21" s="261">
        <f>'C завтраками| Bed and breakfast'!AC20*0.8+35</f>
        <v>26435</v>
      </c>
      <c r="AD21" s="261">
        <f>'C завтраками| Bed and breakfast'!AD20*0.8+35</f>
        <v>22835</v>
      </c>
      <c r="AE21" s="261">
        <f>'C завтраками| Bed and breakfast'!AE20*0.8+35</f>
        <v>26435</v>
      </c>
      <c r="AF21" s="261">
        <f>'C завтраками| Bed and breakfast'!AF20*0.8+35</f>
        <v>24035</v>
      </c>
      <c r="AG21" s="261">
        <f>'C завтраками| Bed and breakfast'!AG20*0.8+35</f>
        <v>29395</v>
      </c>
      <c r="AH21" s="261">
        <f>'C завтраками| Bed and breakfast'!AH20*0.8+35</f>
        <v>31795</v>
      </c>
      <c r="AI21" s="261">
        <f>'C завтраками| Bed and breakfast'!AI20*0.8+35</f>
        <v>29395</v>
      </c>
      <c r="AJ21" s="261">
        <f>'C завтраками| Bed and breakfast'!AJ20*0.8+35</f>
        <v>28035</v>
      </c>
      <c r="AK21" s="261">
        <f>'C завтраками| Bed and breakfast'!AK20*0.8+35</f>
        <v>28035</v>
      </c>
      <c r="AL21" s="261">
        <f>'C завтраками| Bed and breakfast'!AL20*0.8+35</f>
        <v>29395</v>
      </c>
      <c r="AM21" s="261">
        <f>'C завтраками| Bed and breakfast'!AM20*0.8+35</f>
        <v>28035</v>
      </c>
      <c r="AN21" s="261">
        <f>'C завтраками| Bed and breakfast'!AN20*0.8+35</f>
        <v>31795</v>
      </c>
      <c r="AO21" s="261">
        <f>'C завтраками| Bed and breakfast'!AO20*0.8+35</f>
        <v>29395</v>
      </c>
      <c r="AP21" s="261">
        <f>'C завтраками| Bed and breakfast'!AP20*0.8+35</f>
        <v>31795</v>
      </c>
      <c r="AQ21" s="261">
        <f>'C завтраками| Bed and breakfast'!AQ20*0.8+35</f>
        <v>31795</v>
      </c>
      <c r="AR21" s="261">
        <f>'C завтраками| Bed and breakfast'!AR20*0.8+35</f>
        <v>38195</v>
      </c>
      <c r="AS21" s="261">
        <f>'C завтраками| Bed and breakfast'!AS20*0.8+35</f>
        <v>31795</v>
      </c>
      <c r="AT21" s="261">
        <f>'C завтраками| Bed and breakfast'!AT20*0.8+35</f>
        <v>35795</v>
      </c>
      <c r="AU21" s="261">
        <f>'C завтраками| Bed and breakfast'!AU20*0.8+35</f>
        <v>31795</v>
      </c>
      <c r="AV21" s="261">
        <f>'C завтраками| Bed and breakfast'!AV20*0.8+35</f>
        <v>35795</v>
      </c>
      <c r="AW21" s="261">
        <f>'C завтраками| Bed and breakfast'!AW20*0.8+35</f>
        <v>31795</v>
      </c>
      <c r="AX21" s="261">
        <f>'C завтраками| Bed and breakfast'!AX20*0.8+35</f>
        <v>38195</v>
      </c>
      <c r="AY21" s="261">
        <f>'C завтраками| Bed and breakfast'!AY20*0.8+35</f>
        <v>28035</v>
      </c>
      <c r="AZ21" s="261">
        <f>'C завтраками| Bed and breakfast'!AZ20*0.8+35</f>
        <v>33395</v>
      </c>
      <c r="BA21" s="261">
        <f>'C завтраками| Bed and breakfast'!BA20*0.8+35</f>
        <v>25635</v>
      </c>
      <c r="BB21" s="261">
        <f>'C завтраками| Bed and breakfast'!BB20*0.8+35</f>
        <v>26835</v>
      </c>
      <c r="BC21" s="261">
        <f>'C завтраками| Bed and breakfast'!BC20*0.8+35</f>
        <v>25635</v>
      </c>
      <c r="BD21" s="261">
        <f>'C завтраками| Bed and breakfast'!BD20*0.8+35</f>
        <v>26835</v>
      </c>
      <c r="BE21" s="261">
        <f>'C завтраками| Bed and breakfast'!BE20*0.8+35</f>
        <v>25635</v>
      </c>
      <c r="BF21" s="261">
        <f>'C завтраками| Bed and breakfast'!BF20*0.8+35</f>
        <v>26835</v>
      </c>
      <c r="BG21" s="261">
        <f>'C завтраками| Bed and breakfast'!BG20*0.8+35</f>
        <v>25635</v>
      </c>
      <c r="BH21" s="261">
        <f>'C завтраками| Bed and breakfast'!BH20*0.8+35</f>
        <v>26835</v>
      </c>
      <c r="BI21" s="261">
        <f>'C завтраками| Bed and breakfast'!BI20*0.8+35</f>
        <v>25635</v>
      </c>
    </row>
    <row r="22" spans="1:61" s="85" customFormat="1" x14ac:dyDescent="0.2">
      <c r="A22" s="259" t="s">
        <v>137</v>
      </c>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1"/>
      <c r="BA22" s="261"/>
      <c r="BB22" s="261"/>
      <c r="BC22" s="261"/>
      <c r="BD22" s="261"/>
      <c r="BE22" s="261"/>
      <c r="BF22" s="261"/>
      <c r="BG22" s="261"/>
      <c r="BH22" s="261"/>
      <c r="BI22" s="261"/>
    </row>
    <row r="23" spans="1:61" s="85" customFormat="1" x14ac:dyDescent="0.2">
      <c r="A23" s="260" t="s">
        <v>129</v>
      </c>
      <c r="B23" s="261">
        <f>'C завтраками| Bed and breakfast'!B22*0.8+35</f>
        <v>30035</v>
      </c>
      <c r="C23" s="261">
        <f>'C завтраками| Bed and breakfast'!C22*0.8+35</f>
        <v>28835</v>
      </c>
      <c r="D23" s="261">
        <f>'C завтраками| Bed and breakfast'!D22*0.8+35</f>
        <v>26995</v>
      </c>
      <c r="E23" s="261">
        <f>'C завтраками| Bed and breakfast'!E22*0.8+35</f>
        <v>26995</v>
      </c>
      <c r="F23" s="261">
        <f>'C завтраками| Bed and breakfast'!F22*0.8+35</f>
        <v>30035</v>
      </c>
      <c r="G23" s="261">
        <f>'C завтраками| Bed and breakfast'!G22*0.8+35</f>
        <v>40835</v>
      </c>
      <c r="H23" s="261">
        <f>'C завтраками| Bed and breakfast'!H22*0.8+35</f>
        <v>37235</v>
      </c>
      <c r="I23" s="261">
        <f>'C завтраками| Bed and breakfast'!I22*0.8+35</f>
        <v>34835</v>
      </c>
      <c r="J23" s="261">
        <f>'C завтраками| Bed and breakfast'!J22*0.8+35</f>
        <v>34835</v>
      </c>
      <c r="K23" s="261">
        <f>'C завтраками| Bed and breakfast'!K22*0.8+35</f>
        <v>32435</v>
      </c>
      <c r="L23" s="261">
        <f>'C завтраками| Bed and breakfast'!L22*0.8+35</f>
        <v>37235</v>
      </c>
      <c r="M23" s="261">
        <f>'C завтраками| Bed and breakfast'!M22*0.8+35</f>
        <v>40835</v>
      </c>
      <c r="N23" s="261">
        <f>'C завтраками| Bed and breakfast'!N22*0.8+35</f>
        <v>26435</v>
      </c>
      <c r="O23" s="261">
        <f>'C завтраками| Bed and breakfast'!O22*0.8+35</f>
        <v>27635</v>
      </c>
      <c r="P23" s="261">
        <f>'C завтраками| Bed and breakfast'!P22*0.8+35</f>
        <v>26435</v>
      </c>
      <c r="Q23" s="261">
        <f>'C завтраками| Bed and breakfast'!Q22*0.8+35</f>
        <v>26995</v>
      </c>
      <c r="R23" s="261">
        <f>'C завтраками| Bed and breakfast'!R22*0.8+35</f>
        <v>27635</v>
      </c>
      <c r="S23" s="261">
        <f>'C завтраками| Bed and breakfast'!S22*0.8+35</f>
        <v>25235</v>
      </c>
      <c r="T23" s="261">
        <f>'C завтраками| Bed and breakfast'!T22*0.8+35</f>
        <v>27635</v>
      </c>
      <c r="U23" s="261">
        <f>'C завтраками| Bed and breakfast'!U22*0.8+35</f>
        <v>30035</v>
      </c>
      <c r="V23" s="261">
        <f>'C завтраками| Bed and breakfast'!V22*0.8+35</f>
        <v>30035</v>
      </c>
      <c r="W23" s="261">
        <f>'C завтраками| Bed and breakfast'!W22*0.8+35</f>
        <v>30035</v>
      </c>
      <c r="X23" s="261">
        <f>'C завтраками| Bed and breakfast'!X22*0.8+35</f>
        <v>30035</v>
      </c>
      <c r="Y23" s="261">
        <f>'C завтраками| Bed and breakfast'!Y22*0.8+35</f>
        <v>28835</v>
      </c>
      <c r="Z23" s="261">
        <f>'C завтраками| Bed and breakfast'!Z22*0.8+35</f>
        <v>32435</v>
      </c>
      <c r="AA23" s="261">
        <f>'C завтраками| Bed and breakfast'!AA22*0.8+35</f>
        <v>28835</v>
      </c>
      <c r="AB23" s="261">
        <f>'C завтраками| Bed and breakfast'!AB22*0.8+35</f>
        <v>34835</v>
      </c>
      <c r="AC23" s="261">
        <f>'C завтраками| Bed and breakfast'!AC22*0.8+35</f>
        <v>32435</v>
      </c>
      <c r="AD23" s="261">
        <f>'C завтраками| Bed and breakfast'!AD22*0.8+35</f>
        <v>28835</v>
      </c>
      <c r="AE23" s="261">
        <f>'C завтраками| Bed and breakfast'!AE22*0.8+35</f>
        <v>32435</v>
      </c>
      <c r="AF23" s="261">
        <f>'C завтраками| Bed and breakfast'!AF22*0.8+35</f>
        <v>30035</v>
      </c>
      <c r="AG23" s="261">
        <f>'C завтраками| Bed and breakfast'!AG22*0.8+35</f>
        <v>35395</v>
      </c>
      <c r="AH23" s="261">
        <f>'C завтраками| Bed and breakfast'!AH22*0.8+35</f>
        <v>37795</v>
      </c>
      <c r="AI23" s="261">
        <f>'C завтраками| Bed and breakfast'!AI22*0.8+35</f>
        <v>35395</v>
      </c>
      <c r="AJ23" s="261">
        <f>'C завтраками| Bed and breakfast'!AJ22*0.8+35</f>
        <v>34035</v>
      </c>
      <c r="AK23" s="261">
        <f>'C завтраками| Bed and breakfast'!AK22*0.8+35</f>
        <v>34035</v>
      </c>
      <c r="AL23" s="261">
        <f>'C завтраками| Bed and breakfast'!AL22*0.8+35</f>
        <v>35395</v>
      </c>
      <c r="AM23" s="261">
        <f>'C завтраками| Bed and breakfast'!AM22*0.8+35</f>
        <v>34035</v>
      </c>
      <c r="AN23" s="261">
        <f>'C завтраками| Bed and breakfast'!AN22*0.8+35</f>
        <v>37795</v>
      </c>
      <c r="AO23" s="261">
        <f>'C завтраками| Bed and breakfast'!AO22*0.8+35</f>
        <v>35395</v>
      </c>
      <c r="AP23" s="261">
        <f>'C завтраками| Bed and breakfast'!AP22*0.8+35</f>
        <v>37795</v>
      </c>
      <c r="AQ23" s="261">
        <f>'C завтраками| Bed and breakfast'!AQ22*0.8+35</f>
        <v>37795</v>
      </c>
      <c r="AR23" s="261">
        <f>'C завтраками| Bed and breakfast'!AR22*0.8+35</f>
        <v>44195</v>
      </c>
      <c r="AS23" s="261">
        <f>'C завтраками| Bed and breakfast'!AS22*0.8+35</f>
        <v>37795</v>
      </c>
      <c r="AT23" s="261">
        <f>'C завтраками| Bed and breakfast'!AT22*0.8+35</f>
        <v>41795</v>
      </c>
      <c r="AU23" s="261">
        <f>'C завтраками| Bed and breakfast'!AU22*0.8+35</f>
        <v>37795</v>
      </c>
      <c r="AV23" s="261">
        <f>'C завтраками| Bed and breakfast'!AV22*0.8+35</f>
        <v>41795</v>
      </c>
      <c r="AW23" s="261">
        <f>'C завтраками| Bed and breakfast'!AW22*0.8+35</f>
        <v>37795</v>
      </c>
      <c r="AX23" s="261">
        <f>'C завтраками| Bed and breakfast'!AX22*0.8+35</f>
        <v>44195</v>
      </c>
      <c r="AY23" s="261">
        <f>'C завтраками| Bed and breakfast'!AY22*0.8+35</f>
        <v>34035</v>
      </c>
      <c r="AZ23" s="261">
        <f>'C завтраками| Bed and breakfast'!AZ22*0.8+35</f>
        <v>39395</v>
      </c>
      <c r="BA23" s="261">
        <f>'C завтраками| Bed and breakfast'!BA22*0.8+35</f>
        <v>31635</v>
      </c>
      <c r="BB23" s="261">
        <f>'C завтраками| Bed and breakfast'!BB22*0.8+35</f>
        <v>32835</v>
      </c>
      <c r="BC23" s="261">
        <f>'C завтраками| Bed and breakfast'!BC22*0.8+35</f>
        <v>31635</v>
      </c>
      <c r="BD23" s="261">
        <f>'C завтраками| Bed and breakfast'!BD22*0.8+35</f>
        <v>32835</v>
      </c>
      <c r="BE23" s="261">
        <f>'C завтраками| Bed and breakfast'!BE22*0.8+35</f>
        <v>31635</v>
      </c>
      <c r="BF23" s="261">
        <f>'C завтраками| Bed and breakfast'!BF22*0.8+35</f>
        <v>32835</v>
      </c>
      <c r="BG23" s="261">
        <f>'C завтраками| Bed and breakfast'!BG22*0.8+35</f>
        <v>31635</v>
      </c>
      <c r="BH23" s="261">
        <f>'C завтраками| Bed and breakfast'!BH22*0.8+35</f>
        <v>32835</v>
      </c>
      <c r="BI23" s="261">
        <f>'C завтраками| Bed and breakfast'!BI22*0.8+35</f>
        <v>31635</v>
      </c>
    </row>
    <row r="24" spans="1:61" s="85" customFormat="1" x14ac:dyDescent="0.2">
      <c r="A24" s="259" t="s">
        <v>138</v>
      </c>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261"/>
      <c r="BA24" s="261"/>
      <c r="BB24" s="261"/>
      <c r="BC24" s="261"/>
      <c r="BD24" s="261"/>
      <c r="BE24" s="261"/>
      <c r="BF24" s="261"/>
      <c r="BG24" s="261"/>
      <c r="BH24" s="261"/>
      <c r="BI24" s="261"/>
    </row>
    <row r="25" spans="1:61" s="85" customFormat="1" x14ac:dyDescent="0.2">
      <c r="A25" s="260" t="s">
        <v>129</v>
      </c>
      <c r="B25" s="261">
        <f>'C завтраками| Bed and breakfast'!B24*0.8+35</f>
        <v>36435</v>
      </c>
      <c r="C25" s="261">
        <f>'C завтраками| Bed and breakfast'!C24*0.8+35</f>
        <v>35235</v>
      </c>
      <c r="D25" s="261">
        <f>'C завтраками| Bed and breakfast'!D24*0.8+35</f>
        <v>33395</v>
      </c>
      <c r="E25" s="261">
        <f>'C завтраками| Bed and breakfast'!E24*0.8+35</f>
        <v>33395</v>
      </c>
      <c r="F25" s="261">
        <f>'C завтраками| Bed and breakfast'!F24*0.8+35</f>
        <v>36435</v>
      </c>
      <c r="G25" s="261">
        <f>'C завтраками| Bed and breakfast'!G24*0.8+35</f>
        <v>47235</v>
      </c>
      <c r="H25" s="261">
        <f>'C завтраками| Bed and breakfast'!H24*0.8+35</f>
        <v>43635</v>
      </c>
      <c r="I25" s="261">
        <f>'C завтраками| Bed and breakfast'!I24*0.8+35</f>
        <v>41235</v>
      </c>
      <c r="J25" s="261">
        <f>'C завтраками| Bed and breakfast'!J24*0.8+35</f>
        <v>41235</v>
      </c>
      <c r="K25" s="261">
        <f>'C завтраками| Bed and breakfast'!K24*0.8+35</f>
        <v>38835</v>
      </c>
      <c r="L25" s="261">
        <f>'C завтраками| Bed and breakfast'!L24*0.8+35</f>
        <v>43635</v>
      </c>
      <c r="M25" s="261">
        <f>'C завтраками| Bed and breakfast'!M24*0.8+35</f>
        <v>47235</v>
      </c>
      <c r="N25" s="261">
        <f>'C завтраками| Bed and breakfast'!N24*0.8+35</f>
        <v>32835</v>
      </c>
      <c r="O25" s="261">
        <f>'C завтраками| Bed and breakfast'!O24*0.8+35</f>
        <v>34035</v>
      </c>
      <c r="P25" s="261">
        <f>'C завтраками| Bed and breakfast'!P24*0.8+35</f>
        <v>32835</v>
      </c>
      <c r="Q25" s="261">
        <f>'C завтраками| Bed and breakfast'!Q24*0.8+35</f>
        <v>33395</v>
      </c>
      <c r="R25" s="261">
        <f>'C завтраками| Bed and breakfast'!R24*0.8+35</f>
        <v>34035</v>
      </c>
      <c r="S25" s="261">
        <f>'C завтраками| Bed and breakfast'!S24*0.8+35</f>
        <v>31635</v>
      </c>
      <c r="T25" s="261">
        <f>'C завтраками| Bed and breakfast'!T24*0.8+35</f>
        <v>34035</v>
      </c>
      <c r="U25" s="261">
        <f>'C завтраками| Bed and breakfast'!U24*0.8+35</f>
        <v>36435</v>
      </c>
      <c r="V25" s="261">
        <f>'C завтраками| Bed and breakfast'!V24*0.8+35</f>
        <v>36435</v>
      </c>
      <c r="W25" s="261">
        <f>'C завтраками| Bed and breakfast'!W24*0.8+35</f>
        <v>36435</v>
      </c>
      <c r="X25" s="261">
        <f>'C завтраками| Bed and breakfast'!X24*0.8+35</f>
        <v>36435</v>
      </c>
      <c r="Y25" s="261">
        <f>'C завтраками| Bed and breakfast'!Y24*0.8+35</f>
        <v>35235</v>
      </c>
      <c r="Z25" s="261">
        <f>'C завтраками| Bed and breakfast'!Z24*0.8+35</f>
        <v>38835</v>
      </c>
      <c r="AA25" s="261">
        <f>'C завтраками| Bed and breakfast'!AA24*0.8+35</f>
        <v>35235</v>
      </c>
      <c r="AB25" s="261">
        <f>'C завтраками| Bed and breakfast'!AB24*0.8+35</f>
        <v>41235</v>
      </c>
      <c r="AC25" s="261">
        <f>'C завтраками| Bed and breakfast'!AC24*0.8+35</f>
        <v>38835</v>
      </c>
      <c r="AD25" s="261">
        <f>'C завтраками| Bed and breakfast'!AD24*0.8+35</f>
        <v>35235</v>
      </c>
      <c r="AE25" s="261">
        <f>'C завтраками| Bed and breakfast'!AE24*0.8+35</f>
        <v>38835</v>
      </c>
      <c r="AF25" s="261">
        <f>'C завтраками| Bed and breakfast'!AF24*0.8+35</f>
        <v>36435</v>
      </c>
      <c r="AG25" s="261">
        <f>'C завтраками| Bed and breakfast'!AG24*0.8+35</f>
        <v>41795</v>
      </c>
      <c r="AH25" s="261">
        <f>'C завтраками| Bed and breakfast'!AH24*0.8+35</f>
        <v>44195</v>
      </c>
      <c r="AI25" s="261">
        <f>'C завтраками| Bed and breakfast'!AI24*0.8+35</f>
        <v>41795</v>
      </c>
      <c r="AJ25" s="261">
        <f>'C завтраками| Bed and breakfast'!AJ24*0.8+35</f>
        <v>40435</v>
      </c>
      <c r="AK25" s="261">
        <f>'C завтраками| Bed and breakfast'!AK24*0.8+35</f>
        <v>40435</v>
      </c>
      <c r="AL25" s="261">
        <f>'C завтраками| Bed and breakfast'!AL24*0.8+35</f>
        <v>41795</v>
      </c>
      <c r="AM25" s="261">
        <f>'C завтраками| Bed and breakfast'!AM24*0.8+35</f>
        <v>40435</v>
      </c>
      <c r="AN25" s="261">
        <f>'C завтраками| Bed and breakfast'!AN24*0.8+35</f>
        <v>44195</v>
      </c>
      <c r="AO25" s="261">
        <f>'C завтраками| Bed and breakfast'!AO24*0.8+35</f>
        <v>41795</v>
      </c>
      <c r="AP25" s="261">
        <f>'C завтраками| Bed and breakfast'!AP24*0.8+35</f>
        <v>44195</v>
      </c>
      <c r="AQ25" s="261">
        <f>'C завтраками| Bed and breakfast'!AQ24*0.8+35</f>
        <v>44195</v>
      </c>
      <c r="AR25" s="261">
        <f>'C завтраками| Bed and breakfast'!AR24*0.8+35</f>
        <v>50595</v>
      </c>
      <c r="AS25" s="261">
        <f>'C завтраками| Bed and breakfast'!AS24*0.8+35</f>
        <v>44195</v>
      </c>
      <c r="AT25" s="261">
        <f>'C завтраками| Bed and breakfast'!AT24*0.8+35</f>
        <v>48195</v>
      </c>
      <c r="AU25" s="261">
        <f>'C завтраками| Bed and breakfast'!AU24*0.8+35</f>
        <v>44195</v>
      </c>
      <c r="AV25" s="261">
        <f>'C завтраками| Bed and breakfast'!AV24*0.8+35</f>
        <v>48195</v>
      </c>
      <c r="AW25" s="261">
        <f>'C завтраками| Bed and breakfast'!AW24*0.8+35</f>
        <v>44195</v>
      </c>
      <c r="AX25" s="261">
        <f>'C завтраками| Bed and breakfast'!AX24*0.8+35</f>
        <v>50595</v>
      </c>
      <c r="AY25" s="261">
        <f>'C завтраками| Bed and breakfast'!AY24*0.8+35</f>
        <v>40435</v>
      </c>
      <c r="AZ25" s="261">
        <f>'C завтраками| Bed and breakfast'!AZ24*0.8+35</f>
        <v>45795</v>
      </c>
      <c r="BA25" s="261">
        <f>'C завтраками| Bed and breakfast'!BA24*0.8+35</f>
        <v>38035</v>
      </c>
      <c r="BB25" s="261">
        <f>'C завтраками| Bed and breakfast'!BB24*0.8+35</f>
        <v>39235</v>
      </c>
      <c r="BC25" s="261">
        <f>'C завтраками| Bed and breakfast'!BC24*0.8+35</f>
        <v>38035</v>
      </c>
      <c r="BD25" s="261">
        <f>'C завтраками| Bed and breakfast'!BD24*0.8+35</f>
        <v>39235</v>
      </c>
      <c r="BE25" s="261">
        <f>'C завтраками| Bed and breakfast'!BE24*0.8+35</f>
        <v>38035</v>
      </c>
      <c r="BF25" s="261">
        <f>'C завтраками| Bed and breakfast'!BF24*0.8+35</f>
        <v>39235</v>
      </c>
      <c r="BG25" s="261">
        <f>'C завтраками| Bed and breakfast'!BG24*0.8+35</f>
        <v>38035</v>
      </c>
      <c r="BH25" s="261">
        <f>'C завтраками| Bed and breakfast'!BH24*0.8+35</f>
        <v>39235</v>
      </c>
      <c r="BI25" s="261">
        <f>'C завтраками| Bed and breakfast'!BI24*0.8+35</f>
        <v>38035</v>
      </c>
    </row>
    <row r="26" spans="1:61" s="85" customFormat="1" x14ac:dyDescent="0.2">
      <c r="A26" s="261" t="s">
        <v>139</v>
      </c>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c r="BA26" s="261"/>
      <c r="BB26" s="261"/>
      <c r="BC26" s="261"/>
      <c r="BD26" s="261"/>
      <c r="BE26" s="261"/>
      <c r="BF26" s="261"/>
      <c r="BG26" s="261"/>
      <c r="BH26" s="261"/>
      <c r="BI26" s="261"/>
    </row>
    <row r="27" spans="1:61" s="85" customFormat="1" x14ac:dyDescent="0.2">
      <c r="A27" s="260" t="s">
        <v>129</v>
      </c>
      <c r="B27" s="261">
        <f>'C завтраками| Bed and breakfast'!B26*0.8+35</f>
        <v>56435</v>
      </c>
      <c r="C27" s="261">
        <f>'C завтраками| Bed and breakfast'!C26*0.8+35</f>
        <v>55235</v>
      </c>
      <c r="D27" s="261">
        <f>'C завтраками| Bed and breakfast'!D26*0.8+35</f>
        <v>53395</v>
      </c>
      <c r="E27" s="261">
        <f>'C завтраками| Bed and breakfast'!E26*0.8+35</f>
        <v>53395</v>
      </c>
      <c r="F27" s="261">
        <f>'C завтраками| Bed and breakfast'!F26*0.8+35</f>
        <v>56435</v>
      </c>
      <c r="G27" s="261">
        <f>'C завтраками| Bed and breakfast'!G26*0.8+35</f>
        <v>67235</v>
      </c>
      <c r="H27" s="261">
        <f>'C завтраками| Bed and breakfast'!H26*0.8+35</f>
        <v>63635</v>
      </c>
      <c r="I27" s="261">
        <f>'C завтраками| Bed and breakfast'!I26*0.8+35</f>
        <v>61235</v>
      </c>
      <c r="J27" s="261">
        <f>'C завтраками| Bed and breakfast'!J26*0.8+35</f>
        <v>61235</v>
      </c>
      <c r="K27" s="261">
        <f>'C завтраками| Bed and breakfast'!K26*0.8+35</f>
        <v>58835</v>
      </c>
      <c r="L27" s="261">
        <f>'C завтраками| Bed and breakfast'!L26*0.8+35</f>
        <v>63635</v>
      </c>
      <c r="M27" s="261">
        <f>'C завтраками| Bed and breakfast'!M26*0.8+35</f>
        <v>67235</v>
      </c>
      <c r="N27" s="261">
        <f>'C завтраками| Bed and breakfast'!N26*0.8+35</f>
        <v>52835</v>
      </c>
      <c r="O27" s="261">
        <f>'C завтраками| Bed and breakfast'!O26*0.8+35</f>
        <v>54035</v>
      </c>
      <c r="P27" s="261">
        <f>'C завтраками| Bed and breakfast'!P26*0.8+35</f>
        <v>52835</v>
      </c>
      <c r="Q27" s="261">
        <f>'C завтраками| Bed and breakfast'!Q26*0.8+35</f>
        <v>53395</v>
      </c>
      <c r="R27" s="261">
        <f>'C завтраками| Bed and breakfast'!R26*0.8+35</f>
        <v>54035</v>
      </c>
      <c r="S27" s="261">
        <f>'C завтраками| Bed and breakfast'!S26*0.8+35</f>
        <v>51635</v>
      </c>
      <c r="T27" s="261">
        <f>'C завтраками| Bed and breakfast'!T26*0.8+35</f>
        <v>54035</v>
      </c>
      <c r="U27" s="261">
        <f>'C завтраками| Bed and breakfast'!U26*0.8+35</f>
        <v>56435</v>
      </c>
      <c r="V27" s="261">
        <f>'C завтраками| Bed and breakfast'!V26*0.8+35</f>
        <v>56435</v>
      </c>
      <c r="W27" s="261">
        <f>'C завтраками| Bed and breakfast'!W26*0.8+35</f>
        <v>56435</v>
      </c>
      <c r="X27" s="261">
        <f>'C завтраками| Bed and breakfast'!X26*0.8+35</f>
        <v>56435</v>
      </c>
      <c r="Y27" s="261">
        <f>'C завтраками| Bed and breakfast'!Y26*0.8+35</f>
        <v>55235</v>
      </c>
      <c r="Z27" s="261">
        <f>'C завтраками| Bed and breakfast'!Z26*0.8+35</f>
        <v>58835</v>
      </c>
      <c r="AA27" s="261">
        <f>'C завтраками| Bed and breakfast'!AA26*0.8+35</f>
        <v>55235</v>
      </c>
      <c r="AB27" s="261">
        <f>'C завтраками| Bed and breakfast'!AB26*0.8+35</f>
        <v>61235</v>
      </c>
      <c r="AC27" s="261">
        <f>'C завтраками| Bed and breakfast'!AC26*0.8+35</f>
        <v>58835</v>
      </c>
      <c r="AD27" s="261">
        <f>'C завтраками| Bed and breakfast'!AD26*0.8+35</f>
        <v>55235</v>
      </c>
      <c r="AE27" s="261">
        <f>'C завтраками| Bed and breakfast'!AE26*0.8+35</f>
        <v>58835</v>
      </c>
      <c r="AF27" s="261">
        <f>'C завтраками| Bed and breakfast'!AF26*0.8+35</f>
        <v>56435</v>
      </c>
      <c r="AG27" s="261">
        <f>'C завтраками| Bed and breakfast'!AG26*0.8+35</f>
        <v>61795</v>
      </c>
      <c r="AH27" s="261">
        <f>'C завтраками| Bed and breakfast'!AH26*0.8+35</f>
        <v>64195</v>
      </c>
      <c r="AI27" s="261">
        <f>'C завтраками| Bed and breakfast'!AI26*0.8+35</f>
        <v>61795</v>
      </c>
      <c r="AJ27" s="261">
        <f>'C завтраками| Bed and breakfast'!AJ26*0.8+35</f>
        <v>60435</v>
      </c>
      <c r="AK27" s="261">
        <f>'C завтраками| Bed and breakfast'!AK26*0.8+35</f>
        <v>60435</v>
      </c>
      <c r="AL27" s="261">
        <f>'C завтраками| Bed and breakfast'!AL26*0.8+35</f>
        <v>61795</v>
      </c>
      <c r="AM27" s="261">
        <f>'C завтраками| Bed and breakfast'!AM26*0.8+35</f>
        <v>60435</v>
      </c>
      <c r="AN27" s="261">
        <f>'C завтраками| Bed and breakfast'!AN26*0.8+35</f>
        <v>64195</v>
      </c>
      <c r="AO27" s="261">
        <f>'C завтраками| Bed and breakfast'!AO26*0.8+35</f>
        <v>61795</v>
      </c>
      <c r="AP27" s="261">
        <f>'C завтраками| Bed and breakfast'!AP26*0.8+35</f>
        <v>64195</v>
      </c>
      <c r="AQ27" s="261">
        <f>'C завтраками| Bed and breakfast'!AQ26*0.8+35</f>
        <v>64195</v>
      </c>
      <c r="AR27" s="261">
        <f>'C завтраками| Bed and breakfast'!AR26*0.8+35</f>
        <v>70595</v>
      </c>
      <c r="AS27" s="261">
        <f>'C завтраками| Bed and breakfast'!AS26*0.8+35</f>
        <v>64195</v>
      </c>
      <c r="AT27" s="261">
        <f>'C завтраками| Bed and breakfast'!AT26*0.8+35</f>
        <v>68195</v>
      </c>
      <c r="AU27" s="261">
        <f>'C завтраками| Bed and breakfast'!AU26*0.8+35</f>
        <v>64195</v>
      </c>
      <c r="AV27" s="261">
        <f>'C завтраками| Bed and breakfast'!AV26*0.8+35</f>
        <v>68195</v>
      </c>
      <c r="AW27" s="261">
        <f>'C завтраками| Bed and breakfast'!AW26*0.8+35</f>
        <v>64195</v>
      </c>
      <c r="AX27" s="261">
        <f>'C завтраками| Bed and breakfast'!AX26*0.8+35</f>
        <v>70595</v>
      </c>
      <c r="AY27" s="261">
        <f>'C завтраками| Bed and breakfast'!AY26*0.8+35</f>
        <v>60435</v>
      </c>
      <c r="AZ27" s="261">
        <f>'C завтраками| Bed and breakfast'!AZ26*0.8+35</f>
        <v>65795</v>
      </c>
      <c r="BA27" s="261">
        <f>'C завтраками| Bed and breakfast'!BA26*0.8+35</f>
        <v>58035</v>
      </c>
      <c r="BB27" s="261">
        <f>'C завтраками| Bed and breakfast'!BB26*0.8+35</f>
        <v>59235</v>
      </c>
      <c r="BC27" s="261">
        <f>'C завтраками| Bed and breakfast'!BC26*0.8+35</f>
        <v>58035</v>
      </c>
      <c r="BD27" s="261">
        <f>'C завтраками| Bed and breakfast'!BD26*0.8+35</f>
        <v>59235</v>
      </c>
      <c r="BE27" s="261">
        <f>'C завтраками| Bed and breakfast'!BE26*0.8+35</f>
        <v>58035</v>
      </c>
      <c r="BF27" s="261">
        <f>'C завтраками| Bed and breakfast'!BF26*0.8+35</f>
        <v>59235</v>
      </c>
      <c r="BG27" s="261">
        <f>'C завтраками| Bed and breakfast'!BG26*0.8+35</f>
        <v>58035</v>
      </c>
      <c r="BH27" s="261">
        <f>'C завтраками| Bed and breakfast'!BH26*0.8+35</f>
        <v>59235</v>
      </c>
      <c r="BI27" s="261">
        <f>'C завтраками| Bed and breakfast'!BI26*0.8+35</f>
        <v>58035</v>
      </c>
    </row>
    <row r="28" spans="1:61" s="85" customFormat="1" x14ac:dyDescent="0.2">
      <c r="A28" s="259" t="s">
        <v>140</v>
      </c>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261"/>
      <c r="BH28" s="261"/>
      <c r="BI28" s="261"/>
    </row>
    <row r="29" spans="1:61" s="85" customFormat="1" x14ac:dyDescent="0.2">
      <c r="A29" s="260" t="s">
        <v>129</v>
      </c>
      <c r="B29" s="261">
        <f>'C завтраками| Bed and breakfast'!B28*0.8+35</f>
        <v>72435</v>
      </c>
      <c r="C29" s="261">
        <f>'C завтраками| Bed and breakfast'!C28*0.8+35</f>
        <v>71235</v>
      </c>
      <c r="D29" s="261">
        <f>'C завтраками| Bed and breakfast'!D28*0.8+35</f>
        <v>69395</v>
      </c>
      <c r="E29" s="261">
        <f>'C завтраками| Bed and breakfast'!E28*0.8+35</f>
        <v>69395</v>
      </c>
      <c r="F29" s="261">
        <f>'C завтраками| Bed and breakfast'!F28*0.8+35</f>
        <v>72435</v>
      </c>
      <c r="G29" s="261">
        <f>'C завтраками| Bed and breakfast'!G28*0.8+35</f>
        <v>83235</v>
      </c>
      <c r="H29" s="261">
        <f>'C завтраками| Bed and breakfast'!H28*0.8+35</f>
        <v>79635</v>
      </c>
      <c r="I29" s="261">
        <f>'C завтраками| Bed and breakfast'!I28*0.8+35</f>
        <v>77235</v>
      </c>
      <c r="J29" s="261">
        <f>'C завтраками| Bed and breakfast'!J28*0.8+35</f>
        <v>77235</v>
      </c>
      <c r="K29" s="261">
        <f>'C завтраками| Bed and breakfast'!K28*0.8+35</f>
        <v>74835</v>
      </c>
      <c r="L29" s="261">
        <f>'C завтраками| Bed and breakfast'!L28*0.8+35</f>
        <v>79635</v>
      </c>
      <c r="M29" s="261">
        <f>'C завтраками| Bed and breakfast'!M28*0.8+35</f>
        <v>83235</v>
      </c>
      <c r="N29" s="261">
        <f>'C завтраками| Bed and breakfast'!N28*0.8+35</f>
        <v>68835</v>
      </c>
      <c r="O29" s="261">
        <f>'C завтраками| Bed and breakfast'!O28*0.8+35</f>
        <v>70035</v>
      </c>
      <c r="P29" s="261">
        <f>'C завтраками| Bed and breakfast'!P28*0.8+35</f>
        <v>68835</v>
      </c>
      <c r="Q29" s="261">
        <f>'C завтраками| Bed and breakfast'!Q28*0.8+35</f>
        <v>69395</v>
      </c>
      <c r="R29" s="261">
        <f>'C завтраками| Bed and breakfast'!R28*0.8+35</f>
        <v>70035</v>
      </c>
      <c r="S29" s="261">
        <f>'C завтраками| Bed and breakfast'!S28*0.8+35</f>
        <v>67635</v>
      </c>
      <c r="T29" s="261">
        <f>'C завтраками| Bed and breakfast'!T28*0.8+35</f>
        <v>70035</v>
      </c>
      <c r="U29" s="261">
        <f>'C завтраками| Bed and breakfast'!U28*0.8+35</f>
        <v>72435</v>
      </c>
      <c r="V29" s="261">
        <f>'C завтраками| Bed and breakfast'!V28*0.8+35</f>
        <v>72435</v>
      </c>
      <c r="W29" s="261">
        <f>'C завтраками| Bed and breakfast'!W28*0.8+35</f>
        <v>72435</v>
      </c>
      <c r="X29" s="261">
        <f>'C завтраками| Bed and breakfast'!X28*0.8+35</f>
        <v>72435</v>
      </c>
      <c r="Y29" s="261">
        <f>'C завтраками| Bed and breakfast'!Y28*0.8+35</f>
        <v>71235</v>
      </c>
      <c r="Z29" s="261">
        <f>'C завтраками| Bed and breakfast'!Z28*0.8+35</f>
        <v>74835</v>
      </c>
      <c r="AA29" s="261">
        <f>'C завтраками| Bed and breakfast'!AA28*0.8+35</f>
        <v>71235</v>
      </c>
      <c r="AB29" s="261">
        <f>'C завтраками| Bed and breakfast'!AB28*0.8+35</f>
        <v>77235</v>
      </c>
      <c r="AC29" s="261">
        <f>'C завтраками| Bed and breakfast'!AC28*0.8+35</f>
        <v>74835</v>
      </c>
      <c r="AD29" s="261">
        <f>'C завтраками| Bed and breakfast'!AD28*0.8+35</f>
        <v>71235</v>
      </c>
      <c r="AE29" s="261">
        <f>'C завтраками| Bed and breakfast'!AE28*0.8+35</f>
        <v>74835</v>
      </c>
      <c r="AF29" s="261">
        <f>'C завтраками| Bed and breakfast'!AF28*0.8+35</f>
        <v>72435</v>
      </c>
      <c r="AG29" s="261">
        <f>'C завтраками| Bed and breakfast'!AG28*0.8+35</f>
        <v>77795</v>
      </c>
      <c r="AH29" s="261">
        <f>'C завтраками| Bed and breakfast'!AH28*0.8+35</f>
        <v>80195</v>
      </c>
      <c r="AI29" s="261">
        <f>'C завтраками| Bed and breakfast'!AI28*0.8+35</f>
        <v>77795</v>
      </c>
      <c r="AJ29" s="261">
        <f>'C завтраками| Bed and breakfast'!AJ28*0.8+35</f>
        <v>76435</v>
      </c>
      <c r="AK29" s="261">
        <f>'C завтраками| Bed and breakfast'!AK28*0.8+35</f>
        <v>76435</v>
      </c>
      <c r="AL29" s="261">
        <f>'C завтраками| Bed and breakfast'!AL28*0.8+35</f>
        <v>77795</v>
      </c>
      <c r="AM29" s="261">
        <f>'C завтраками| Bed and breakfast'!AM28*0.8+35</f>
        <v>76435</v>
      </c>
      <c r="AN29" s="261">
        <f>'C завтраками| Bed and breakfast'!AN28*0.8+35</f>
        <v>80195</v>
      </c>
      <c r="AO29" s="261">
        <f>'C завтраками| Bed and breakfast'!AO28*0.8+35</f>
        <v>77795</v>
      </c>
      <c r="AP29" s="261">
        <f>'C завтраками| Bed and breakfast'!AP28*0.8+35</f>
        <v>80195</v>
      </c>
      <c r="AQ29" s="261">
        <f>'C завтраками| Bed and breakfast'!AQ28*0.8+35</f>
        <v>80195</v>
      </c>
      <c r="AR29" s="261">
        <f>'C завтраками| Bed and breakfast'!AR28*0.8+35</f>
        <v>86595</v>
      </c>
      <c r="AS29" s="261">
        <f>'C завтраками| Bed and breakfast'!AS28*0.8+35</f>
        <v>80195</v>
      </c>
      <c r="AT29" s="261">
        <f>'C завтраками| Bed and breakfast'!AT28*0.8+35</f>
        <v>84195</v>
      </c>
      <c r="AU29" s="261">
        <f>'C завтраками| Bed and breakfast'!AU28*0.8+35</f>
        <v>80195</v>
      </c>
      <c r="AV29" s="261">
        <f>'C завтраками| Bed and breakfast'!AV28*0.8+35</f>
        <v>84195</v>
      </c>
      <c r="AW29" s="261">
        <f>'C завтраками| Bed and breakfast'!AW28*0.8+35</f>
        <v>80195</v>
      </c>
      <c r="AX29" s="261">
        <f>'C завтраками| Bed and breakfast'!AX28*0.8+35</f>
        <v>86595</v>
      </c>
      <c r="AY29" s="261">
        <f>'C завтраками| Bed and breakfast'!AY28*0.8+35</f>
        <v>76435</v>
      </c>
      <c r="AZ29" s="261">
        <f>'C завтраками| Bed and breakfast'!AZ28*0.8+35</f>
        <v>81795</v>
      </c>
      <c r="BA29" s="261">
        <f>'C завтраками| Bed and breakfast'!BA28*0.8+35</f>
        <v>74035</v>
      </c>
      <c r="BB29" s="261">
        <f>'C завтраками| Bed and breakfast'!BB28*0.8+35</f>
        <v>75235</v>
      </c>
      <c r="BC29" s="261">
        <f>'C завтраками| Bed and breakfast'!BC28*0.8+35</f>
        <v>74035</v>
      </c>
      <c r="BD29" s="261">
        <f>'C завтраками| Bed and breakfast'!BD28*0.8+35</f>
        <v>75235</v>
      </c>
      <c r="BE29" s="261">
        <f>'C завтраками| Bed and breakfast'!BE28*0.8+35</f>
        <v>74035</v>
      </c>
      <c r="BF29" s="261">
        <f>'C завтраками| Bed and breakfast'!BF28*0.8+35</f>
        <v>75235</v>
      </c>
      <c r="BG29" s="261">
        <f>'C завтраками| Bed and breakfast'!BG28*0.8+35</f>
        <v>74035</v>
      </c>
      <c r="BH29" s="261">
        <f>'C завтраками| Bed and breakfast'!BH28*0.8+35</f>
        <v>75235</v>
      </c>
      <c r="BI29" s="261">
        <f>'C завтраками| Bed and breakfast'!BI28*0.8+35</f>
        <v>74035</v>
      </c>
    </row>
    <row r="30" spans="1:61" ht="11.1" customHeight="1" x14ac:dyDescent="0.2"/>
    <row r="31" spans="1:61" x14ac:dyDescent="0.2">
      <c r="A31" s="205" t="s">
        <v>144</v>
      </c>
    </row>
    <row r="32" spans="1:61" ht="12" customHeight="1" x14ac:dyDescent="0.2">
      <c r="A32" s="422" t="s">
        <v>311</v>
      </c>
    </row>
    <row r="33" spans="1:1" ht="12" customHeight="1" x14ac:dyDescent="0.2">
      <c r="A33" s="423"/>
    </row>
    <row r="34" spans="1:1" s="95" customFormat="1" ht="12" customHeight="1" x14ac:dyDescent="0.2">
      <c r="A34" s="423"/>
    </row>
    <row r="35" spans="1:1" ht="88.5" customHeight="1" x14ac:dyDescent="0.2">
      <c r="A35" s="423"/>
    </row>
    <row r="36" spans="1:1" ht="12.75" thickBot="1" x14ac:dyDescent="0.25">
      <c r="A36" s="262"/>
    </row>
    <row r="37" spans="1:1" ht="12.75" thickBot="1" x14ac:dyDescent="0.25">
      <c r="A37" s="156" t="s">
        <v>145</v>
      </c>
    </row>
    <row r="38" spans="1:1" ht="96.75" thickBot="1" x14ac:dyDescent="0.25">
      <c r="A38" s="253" t="s">
        <v>388</v>
      </c>
    </row>
    <row r="39" spans="1:1" ht="12.75" thickBot="1" x14ac:dyDescent="0.25">
      <c r="A39" s="215"/>
    </row>
    <row r="40" spans="1:1" ht="12.75" thickBot="1" x14ac:dyDescent="0.25">
      <c r="A40" s="156" t="s">
        <v>309</v>
      </c>
    </row>
    <row r="41" spans="1:1" ht="12.75" thickBot="1" x14ac:dyDescent="0.25">
      <c r="A41" s="266" t="s">
        <v>389</v>
      </c>
    </row>
    <row r="42" spans="1:1" ht="18" customHeight="1" x14ac:dyDescent="0.2">
      <c r="A42" s="268" t="s">
        <v>390</v>
      </c>
    </row>
  </sheetData>
  <mergeCells count="1">
    <mergeCell ref="A32:A35"/>
  </mergeCells>
  <pageMargins left="0.7" right="0.7" top="0.75" bottom="0.75" header="0.3" footer="0.3"/>
  <pageSetup paperSize="9" orientation="portrait" horizontalDpi="4294967295" verticalDpi="4294967295"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2"/>
  <sheetViews>
    <sheetView zoomScaleNormal="100" workbookViewId="0">
      <selection activeCell="AB5" sqref="AB5:AB6"/>
    </sheetView>
  </sheetViews>
  <sheetFormatPr defaultColWidth="9" defaultRowHeight="12" x14ac:dyDescent="0.2"/>
  <cols>
    <col min="1" max="1" width="83.85546875" style="213" customWidth="1"/>
    <col min="2" max="16384" width="9" style="213"/>
  </cols>
  <sheetData>
    <row r="1" spans="1:61" s="21" customFormat="1" ht="12" customHeight="1" x14ac:dyDescent="0.2">
      <c r="A1" s="114" t="s">
        <v>141</v>
      </c>
    </row>
    <row r="2" spans="1:61" s="21" customFormat="1" ht="12" customHeight="1" x14ac:dyDescent="0.2">
      <c r="A2" s="151" t="s">
        <v>400</v>
      </c>
    </row>
    <row r="3" spans="1:61" ht="8.4499999999999993" customHeight="1" x14ac:dyDescent="0.2">
      <c r="A3" s="80"/>
    </row>
    <row r="4" spans="1:61" s="21" customFormat="1" ht="32.450000000000003" customHeight="1" x14ac:dyDescent="0.2">
      <c r="A4" s="317" t="s">
        <v>313</v>
      </c>
    </row>
    <row r="5" spans="1:61" s="81" customFormat="1" ht="23.1" customHeight="1" x14ac:dyDescent="0.2">
      <c r="A5" s="93" t="s">
        <v>143</v>
      </c>
      <c r="B5" s="310">
        <f>'C завтраками| Bed and breakfast'!B4</f>
        <v>45399</v>
      </c>
      <c r="C5" s="310">
        <f>'C завтраками| Bed and breakfast'!C4</f>
        <v>45401</v>
      </c>
      <c r="D5" s="310">
        <f>'C завтраками| Bed and breakfast'!D4</f>
        <v>45403</v>
      </c>
      <c r="E5" s="310">
        <f>'C завтраками| Bed and breakfast'!E4</f>
        <v>45407</v>
      </c>
      <c r="F5" s="310">
        <f>'C завтраками| Bed and breakfast'!F4</f>
        <v>45408</v>
      </c>
      <c r="G5" s="291">
        <f>'C завтраками| Bed and breakfast'!G4</f>
        <v>45410</v>
      </c>
      <c r="H5" s="291">
        <f>'C завтраками| Bed and breakfast'!H4</f>
        <v>45412</v>
      </c>
      <c r="I5" s="310">
        <f>'C завтраками| Bed and breakfast'!I4</f>
        <v>45414</v>
      </c>
      <c r="J5" s="291">
        <f>'C завтраками| Bed and breakfast'!J4</f>
        <v>45415</v>
      </c>
      <c r="K5" s="291">
        <f>'C завтраками| Bed and breakfast'!K4</f>
        <v>45417</v>
      </c>
      <c r="L5" s="310">
        <f>'C завтраками| Bed and breakfast'!L4</f>
        <v>45420</v>
      </c>
      <c r="M5" s="291">
        <f>'C завтраками| Bed and breakfast'!M4</f>
        <v>45421</v>
      </c>
      <c r="N5" s="310">
        <f>'C завтраками| Bed and breakfast'!N4</f>
        <v>45424</v>
      </c>
      <c r="O5" s="291">
        <f>'C завтраками| Bed and breakfast'!O4</f>
        <v>45427</v>
      </c>
      <c r="P5" s="310">
        <f>'C завтраками| Bed and breakfast'!P4</f>
        <v>45429</v>
      </c>
      <c r="Q5" s="310">
        <f>'C завтраками| Bed and breakfast'!Q4</f>
        <v>45431</v>
      </c>
      <c r="R5" s="310">
        <f>'C завтраками| Bed and breakfast'!R4</f>
        <v>45436</v>
      </c>
      <c r="S5" s="310">
        <f>'C завтраками| Bed and breakfast'!S4</f>
        <v>45438</v>
      </c>
      <c r="T5" s="310">
        <f>'C завтраками| Bed and breakfast'!T4</f>
        <v>45440</v>
      </c>
      <c r="U5" s="310">
        <f>'C завтраками| Bed and breakfast'!U4</f>
        <v>45443</v>
      </c>
      <c r="V5" s="310">
        <f>'C завтраками| Bed and breakfast'!V4</f>
        <v>45444</v>
      </c>
      <c r="W5" s="310">
        <f>'C завтраками| Bed and breakfast'!W4</f>
        <v>45445</v>
      </c>
      <c r="X5" s="310">
        <f>'C завтраками| Bed and breakfast'!X4</f>
        <v>45453</v>
      </c>
      <c r="Y5" s="310">
        <f>'C завтраками| Bed and breakfast'!Y4</f>
        <v>45454</v>
      </c>
      <c r="Z5" s="310">
        <f>'C завтраками| Bed and breakfast'!Z4</f>
        <v>45457</v>
      </c>
      <c r="AA5" s="310">
        <f>'C завтраками| Bed and breakfast'!AA4</f>
        <v>45459</v>
      </c>
      <c r="AB5" s="291">
        <f>'C завтраками| Bed and breakfast'!AB4</f>
        <v>45461</v>
      </c>
      <c r="AC5" s="310">
        <f>'C завтраками| Bed and breakfast'!AC4</f>
        <v>45464</v>
      </c>
      <c r="AD5" s="310">
        <f>'C завтраками| Bed and breakfast'!AD4</f>
        <v>45466</v>
      </c>
      <c r="AE5" s="310">
        <f>'C завтраками| Bed and breakfast'!AE4</f>
        <v>45471</v>
      </c>
      <c r="AF5" s="310">
        <f>'C завтраками| Bed and breakfast'!AF4</f>
        <v>45473</v>
      </c>
      <c r="AG5" s="310">
        <f>'C завтраками| Bed and breakfast'!AG4</f>
        <v>45474</v>
      </c>
      <c r="AH5" s="310">
        <f>'C завтраками| Bed and breakfast'!AH4</f>
        <v>45478</v>
      </c>
      <c r="AI5" s="310">
        <f>'C завтраками| Bed and breakfast'!AI4</f>
        <v>45480</v>
      </c>
      <c r="AJ5" s="310">
        <f>'C завтраками| Bed and breakfast'!AJ4</f>
        <v>45484</v>
      </c>
      <c r="AK5" s="310">
        <f>'C завтраками| Bed and breakfast'!AK4</f>
        <v>45485</v>
      </c>
      <c r="AL5" s="310">
        <f>'C завтраками| Bed and breakfast'!AL4</f>
        <v>45492</v>
      </c>
      <c r="AM5" s="310">
        <f>'C завтраками| Bed and breakfast'!AM4</f>
        <v>45494</v>
      </c>
      <c r="AN5" s="310">
        <f>'C завтраками| Bed and breakfast'!AN4</f>
        <v>45499</v>
      </c>
      <c r="AO5" s="310">
        <f>'C завтраками| Bed and breakfast'!AO4</f>
        <v>45501</v>
      </c>
      <c r="AP5" s="310">
        <f>'C завтраками| Bed and breakfast'!AP4</f>
        <v>45504</v>
      </c>
      <c r="AQ5" s="310">
        <f>'C завтраками| Bed and breakfast'!AQ4</f>
        <v>45505</v>
      </c>
      <c r="AR5" s="310">
        <f>'C завтраками| Bed and breakfast'!AR4</f>
        <v>45506</v>
      </c>
      <c r="AS5" s="310">
        <f>'C завтраками| Bed and breakfast'!AS4</f>
        <v>45508</v>
      </c>
      <c r="AT5" s="310">
        <f>'C завтраками| Bed and breakfast'!AT4</f>
        <v>45513</v>
      </c>
      <c r="AU5" s="310">
        <f>'C завтраками| Bed and breakfast'!AU4</f>
        <v>45515</v>
      </c>
      <c r="AV5" s="310">
        <f>'C завтраками| Bed and breakfast'!AV4</f>
        <v>45520</v>
      </c>
      <c r="AW5" s="310">
        <f>'C завтраками| Bed and breakfast'!AW4</f>
        <v>45522</v>
      </c>
      <c r="AX5" s="310">
        <f>'C завтраками| Bed and breakfast'!AX4</f>
        <v>45526</v>
      </c>
      <c r="AY5" s="310">
        <f>'C завтраками| Bed and breakfast'!AY4</f>
        <v>45532</v>
      </c>
      <c r="AZ5" s="310">
        <f>'C завтраками| Bed and breakfast'!AZ4</f>
        <v>45534</v>
      </c>
      <c r="BA5" s="310">
        <f>'C завтраками| Bed and breakfast'!BA4</f>
        <v>45536</v>
      </c>
      <c r="BB5" s="310">
        <f>'C завтраками| Bed and breakfast'!BB4</f>
        <v>45541</v>
      </c>
      <c r="BC5" s="310">
        <f>'C завтраками| Bed and breakfast'!BC4</f>
        <v>45543</v>
      </c>
      <c r="BD5" s="310">
        <f>'C завтраками| Bed and breakfast'!BD4</f>
        <v>45548</v>
      </c>
      <c r="BE5" s="310">
        <f>'C завтраками| Bed and breakfast'!BE4</f>
        <v>45550</v>
      </c>
      <c r="BF5" s="310">
        <f>'C завтраками| Bed and breakfast'!BF4</f>
        <v>45555</v>
      </c>
      <c r="BG5" s="310">
        <f>'C завтраками| Bed and breakfast'!BG4</f>
        <v>45557</v>
      </c>
      <c r="BH5" s="310">
        <f>'C завтраками| Bed and breakfast'!BH4</f>
        <v>45562</v>
      </c>
      <c r="BI5" s="310">
        <f>'C завтраками| Bed and breakfast'!BI4</f>
        <v>45564</v>
      </c>
    </row>
    <row r="6" spans="1:61" s="81" customFormat="1" ht="23.1" customHeight="1" x14ac:dyDescent="0.2">
      <c r="A6" s="94"/>
      <c r="B6" s="310">
        <f>'C завтраками| Bed and breakfast'!B5</f>
        <v>45400</v>
      </c>
      <c r="C6" s="310">
        <f>'C завтраками| Bed and breakfast'!C5</f>
        <v>45402</v>
      </c>
      <c r="D6" s="310">
        <f>'C завтраками| Bed and breakfast'!D5</f>
        <v>45406</v>
      </c>
      <c r="E6" s="310">
        <f>'C завтраками| Bed and breakfast'!E5</f>
        <v>45407</v>
      </c>
      <c r="F6" s="310">
        <f>'C завтраками| Bed and breakfast'!F5</f>
        <v>45409</v>
      </c>
      <c r="G6" s="291">
        <f>'C завтраками| Bed and breakfast'!G5</f>
        <v>45411</v>
      </c>
      <c r="H6" s="291">
        <f>'C завтраками| Bed and breakfast'!H5</f>
        <v>45413</v>
      </c>
      <c r="I6" s="310">
        <f>'C завтраками| Bed and breakfast'!I5</f>
        <v>45414</v>
      </c>
      <c r="J6" s="291">
        <f>'C завтраками| Bed and breakfast'!J5</f>
        <v>45416</v>
      </c>
      <c r="K6" s="291">
        <f>'C завтраками| Bed and breakfast'!K5</f>
        <v>45419</v>
      </c>
      <c r="L6" s="310">
        <f>'C завтраками| Bed and breakfast'!L5</f>
        <v>45420</v>
      </c>
      <c r="M6" s="291">
        <f>'C завтраками| Bed and breakfast'!M5</f>
        <v>45423</v>
      </c>
      <c r="N6" s="310">
        <f>'C завтраками| Bed and breakfast'!N5</f>
        <v>45426</v>
      </c>
      <c r="O6" s="291">
        <f>'C завтраками| Bed and breakfast'!O5</f>
        <v>45428</v>
      </c>
      <c r="P6" s="310">
        <f>'C завтраками| Bed and breakfast'!P5</f>
        <v>45430</v>
      </c>
      <c r="Q6" s="310">
        <f>'C завтраками| Bed and breakfast'!Q5</f>
        <v>45435</v>
      </c>
      <c r="R6" s="310">
        <f>'C завтраками| Bed and breakfast'!R5</f>
        <v>45437</v>
      </c>
      <c r="S6" s="310">
        <f>'C завтраками| Bed and breakfast'!S5</f>
        <v>45439</v>
      </c>
      <c r="T6" s="310">
        <f>'C завтраками| Bed and breakfast'!T5</f>
        <v>45442</v>
      </c>
      <c r="U6" s="310">
        <f>'C завтраками| Bed and breakfast'!U5</f>
        <v>45443</v>
      </c>
      <c r="V6" s="310">
        <f>'C завтраками| Bed and breakfast'!V5</f>
        <v>45444</v>
      </c>
      <c r="W6" s="310">
        <f>'C завтраками| Bed and breakfast'!W5</f>
        <v>45452</v>
      </c>
      <c r="X6" s="310">
        <f>'C завтраками| Bed and breakfast'!X5</f>
        <v>45453</v>
      </c>
      <c r="Y6" s="310">
        <f>'C завтраками| Bed and breakfast'!Y5</f>
        <v>45456</v>
      </c>
      <c r="Z6" s="310">
        <f>'C завтраками| Bed and breakfast'!Z5</f>
        <v>45458</v>
      </c>
      <c r="AA6" s="310">
        <f>'C завтраками| Bed and breakfast'!AA5</f>
        <v>45460</v>
      </c>
      <c r="AB6" s="291">
        <f>'C завтраками| Bed and breakfast'!AB5</f>
        <v>45463</v>
      </c>
      <c r="AC6" s="310">
        <f>'C завтраками| Bed and breakfast'!AC5</f>
        <v>45465</v>
      </c>
      <c r="AD6" s="310">
        <f>'C завтраками| Bed and breakfast'!AD5</f>
        <v>45470</v>
      </c>
      <c r="AE6" s="310">
        <f>'C завтраками| Bed and breakfast'!AE5</f>
        <v>45472</v>
      </c>
      <c r="AF6" s="310">
        <f>'C завтраками| Bed and breakfast'!AF5</f>
        <v>45473</v>
      </c>
      <c r="AG6" s="310">
        <f>'C завтраками| Bed and breakfast'!AG5</f>
        <v>45477</v>
      </c>
      <c r="AH6" s="310">
        <f>'C завтраками| Bed and breakfast'!AH5</f>
        <v>45479</v>
      </c>
      <c r="AI6" s="310">
        <f>'C завтраками| Bed and breakfast'!AI5</f>
        <v>45483</v>
      </c>
      <c r="AJ6" s="310">
        <f>'C завтраками| Bed and breakfast'!AJ5</f>
        <v>45484</v>
      </c>
      <c r="AK6" s="310">
        <f>'C завтраками| Bed and breakfast'!AK5</f>
        <v>45491</v>
      </c>
      <c r="AL6" s="310">
        <f>'C завтраками| Bed and breakfast'!AL5</f>
        <v>45493</v>
      </c>
      <c r="AM6" s="310">
        <f>'C завтраками| Bed and breakfast'!AM5</f>
        <v>45498</v>
      </c>
      <c r="AN6" s="310">
        <f>'C завтраками| Bed and breakfast'!AN5</f>
        <v>45500</v>
      </c>
      <c r="AO6" s="310">
        <f>'C завтраками| Bed and breakfast'!AO5</f>
        <v>45503</v>
      </c>
      <c r="AP6" s="310">
        <f>'C завтраками| Bed and breakfast'!AP5</f>
        <v>45504</v>
      </c>
      <c r="AQ6" s="310">
        <f>'C завтраками| Bed and breakfast'!AQ5</f>
        <v>45505</v>
      </c>
      <c r="AR6" s="310">
        <f>'C завтраками| Bed and breakfast'!AR5</f>
        <v>45507</v>
      </c>
      <c r="AS6" s="310">
        <f>'C завтраками| Bed and breakfast'!AS5</f>
        <v>45512</v>
      </c>
      <c r="AT6" s="310">
        <f>'C завтраками| Bed and breakfast'!AT5</f>
        <v>45514</v>
      </c>
      <c r="AU6" s="310">
        <f>'C завтраками| Bed and breakfast'!AU5</f>
        <v>45519</v>
      </c>
      <c r="AV6" s="310">
        <f>'C завтраками| Bed and breakfast'!AV5</f>
        <v>45521</v>
      </c>
      <c r="AW6" s="310">
        <f>'C завтраками| Bed and breakfast'!AW5</f>
        <v>45525</v>
      </c>
      <c r="AX6" s="310">
        <f>'C завтраками| Bed and breakfast'!AX5</f>
        <v>45531</v>
      </c>
      <c r="AY6" s="310">
        <f>'C завтраками| Bed and breakfast'!AY5</f>
        <v>45533</v>
      </c>
      <c r="AZ6" s="310">
        <f>'C завтраками| Bed and breakfast'!AZ5</f>
        <v>45535</v>
      </c>
      <c r="BA6" s="310">
        <f>'C завтраками| Bed and breakfast'!BA5</f>
        <v>45540</v>
      </c>
      <c r="BB6" s="310">
        <f>'C завтраками| Bed and breakfast'!BB5</f>
        <v>45542</v>
      </c>
      <c r="BC6" s="310">
        <f>'C завтраками| Bed and breakfast'!BC5</f>
        <v>45547</v>
      </c>
      <c r="BD6" s="310">
        <f>'C завтраками| Bed and breakfast'!BD5</f>
        <v>45549</v>
      </c>
      <c r="BE6" s="310">
        <f>'C завтраками| Bed and breakfast'!BE5</f>
        <v>45554</v>
      </c>
      <c r="BF6" s="310">
        <f>'C завтраками| Bed and breakfast'!BF5</f>
        <v>45556</v>
      </c>
      <c r="BG6" s="310">
        <f>'C завтраками| Bed and breakfast'!BG5</f>
        <v>45561</v>
      </c>
      <c r="BH6" s="310">
        <f>'C завтраками| Bed and breakfast'!BH5</f>
        <v>45563</v>
      </c>
      <c r="BI6" s="310">
        <f>'C завтраками| Bed and breakfast'!BI5</f>
        <v>45565</v>
      </c>
    </row>
    <row r="7" spans="1:61" s="85" customFormat="1" x14ac:dyDescent="0.2">
      <c r="A7" s="259" t="s">
        <v>153</v>
      </c>
    </row>
    <row r="8" spans="1:61" s="85" customFormat="1" x14ac:dyDescent="0.2">
      <c r="A8" s="260">
        <v>1</v>
      </c>
      <c r="B8" s="261">
        <f>'C завтраками| Bed and breakfast'!B7*0.82+25</f>
        <v>15195</v>
      </c>
      <c r="C8" s="261">
        <f>'C завтраками| Bed and breakfast'!C7*0.82+25</f>
        <v>13965</v>
      </c>
      <c r="D8" s="261">
        <f>'C завтраками| Bed and breakfast'!D7*0.82+25</f>
        <v>12079</v>
      </c>
      <c r="E8" s="261">
        <f>'C завтраками| Bed and breakfast'!E7*0.82+25</f>
        <v>12079</v>
      </c>
      <c r="F8" s="261">
        <f>'C завтраками| Bed and breakfast'!F7*0.82+25</f>
        <v>15195</v>
      </c>
      <c r="G8" s="261">
        <f>'C завтраками| Bed and breakfast'!G7*0.82+25</f>
        <v>26265</v>
      </c>
      <c r="H8" s="261">
        <f>'C завтраками| Bed and breakfast'!H7*0.82+25</f>
        <v>22575</v>
      </c>
      <c r="I8" s="261">
        <f>'C завтраками| Bed and breakfast'!I7*0.82+25</f>
        <v>20115</v>
      </c>
      <c r="J8" s="261">
        <f>'C завтраками| Bed and breakfast'!J7*0.82+25</f>
        <v>20115</v>
      </c>
      <c r="K8" s="261">
        <f>'C завтраками| Bed and breakfast'!K7*0.82+25</f>
        <v>17655</v>
      </c>
      <c r="L8" s="261">
        <f>'C завтраками| Bed and breakfast'!L7*0.82+25</f>
        <v>22575</v>
      </c>
      <c r="M8" s="261">
        <f>'C завтраками| Bed and breakfast'!M7*0.82+25</f>
        <v>26265</v>
      </c>
      <c r="N8" s="261">
        <f>'C завтраками| Bed and breakfast'!N7*0.82+25</f>
        <v>11505</v>
      </c>
      <c r="O8" s="261">
        <f>'C завтраками| Bed and breakfast'!O7*0.82+25</f>
        <v>12735</v>
      </c>
      <c r="P8" s="261">
        <f>'C завтраками| Bed and breakfast'!P7*0.82+25</f>
        <v>11505</v>
      </c>
      <c r="Q8" s="261">
        <f>'C завтраками| Bed and breakfast'!Q7*0.82+25</f>
        <v>12079</v>
      </c>
      <c r="R8" s="261">
        <f>'C завтраками| Bed and breakfast'!R7*0.82+25</f>
        <v>12735</v>
      </c>
      <c r="S8" s="261">
        <f>'C завтраками| Bed and breakfast'!S7*0.82+25</f>
        <v>10275</v>
      </c>
      <c r="T8" s="261">
        <f>'C завтраками| Bed and breakfast'!T7*0.82+25</f>
        <v>12735</v>
      </c>
      <c r="U8" s="261">
        <f>'C завтраками| Bed and breakfast'!U7*0.82+25</f>
        <v>15195</v>
      </c>
      <c r="V8" s="261">
        <f>'C завтраками| Bed and breakfast'!V7*0.82+25</f>
        <v>15195</v>
      </c>
      <c r="W8" s="261">
        <f>'C завтраками| Bed and breakfast'!W7*0.82+25</f>
        <v>15195</v>
      </c>
      <c r="X8" s="261">
        <f>'C завтраками| Bed and breakfast'!X7*0.82+25</f>
        <v>15195</v>
      </c>
      <c r="Y8" s="261">
        <f>'C завтраками| Bed and breakfast'!Y7*0.82+25</f>
        <v>13965</v>
      </c>
      <c r="Z8" s="261">
        <f>'C завтраками| Bed and breakfast'!Z7*0.82+25</f>
        <v>17655</v>
      </c>
      <c r="AA8" s="261">
        <f>'C завтраками| Bed and breakfast'!AA7*0.82+25</f>
        <v>13965</v>
      </c>
      <c r="AB8" s="261">
        <f>'C завтраками| Bed and breakfast'!AB7*0.82+25</f>
        <v>20115</v>
      </c>
      <c r="AC8" s="261">
        <f>'C завтраками| Bed and breakfast'!AC7*0.82+25</f>
        <v>17655</v>
      </c>
      <c r="AD8" s="261">
        <f>'C завтраками| Bed and breakfast'!AD7*0.82+25</f>
        <v>13965</v>
      </c>
      <c r="AE8" s="261">
        <f>'C завтраками| Bed and breakfast'!AE7*0.82+25</f>
        <v>17655</v>
      </c>
      <c r="AF8" s="261">
        <f>'C завтраками| Bed and breakfast'!AF7*0.82+25</f>
        <v>15195</v>
      </c>
      <c r="AG8" s="261">
        <f>'C завтраками| Bed and breakfast'!AG7*0.82+25</f>
        <v>20689</v>
      </c>
      <c r="AH8" s="261">
        <f>'C завтраками| Bed and breakfast'!AH7*0.82+25</f>
        <v>23149</v>
      </c>
      <c r="AI8" s="261">
        <f>'C завтраками| Bed and breakfast'!AI7*0.82+25</f>
        <v>20689</v>
      </c>
      <c r="AJ8" s="261">
        <f>'C завтраками| Bed and breakfast'!AJ7*0.82+25</f>
        <v>19295</v>
      </c>
      <c r="AK8" s="261">
        <f>'C завтраками| Bed and breakfast'!AK7*0.82+25</f>
        <v>19295</v>
      </c>
      <c r="AL8" s="261">
        <f>'C завтраками| Bed and breakfast'!AL7*0.82+25</f>
        <v>20689</v>
      </c>
      <c r="AM8" s="261">
        <f>'C завтраками| Bed and breakfast'!AM7*0.82+25</f>
        <v>19295</v>
      </c>
      <c r="AN8" s="261">
        <f>'C завтраками| Bed and breakfast'!AN7*0.82+25</f>
        <v>23149</v>
      </c>
      <c r="AO8" s="261">
        <f>'C завтраками| Bed and breakfast'!AO7*0.82+25</f>
        <v>20689</v>
      </c>
      <c r="AP8" s="261">
        <f>'C завтраками| Bed and breakfast'!AP7*0.82+25</f>
        <v>23149</v>
      </c>
      <c r="AQ8" s="261">
        <f>'C завтраками| Bed and breakfast'!AQ7*0.82+25</f>
        <v>23149</v>
      </c>
      <c r="AR8" s="261">
        <f>'C завтраками| Bed and breakfast'!AR7*0.82+25</f>
        <v>29709</v>
      </c>
      <c r="AS8" s="261">
        <f>'C завтраками| Bed and breakfast'!AS7*0.82+25</f>
        <v>23149</v>
      </c>
      <c r="AT8" s="261">
        <f>'C завтраками| Bed and breakfast'!AT7*0.82+25</f>
        <v>27249</v>
      </c>
      <c r="AU8" s="261">
        <f>'C завтраками| Bed and breakfast'!AU7*0.82+25</f>
        <v>23149</v>
      </c>
      <c r="AV8" s="261">
        <f>'C завтраками| Bed and breakfast'!AV7*0.82+25</f>
        <v>27249</v>
      </c>
      <c r="AW8" s="261">
        <f>'C завтраками| Bed and breakfast'!AW7*0.82+25</f>
        <v>23149</v>
      </c>
      <c r="AX8" s="261">
        <f>'C завтраками| Bed and breakfast'!AX7*0.82+25</f>
        <v>29709</v>
      </c>
      <c r="AY8" s="261">
        <f>'C завтраками| Bed and breakfast'!AY7*0.82+25</f>
        <v>19295</v>
      </c>
      <c r="AZ8" s="261">
        <f>'C завтраками| Bed and breakfast'!AZ7*0.82+25</f>
        <v>24789</v>
      </c>
      <c r="BA8" s="261">
        <f>'C завтраками| Bed and breakfast'!BA7*0.82+25</f>
        <v>16835</v>
      </c>
      <c r="BB8" s="261">
        <f>'C завтраками| Bed and breakfast'!BB7*0.82+25</f>
        <v>18065</v>
      </c>
      <c r="BC8" s="261">
        <f>'C завтраками| Bed and breakfast'!BC7*0.82+25</f>
        <v>16835</v>
      </c>
      <c r="BD8" s="261">
        <f>'C завтраками| Bed and breakfast'!BD7*0.82+25</f>
        <v>18065</v>
      </c>
      <c r="BE8" s="261">
        <f>'C завтраками| Bed and breakfast'!BE7*0.82+25</f>
        <v>16835</v>
      </c>
      <c r="BF8" s="261">
        <f>'C завтраками| Bed and breakfast'!BF7*0.82+25</f>
        <v>18065</v>
      </c>
      <c r="BG8" s="261">
        <f>'C завтраками| Bed and breakfast'!BG7*0.82+25</f>
        <v>16835</v>
      </c>
      <c r="BH8" s="261">
        <f>'C завтраками| Bed and breakfast'!BH7*0.82+25</f>
        <v>18065</v>
      </c>
      <c r="BI8" s="261">
        <f>'C завтраками| Bed and breakfast'!BI7*0.82+25</f>
        <v>16835</v>
      </c>
    </row>
    <row r="9" spans="1:61" s="85" customFormat="1" x14ac:dyDescent="0.2">
      <c r="A9" s="260">
        <v>2</v>
      </c>
      <c r="B9" s="261">
        <f>'C завтраками| Bed and breakfast'!B8*0.82+25</f>
        <v>16835</v>
      </c>
      <c r="C9" s="261">
        <f>'C завтраками| Bed and breakfast'!C8*0.82+25</f>
        <v>15604.999999999998</v>
      </c>
      <c r="D9" s="261">
        <f>'C завтраками| Bed and breakfast'!D8*0.82+25</f>
        <v>13719</v>
      </c>
      <c r="E9" s="261">
        <f>'C завтраками| Bed and breakfast'!E8*0.82+25</f>
        <v>13719</v>
      </c>
      <c r="F9" s="261">
        <f>'C завтраками| Bed and breakfast'!F8*0.82+25</f>
        <v>16835</v>
      </c>
      <c r="G9" s="261">
        <f>'C завтраками| Bed and breakfast'!G8*0.82+25</f>
        <v>27905</v>
      </c>
      <c r="H9" s="261">
        <f>'C завтраками| Bed and breakfast'!H8*0.82+25</f>
        <v>24215</v>
      </c>
      <c r="I9" s="261">
        <f>'C завтраками| Bed and breakfast'!I8*0.82+25</f>
        <v>21755</v>
      </c>
      <c r="J9" s="261">
        <f>'C завтраками| Bed and breakfast'!J8*0.82+25</f>
        <v>21755</v>
      </c>
      <c r="K9" s="261">
        <f>'C завтраками| Bed and breakfast'!K8*0.82+25</f>
        <v>19295</v>
      </c>
      <c r="L9" s="261">
        <f>'C завтраками| Bed and breakfast'!L8*0.82+25</f>
        <v>24215</v>
      </c>
      <c r="M9" s="261">
        <f>'C завтраками| Bed and breakfast'!M8*0.82+25</f>
        <v>27905</v>
      </c>
      <c r="N9" s="261">
        <f>'C завтраками| Bed and breakfast'!N8*0.82+25</f>
        <v>13145</v>
      </c>
      <c r="O9" s="261">
        <f>'C завтраками| Bed and breakfast'!O8*0.82+25</f>
        <v>14375</v>
      </c>
      <c r="P9" s="261">
        <f>'C завтраками| Bed and breakfast'!P8*0.82+25</f>
        <v>13145</v>
      </c>
      <c r="Q9" s="261">
        <f>'C завтраками| Bed and breakfast'!Q8*0.82+25</f>
        <v>13719</v>
      </c>
      <c r="R9" s="261">
        <f>'C завтраками| Bed and breakfast'!R8*0.82+25</f>
        <v>14375</v>
      </c>
      <c r="S9" s="261">
        <f>'C завтраками| Bed and breakfast'!S8*0.82+25</f>
        <v>11915</v>
      </c>
      <c r="T9" s="261">
        <f>'C завтраками| Bed and breakfast'!T8*0.82+25</f>
        <v>14375</v>
      </c>
      <c r="U9" s="261">
        <f>'C завтраками| Bed and breakfast'!U8*0.82+25</f>
        <v>16835</v>
      </c>
      <c r="V9" s="261">
        <f>'C завтраками| Bed and breakfast'!V8*0.82+25</f>
        <v>16835</v>
      </c>
      <c r="W9" s="261">
        <f>'C завтраками| Bed and breakfast'!W8*0.82+25</f>
        <v>16835</v>
      </c>
      <c r="X9" s="261">
        <f>'C завтраками| Bed and breakfast'!X8*0.82+25</f>
        <v>16835</v>
      </c>
      <c r="Y9" s="261">
        <f>'C завтраками| Bed and breakfast'!Y8*0.82+25</f>
        <v>15604.999999999998</v>
      </c>
      <c r="Z9" s="261">
        <f>'C завтраками| Bed and breakfast'!Z8*0.82+25</f>
        <v>19295</v>
      </c>
      <c r="AA9" s="261">
        <f>'C завтраками| Bed and breakfast'!AA8*0.82+25</f>
        <v>15604.999999999998</v>
      </c>
      <c r="AB9" s="261">
        <f>'C завтраками| Bed and breakfast'!AB8*0.82+25</f>
        <v>21755</v>
      </c>
      <c r="AC9" s="261">
        <f>'C завтраками| Bed and breakfast'!AC8*0.82+25</f>
        <v>19295</v>
      </c>
      <c r="AD9" s="261">
        <f>'C завтраками| Bed and breakfast'!AD8*0.82+25</f>
        <v>15604.999999999998</v>
      </c>
      <c r="AE9" s="261">
        <f>'C завтраками| Bed and breakfast'!AE8*0.82+25</f>
        <v>19295</v>
      </c>
      <c r="AF9" s="261">
        <f>'C завтраками| Bed and breakfast'!AF8*0.82+25</f>
        <v>16835</v>
      </c>
      <c r="AG9" s="261">
        <f>'C завтраками| Bed and breakfast'!AG8*0.82+25</f>
        <v>22329</v>
      </c>
      <c r="AH9" s="261">
        <f>'C завтраками| Bed and breakfast'!AH8*0.82+25</f>
        <v>24789</v>
      </c>
      <c r="AI9" s="261">
        <f>'C завтраками| Bed and breakfast'!AI8*0.82+25</f>
        <v>22329</v>
      </c>
      <c r="AJ9" s="261">
        <f>'C завтраками| Bed and breakfast'!AJ8*0.82+25</f>
        <v>20935</v>
      </c>
      <c r="AK9" s="261">
        <f>'C завтраками| Bed and breakfast'!AK8*0.82+25</f>
        <v>20935</v>
      </c>
      <c r="AL9" s="261">
        <f>'C завтраками| Bed and breakfast'!AL8*0.82+25</f>
        <v>22329</v>
      </c>
      <c r="AM9" s="261">
        <f>'C завтраками| Bed and breakfast'!AM8*0.82+25</f>
        <v>20935</v>
      </c>
      <c r="AN9" s="261">
        <f>'C завтраками| Bed and breakfast'!AN8*0.82+25</f>
        <v>24789</v>
      </c>
      <c r="AO9" s="261">
        <f>'C завтраками| Bed and breakfast'!AO8*0.82+25</f>
        <v>22329</v>
      </c>
      <c r="AP9" s="261">
        <f>'C завтраками| Bed and breakfast'!AP8*0.82+25</f>
        <v>24789</v>
      </c>
      <c r="AQ9" s="261">
        <f>'C завтраками| Bed and breakfast'!AQ8*0.82+25</f>
        <v>24789</v>
      </c>
      <c r="AR9" s="261">
        <f>'C завтраками| Bed and breakfast'!AR8*0.82+25</f>
        <v>31348.999999999996</v>
      </c>
      <c r="AS9" s="261">
        <f>'C завтраками| Bed and breakfast'!AS8*0.82+25</f>
        <v>24789</v>
      </c>
      <c r="AT9" s="261">
        <f>'C завтраками| Bed and breakfast'!AT8*0.82+25</f>
        <v>28889</v>
      </c>
      <c r="AU9" s="261">
        <f>'C завтраками| Bed and breakfast'!AU8*0.82+25</f>
        <v>24789</v>
      </c>
      <c r="AV9" s="261">
        <f>'C завтраками| Bed and breakfast'!AV8*0.82+25</f>
        <v>28889</v>
      </c>
      <c r="AW9" s="261">
        <f>'C завтраками| Bed and breakfast'!AW8*0.82+25</f>
        <v>24789</v>
      </c>
      <c r="AX9" s="261">
        <f>'C завтраками| Bed and breakfast'!AX8*0.82+25</f>
        <v>31348.999999999996</v>
      </c>
      <c r="AY9" s="261">
        <f>'C завтраками| Bed and breakfast'!AY8*0.82+25</f>
        <v>20935</v>
      </c>
      <c r="AZ9" s="261">
        <f>'C завтраками| Bed and breakfast'!AZ8*0.82+25</f>
        <v>26429</v>
      </c>
      <c r="BA9" s="261">
        <f>'C завтраками| Bed and breakfast'!BA8*0.82+25</f>
        <v>18475</v>
      </c>
      <c r="BB9" s="261">
        <f>'C завтраками| Bed and breakfast'!BB8*0.82+25</f>
        <v>19705</v>
      </c>
      <c r="BC9" s="261">
        <f>'C завтраками| Bed and breakfast'!BC8*0.82+25</f>
        <v>18475</v>
      </c>
      <c r="BD9" s="261">
        <f>'C завтраками| Bed and breakfast'!BD8*0.82+25</f>
        <v>19705</v>
      </c>
      <c r="BE9" s="261">
        <f>'C завтраками| Bed and breakfast'!BE8*0.82+25</f>
        <v>18475</v>
      </c>
      <c r="BF9" s="261">
        <f>'C завтраками| Bed and breakfast'!BF8*0.82+25</f>
        <v>19705</v>
      </c>
      <c r="BG9" s="261">
        <f>'C завтраками| Bed and breakfast'!BG8*0.82+25</f>
        <v>18475</v>
      </c>
      <c r="BH9" s="261">
        <f>'C завтраками| Bed and breakfast'!BH8*0.82+25</f>
        <v>19705</v>
      </c>
      <c r="BI9" s="261">
        <f>'C завтраками| Bed and breakfast'!BI8*0.82+25</f>
        <v>18475</v>
      </c>
    </row>
    <row r="10" spans="1:61" s="85" customFormat="1" x14ac:dyDescent="0.2">
      <c r="A10" s="259" t="s">
        <v>155</v>
      </c>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261"/>
      <c r="BD10" s="261"/>
      <c r="BE10" s="261"/>
      <c r="BF10" s="261"/>
      <c r="BG10" s="261"/>
      <c r="BH10" s="261"/>
      <c r="BI10" s="261"/>
    </row>
    <row r="11" spans="1:61" s="85" customFormat="1" x14ac:dyDescent="0.2">
      <c r="A11" s="260">
        <v>1</v>
      </c>
      <c r="B11" s="261">
        <f>'C завтраками| Bed and breakfast'!B10*0.82+25</f>
        <v>17245</v>
      </c>
      <c r="C11" s="261">
        <f>'C завтраками| Bed and breakfast'!C10*0.82+25</f>
        <v>16014.999999999998</v>
      </c>
      <c r="D11" s="261">
        <f>'C завтраками| Bed and breakfast'!D10*0.82+25</f>
        <v>14129</v>
      </c>
      <c r="E11" s="261">
        <f>'C завтраками| Bed and breakfast'!E10*0.82+25</f>
        <v>14129</v>
      </c>
      <c r="F11" s="261">
        <f>'C завтраками| Bed and breakfast'!F10*0.82+25</f>
        <v>17245</v>
      </c>
      <c r="G11" s="261">
        <f>'C завтраками| Bed and breakfast'!G10*0.82+25</f>
        <v>28315</v>
      </c>
      <c r="H11" s="261">
        <f>'C завтраками| Bed and breakfast'!H10*0.82+25</f>
        <v>24625</v>
      </c>
      <c r="I11" s="261">
        <f>'C завтраками| Bed and breakfast'!I10*0.82+25</f>
        <v>22165</v>
      </c>
      <c r="J11" s="261">
        <f>'C завтраками| Bed and breakfast'!J10*0.82+25</f>
        <v>22165</v>
      </c>
      <c r="K11" s="261">
        <f>'C завтраками| Bed and breakfast'!K10*0.82+25</f>
        <v>19705</v>
      </c>
      <c r="L11" s="261">
        <f>'C завтраками| Bed and breakfast'!L10*0.82+25</f>
        <v>24625</v>
      </c>
      <c r="M11" s="261">
        <f>'C завтраками| Bed and breakfast'!M10*0.82+25</f>
        <v>28315</v>
      </c>
      <c r="N11" s="261">
        <f>'C завтраками| Bed and breakfast'!N10*0.82+25</f>
        <v>13555</v>
      </c>
      <c r="O11" s="261">
        <f>'C завтраками| Bed and breakfast'!O10*0.82+25</f>
        <v>14785</v>
      </c>
      <c r="P11" s="261">
        <f>'C завтраками| Bed and breakfast'!P10*0.82+25</f>
        <v>13555</v>
      </c>
      <c r="Q11" s="261">
        <f>'C завтраками| Bed and breakfast'!Q10*0.82+25</f>
        <v>14129</v>
      </c>
      <c r="R11" s="261">
        <f>'C завтраками| Bed and breakfast'!R10*0.82+25</f>
        <v>14785</v>
      </c>
      <c r="S11" s="261">
        <f>'C завтраками| Bed and breakfast'!S10*0.82+25</f>
        <v>12325</v>
      </c>
      <c r="T11" s="261">
        <f>'C завтраками| Bed and breakfast'!T10*0.82+25</f>
        <v>14785</v>
      </c>
      <c r="U11" s="261">
        <f>'C завтраками| Bed and breakfast'!U10*0.82+25</f>
        <v>17245</v>
      </c>
      <c r="V11" s="261">
        <f>'C завтраками| Bed and breakfast'!V10*0.82+25</f>
        <v>17245</v>
      </c>
      <c r="W11" s="261">
        <f>'C завтраками| Bed and breakfast'!W10*0.82+25</f>
        <v>17245</v>
      </c>
      <c r="X11" s="261">
        <f>'C завтраками| Bed and breakfast'!X10*0.82+25</f>
        <v>17245</v>
      </c>
      <c r="Y11" s="261">
        <f>'C завтраками| Bed and breakfast'!Y10*0.82+25</f>
        <v>16014.999999999998</v>
      </c>
      <c r="Z11" s="261">
        <f>'C завтраками| Bed and breakfast'!Z10*0.82+25</f>
        <v>19705</v>
      </c>
      <c r="AA11" s="261">
        <f>'C завтраками| Bed and breakfast'!AA10*0.82+25</f>
        <v>16014.999999999998</v>
      </c>
      <c r="AB11" s="261">
        <f>'C завтраками| Bed and breakfast'!AB10*0.82+25</f>
        <v>22165</v>
      </c>
      <c r="AC11" s="261">
        <f>'C завтраками| Bed and breakfast'!AC10*0.82+25</f>
        <v>19705</v>
      </c>
      <c r="AD11" s="261">
        <f>'C завтраками| Bed and breakfast'!AD10*0.82+25</f>
        <v>16014.999999999998</v>
      </c>
      <c r="AE11" s="261">
        <f>'C завтраками| Bed and breakfast'!AE10*0.82+25</f>
        <v>19705</v>
      </c>
      <c r="AF11" s="261">
        <f>'C завтраками| Bed and breakfast'!AF10*0.82+25</f>
        <v>17245</v>
      </c>
      <c r="AG11" s="261">
        <f>'C завтраками| Bed and breakfast'!AG10*0.82+25</f>
        <v>22739</v>
      </c>
      <c r="AH11" s="261">
        <f>'C завтраками| Bed and breakfast'!AH10*0.82+25</f>
        <v>25199</v>
      </c>
      <c r="AI11" s="261">
        <f>'C завтраками| Bed and breakfast'!AI10*0.82+25</f>
        <v>22739</v>
      </c>
      <c r="AJ11" s="261">
        <f>'C завтраками| Bed and breakfast'!AJ10*0.82+25</f>
        <v>21345</v>
      </c>
      <c r="AK11" s="261">
        <f>'C завтраками| Bed and breakfast'!AK10*0.82+25</f>
        <v>21345</v>
      </c>
      <c r="AL11" s="261">
        <f>'C завтраками| Bed and breakfast'!AL10*0.82+25</f>
        <v>22739</v>
      </c>
      <c r="AM11" s="261">
        <f>'C завтраками| Bed and breakfast'!AM10*0.82+25</f>
        <v>21345</v>
      </c>
      <c r="AN11" s="261">
        <f>'C завтраками| Bed and breakfast'!AN10*0.82+25</f>
        <v>25199</v>
      </c>
      <c r="AO11" s="261">
        <f>'C завтраками| Bed and breakfast'!AO10*0.82+25</f>
        <v>22739</v>
      </c>
      <c r="AP11" s="261">
        <f>'C завтраками| Bed and breakfast'!AP10*0.82+25</f>
        <v>25199</v>
      </c>
      <c r="AQ11" s="261">
        <f>'C завтраками| Bed and breakfast'!AQ10*0.82+25</f>
        <v>25199</v>
      </c>
      <c r="AR11" s="261">
        <f>'C завтраками| Bed and breakfast'!AR10*0.82+25</f>
        <v>31758.999999999996</v>
      </c>
      <c r="AS11" s="261">
        <f>'C завтраками| Bed and breakfast'!AS10*0.82+25</f>
        <v>25199</v>
      </c>
      <c r="AT11" s="261">
        <f>'C завтраками| Bed and breakfast'!AT10*0.82+25</f>
        <v>29299</v>
      </c>
      <c r="AU11" s="261">
        <f>'C завтраками| Bed and breakfast'!AU10*0.82+25</f>
        <v>25199</v>
      </c>
      <c r="AV11" s="261">
        <f>'C завтраками| Bed and breakfast'!AV10*0.82+25</f>
        <v>29299</v>
      </c>
      <c r="AW11" s="261">
        <f>'C завтраками| Bed and breakfast'!AW10*0.82+25</f>
        <v>25199</v>
      </c>
      <c r="AX11" s="261">
        <f>'C завтраками| Bed and breakfast'!AX10*0.82+25</f>
        <v>31758.999999999996</v>
      </c>
      <c r="AY11" s="261">
        <f>'C завтраками| Bed and breakfast'!AY10*0.82+25</f>
        <v>21345</v>
      </c>
      <c r="AZ11" s="261">
        <f>'C завтраками| Bed and breakfast'!AZ10*0.82+25</f>
        <v>26839</v>
      </c>
      <c r="BA11" s="261">
        <f>'C завтраками| Bed and breakfast'!BA10*0.82+25</f>
        <v>18885</v>
      </c>
      <c r="BB11" s="261">
        <f>'C завтраками| Bed and breakfast'!BB10*0.82+25</f>
        <v>20115</v>
      </c>
      <c r="BC11" s="261">
        <f>'C завтраками| Bed and breakfast'!BC10*0.82+25</f>
        <v>18885</v>
      </c>
      <c r="BD11" s="261">
        <f>'C завтраками| Bed and breakfast'!BD10*0.82+25</f>
        <v>20115</v>
      </c>
      <c r="BE11" s="261">
        <f>'C завтраками| Bed and breakfast'!BE10*0.82+25</f>
        <v>18885</v>
      </c>
      <c r="BF11" s="261">
        <f>'C завтраками| Bed and breakfast'!BF10*0.82+25</f>
        <v>20115</v>
      </c>
      <c r="BG11" s="261">
        <f>'C завтраками| Bed and breakfast'!BG10*0.82+25</f>
        <v>18885</v>
      </c>
      <c r="BH11" s="261">
        <f>'C завтраками| Bed and breakfast'!BH10*0.82+25</f>
        <v>20115</v>
      </c>
      <c r="BI11" s="261">
        <f>'C завтраками| Bed and breakfast'!BI10*0.82+25</f>
        <v>18885</v>
      </c>
    </row>
    <row r="12" spans="1:61" s="85" customFormat="1" x14ac:dyDescent="0.2">
      <c r="A12" s="260">
        <v>2</v>
      </c>
      <c r="B12" s="261">
        <f>'C завтраками| Bed and breakfast'!B11*0.82+25</f>
        <v>18885</v>
      </c>
      <c r="C12" s="261">
        <f>'C завтраками| Bed and breakfast'!C11*0.82+25</f>
        <v>17655</v>
      </c>
      <c r="D12" s="261">
        <f>'C завтраками| Bed and breakfast'!D11*0.82+25</f>
        <v>15768.999999999998</v>
      </c>
      <c r="E12" s="261">
        <f>'C завтраками| Bed and breakfast'!E11*0.82+25</f>
        <v>15768.999999999998</v>
      </c>
      <c r="F12" s="261">
        <f>'C завтраками| Bed and breakfast'!F11*0.82+25</f>
        <v>18885</v>
      </c>
      <c r="G12" s="261">
        <f>'C завтраками| Bed and breakfast'!G11*0.82+25</f>
        <v>29955</v>
      </c>
      <c r="H12" s="261">
        <f>'C завтраками| Bed and breakfast'!H11*0.82+25</f>
        <v>26265</v>
      </c>
      <c r="I12" s="261">
        <f>'C завтраками| Bed and breakfast'!I11*0.82+25</f>
        <v>23805</v>
      </c>
      <c r="J12" s="261">
        <f>'C завтраками| Bed and breakfast'!J11*0.82+25</f>
        <v>23805</v>
      </c>
      <c r="K12" s="261">
        <f>'C завтраками| Bed and breakfast'!K11*0.82+25</f>
        <v>21345</v>
      </c>
      <c r="L12" s="261">
        <f>'C завтраками| Bed and breakfast'!L11*0.82+25</f>
        <v>26265</v>
      </c>
      <c r="M12" s="261">
        <f>'C завтраками| Bed and breakfast'!M11*0.82+25</f>
        <v>29955</v>
      </c>
      <c r="N12" s="261">
        <f>'C завтраками| Bed and breakfast'!N11*0.82+25</f>
        <v>15195</v>
      </c>
      <c r="O12" s="261">
        <f>'C завтраками| Bed and breakfast'!O11*0.82+25</f>
        <v>16425</v>
      </c>
      <c r="P12" s="261">
        <f>'C завтраками| Bed and breakfast'!P11*0.82+25</f>
        <v>15195</v>
      </c>
      <c r="Q12" s="261">
        <f>'C завтраками| Bed and breakfast'!Q11*0.82+25</f>
        <v>15768.999999999998</v>
      </c>
      <c r="R12" s="261">
        <f>'C завтраками| Bed and breakfast'!R11*0.82+25</f>
        <v>16425</v>
      </c>
      <c r="S12" s="261">
        <f>'C завтраками| Bed and breakfast'!S11*0.82+25</f>
        <v>13965</v>
      </c>
      <c r="T12" s="261">
        <f>'C завтраками| Bed and breakfast'!T11*0.82+25</f>
        <v>16425</v>
      </c>
      <c r="U12" s="261">
        <f>'C завтраками| Bed and breakfast'!U11*0.82+25</f>
        <v>18885</v>
      </c>
      <c r="V12" s="261">
        <f>'C завтраками| Bed and breakfast'!V11*0.82+25</f>
        <v>18885</v>
      </c>
      <c r="W12" s="261">
        <f>'C завтраками| Bed and breakfast'!W11*0.82+25</f>
        <v>18885</v>
      </c>
      <c r="X12" s="261">
        <f>'C завтраками| Bed and breakfast'!X11*0.82+25</f>
        <v>18885</v>
      </c>
      <c r="Y12" s="261">
        <f>'C завтраками| Bed and breakfast'!Y11*0.82+25</f>
        <v>17655</v>
      </c>
      <c r="Z12" s="261">
        <f>'C завтраками| Bed and breakfast'!Z11*0.82+25</f>
        <v>21345</v>
      </c>
      <c r="AA12" s="261">
        <f>'C завтраками| Bed and breakfast'!AA11*0.82+25</f>
        <v>17655</v>
      </c>
      <c r="AB12" s="261">
        <f>'C завтраками| Bed and breakfast'!AB11*0.82+25</f>
        <v>23805</v>
      </c>
      <c r="AC12" s="261">
        <f>'C завтраками| Bed and breakfast'!AC11*0.82+25</f>
        <v>21345</v>
      </c>
      <c r="AD12" s="261">
        <f>'C завтраками| Bed and breakfast'!AD11*0.82+25</f>
        <v>17655</v>
      </c>
      <c r="AE12" s="261">
        <f>'C завтраками| Bed and breakfast'!AE11*0.82+25</f>
        <v>21345</v>
      </c>
      <c r="AF12" s="261">
        <f>'C завтраками| Bed and breakfast'!AF11*0.82+25</f>
        <v>18885</v>
      </c>
      <c r="AG12" s="261">
        <f>'C завтраками| Bed and breakfast'!AG11*0.82+25</f>
        <v>24379</v>
      </c>
      <c r="AH12" s="261">
        <f>'C завтраками| Bed and breakfast'!AH11*0.82+25</f>
        <v>26839</v>
      </c>
      <c r="AI12" s="261">
        <f>'C завтраками| Bed and breakfast'!AI11*0.82+25</f>
        <v>24379</v>
      </c>
      <c r="AJ12" s="261">
        <f>'C завтраками| Bed and breakfast'!AJ11*0.82+25</f>
        <v>22985</v>
      </c>
      <c r="AK12" s="261">
        <f>'C завтраками| Bed and breakfast'!AK11*0.82+25</f>
        <v>22985</v>
      </c>
      <c r="AL12" s="261">
        <f>'C завтраками| Bed and breakfast'!AL11*0.82+25</f>
        <v>24379</v>
      </c>
      <c r="AM12" s="261">
        <f>'C завтраками| Bed and breakfast'!AM11*0.82+25</f>
        <v>22985</v>
      </c>
      <c r="AN12" s="261">
        <f>'C завтраками| Bed and breakfast'!AN11*0.82+25</f>
        <v>26839</v>
      </c>
      <c r="AO12" s="261">
        <f>'C завтраками| Bed and breakfast'!AO11*0.82+25</f>
        <v>24379</v>
      </c>
      <c r="AP12" s="261">
        <f>'C завтраками| Bed and breakfast'!AP11*0.82+25</f>
        <v>26839</v>
      </c>
      <c r="AQ12" s="261">
        <f>'C завтраками| Bed and breakfast'!AQ11*0.82+25</f>
        <v>26839</v>
      </c>
      <c r="AR12" s="261">
        <f>'C завтраками| Bed and breakfast'!AR11*0.82+25</f>
        <v>33399</v>
      </c>
      <c r="AS12" s="261">
        <f>'C завтраками| Bed and breakfast'!AS11*0.82+25</f>
        <v>26839</v>
      </c>
      <c r="AT12" s="261">
        <f>'C завтраками| Bed and breakfast'!AT11*0.82+25</f>
        <v>30938.999999999996</v>
      </c>
      <c r="AU12" s="261">
        <f>'C завтраками| Bed and breakfast'!AU11*0.82+25</f>
        <v>26839</v>
      </c>
      <c r="AV12" s="261">
        <f>'C завтраками| Bed and breakfast'!AV11*0.82+25</f>
        <v>30938.999999999996</v>
      </c>
      <c r="AW12" s="261">
        <f>'C завтраками| Bed and breakfast'!AW11*0.82+25</f>
        <v>26839</v>
      </c>
      <c r="AX12" s="261">
        <f>'C завтраками| Bed and breakfast'!AX11*0.82+25</f>
        <v>33399</v>
      </c>
      <c r="AY12" s="261">
        <f>'C завтраками| Bed and breakfast'!AY11*0.82+25</f>
        <v>22985</v>
      </c>
      <c r="AZ12" s="261">
        <f>'C завтраками| Bed and breakfast'!AZ11*0.82+25</f>
        <v>28479</v>
      </c>
      <c r="BA12" s="261">
        <f>'C завтраками| Bed and breakfast'!BA11*0.82+25</f>
        <v>20525</v>
      </c>
      <c r="BB12" s="261">
        <f>'C завтраками| Bed and breakfast'!BB11*0.82+25</f>
        <v>21755</v>
      </c>
      <c r="BC12" s="261">
        <f>'C завтраками| Bed and breakfast'!BC11*0.82+25</f>
        <v>20525</v>
      </c>
      <c r="BD12" s="261">
        <f>'C завтраками| Bed and breakfast'!BD11*0.82+25</f>
        <v>21755</v>
      </c>
      <c r="BE12" s="261">
        <f>'C завтраками| Bed and breakfast'!BE11*0.82+25</f>
        <v>20525</v>
      </c>
      <c r="BF12" s="261">
        <f>'C завтраками| Bed and breakfast'!BF11*0.82+25</f>
        <v>21755</v>
      </c>
      <c r="BG12" s="261">
        <f>'C завтраками| Bed and breakfast'!BG11*0.82+25</f>
        <v>20525</v>
      </c>
      <c r="BH12" s="261">
        <f>'C завтраками| Bed and breakfast'!BH11*0.82+25</f>
        <v>21755</v>
      </c>
      <c r="BI12" s="261">
        <f>'C завтраками| Bed and breakfast'!BI11*0.82+25</f>
        <v>20525</v>
      </c>
    </row>
    <row r="13" spans="1:61" s="85" customFormat="1" x14ac:dyDescent="0.2">
      <c r="A13" s="259" t="s">
        <v>154</v>
      </c>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1"/>
      <c r="AY13" s="261"/>
      <c r="AZ13" s="261"/>
      <c r="BA13" s="261"/>
      <c r="BB13" s="261"/>
      <c r="BC13" s="261"/>
      <c r="BD13" s="261"/>
      <c r="BE13" s="261"/>
      <c r="BF13" s="261"/>
      <c r="BG13" s="261"/>
      <c r="BH13" s="261"/>
      <c r="BI13" s="261"/>
    </row>
    <row r="14" spans="1:61" s="85" customFormat="1" x14ac:dyDescent="0.2">
      <c r="A14" s="260">
        <v>1</v>
      </c>
      <c r="B14" s="261">
        <f>'C завтраками| Bed and breakfast'!B13*0.82+25</f>
        <v>18065</v>
      </c>
      <c r="C14" s="261">
        <f>'C завтраками| Bed and breakfast'!C13*0.82+25</f>
        <v>16835</v>
      </c>
      <c r="D14" s="261">
        <f>'C завтраками| Bed and breakfast'!D13*0.82+25</f>
        <v>14949</v>
      </c>
      <c r="E14" s="261">
        <f>'C завтраками| Bed and breakfast'!E13*0.82+25</f>
        <v>14949</v>
      </c>
      <c r="F14" s="261">
        <f>'C завтраками| Bed and breakfast'!F13*0.82+25</f>
        <v>18065</v>
      </c>
      <c r="G14" s="261">
        <f>'C завтраками| Bed and breakfast'!G13*0.82+25</f>
        <v>29135</v>
      </c>
      <c r="H14" s="261">
        <f>'C завтраками| Bed and breakfast'!H13*0.82+25</f>
        <v>25445</v>
      </c>
      <c r="I14" s="261">
        <f>'C завтраками| Bed and breakfast'!I13*0.82+25</f>
        <v>22985</v>
      </c>
      <c r="J14" s="261">
        <f>'C завтраками| Bed and breakfast'!J13*0.82+25</f>
        <v>22985</v>
      </c>
      <c r="K14" s="261">
        <f>'C завтраками| Bed and breakfast'!K13*0.82+25</f>
        <v>20525</v>
      </c>
      <c r="L14" s="261">
        <f>'C завтраками| Bed and breakfast'!L13*0.82+25</f>
        <v>25445</v>
      </c>
      <c r="M14" s="261">
        <f>'C завтраками| Bed and breakfast'!M13*0.82+25</f>
        <v>29135</v>
      </c>
      <c r="N14" s="261">
        <f>'C завтраками| Bed and breakfast'!N13*0.82+25</f>
        <v>14375</v>
      </c>
      <c r="O14" s="261">
        <f>'C завтраками| Bed and breakfast'!O13*0.82+25</f>
        <v>15604.999999999998</v>
      </c>
      <c r="P14" s="261">
        <f>'C завтраками| Bed and breakfast'!P13*0.82+25</f>
        <v>14375</v>
      </c>
      <c r="Q14" s="261">
        <f>'C завтраками| Bed and breakfast'!Q13*0.82+25</f>
        <v>14949</v>
      </c>
      <c r="R14" s="261">
        <f>'C завтраками| Bed and breakfast'!R13*0.82+25</f>
        <v>15604.999999999998</v>
      </c>
      <c r="S14" s="261">
        <f>'C завтраками| Bed and breakfast'!S13*0.82+25</f>
        <v>13145</v>
      </c>
      <c r="T14" s="261">
        <f>'C завтраками| Bed and breakfast'!T13*0.82+25</f>
        <v>15604.999999999998</v>
      </c>
      <c r="U14" s="261">
        <f>'C завтраками| Bed and breakfast'!U13*0.82+25</f>
        <v>18065</v>
      </c>
      <c r="V14" s="261">
        <f>'C завтраками| Bed and breakfast'!V13*0.82+25</f>
        <v>18065</v>
      </c>
      <c r="W14" s="261">
        <f>'C завтраками| Bed and breakfast'!W13*0.82+25</f>
        <v>18065</v>
      </c>
      <c r="X14" s="261">
        <f>'C завтраками| Bed and breakfast'!X13*0.82+25</f>
        <v>18065</v>
      </c>
      <c r="Y14" s="261">
        <f>'C завтраками| Bed and breakfast'!Y13*0.82+25</f>
        <v>16835</v>
      </c>
      <c r="Z14" s="261">
        <f>'C завтраками| Bed and breakfast'!Z13*0.82+25</f>
        <v>20525</v>
      </c>
      <c r="AA14" s="261">
        <f>'C завтраками| Bed and breakfast'!AA13*0.82+25</f>
        <v>16835</v>
      </c>
      <c r="AB14" s="261">
        <f>'C завтраками| Bed and breakfast'!AB13*0.82+25</f>
        <v>22985</v>
      </c>
      <c r="AC14" s="261">
        <f>'C завтраками| Bed and breakfast'!AC13*0.82+25</f>
        <v>20525</v>
      </c>
      <c r="AD14" s="261">
        <f>'C завтраками| Bed and breakfast'!AD13*0.82+25</f>
        <v>16835</v>
      </c>
      <c r="AE14" s="261">
        <f>'C завтраками| Bed and breakfast'!AE13*0.82+25</f>
        <v>20525</v>
      </c>
      <c r="AF14" s="261">
        <f>'C завтраками| Bed and breakfast'!AF13*0.82+25</f>
        <v>18065</v>
      </c>
      <c r="AG14" s="261">
        <f>'C завтраками| Bed and breakfast'!AG13*0.82+25</f>
        <v>23559</v>
      </c>
      <c r="AH14" s="261">
        <f>'C завтраками| Bed and breakfast'!AH13*0.82+25</f>
        <v>26019</v>
      </c>
      <c r="AI14" s="261">
        <f>'C завтраками| Bed and breakfast'!AI13*0.82+25</f>
        <v>23559</v>
      </c>
      <c r="AJ14" s="261">
        <f>'C завтраками| Bed and breakfast'!AJ13*0.82+25</f>
        <v>22165</v>
      </c>
      <c r="AK14" s="261">
        <f>'C завтраками| Bed and breakfast'!AK13*0.82+25</f>
        <v>22165</v>
      </c>
      <c r="AL14" s="261">
        <f>'C завтраками| Bed and breakfast'!AL13*0.82+25</f>
        <v>23559</v>
      </c>
      <c r="AM14" s="261">
        <f>'C завтраками| Bed and breakfast'!AM13*0.82+25</f>
        <v>22165</v>
      </c>
      <c r="AN14" s="261">
        <f>'C завтраками| Bed and breakfast'!AN13*0.82+25</f>
        <v>26019</v>
      </c>
      <c r="AO14" s="261">
        <f>'C завтраками| Bed and breakfast'!AO13*0.82+25</f>
        <v>23559</v>
      </c>
      <c r="AP14" s="261">
        <f>'C завтраками| Bed and breakfast'!AP13*0.82+25</f>
        <v>26019</v>
      </c>
      <c r="AQ14" s="261">
        <f>'C завтраками| Bed and breakfast'!AQ13*0.82+25</f>
        <v>26019</v>
      </c>
      <c r="AR14" s="261">
        <f>'C завтраками| Bed and breakfast'!AR13*0.82+25</f>
        <v>32578.999999999996</v>
      </c>
      <c r="AS14" s="261">
        <f>'C завтраками| Bed and breakfast'!AS13*0.82+25</f>
        <v>26019</v>
      </c>
      <c r="AT14" s="261">
        <f>'C завтраками| Bed and breakfast'!AT13*0.82+25</f>
        <v>30119</v>
      </c>
      <c r="AU14" s="261">
        <f>'C завтраками| Bed and breakfast'!AU13*0.82+25</f>
        <v>26019</v>
      </c>
      <c r="AV14" s="261">
        <f>'C завтраками| Bed and breakfast'!AV13*0.82+25</f>
        <v>30119</v>
      </c>
      <c r="AW14" s="261">
        <f>'C завтраками| Bed and breakfast'!AW13*0.82+25</f>
        <v>26019</v>
      </c>
      <c r="AX14" s="261">
        <f>'C завтраками| Bed and breakfast'!AX13*0.82+25</f>
        <v>32578.999999999996</v>
      </c>
      <c r="AY14" s="261">
        <f>'C завтраками| Bed and breakfast'!AY13*0.82+25</f>
        <v>22165</v>
      </c>
      <c r="AZ14" s="261">
        <f>'C завтраками| Bed and breakfast'!AZ13*0.82+25</f>
        <v>27659</v>
      </c>
      <c r="BA14" s="261">
        <f>'C завтраками| Bed and breakfast'!BA13*0.82+25</f>
        <v>19705</v>
      </c>
      <c r="BB14" s="261">
        <f>'C завтраками| Bed and breakfast'!BB13*0.82+25</f>
        <v>20935</v>
      </c>
      <c r="BC14" s="261">
        <f>'C завтраками| Bed and breakfast'!BC13*0.82+25</f>
        <v>19705</v>
      </c>
      <c r="BD14" s="261">
        <f>'C завтраками| Bed and breakfast'!BD13*0.82+25</f>
        <v>20935</v>
      </c>
      <c r="BE14" s="261">
        <f>'C завтраками| Bed and breakfast'!BE13*0.82+25</f>
        <v>19705</v>
      </c>
      <c r="BF14" s="261">
        <f>'C завтраками| Bed and breakfast'!BF13*0.82+25</f>
        <v>20935</v>
      </c>
      <c r="BG14" s="261">
        <f>'C завтраками| Bed and breakfast'!BG13*0.82+25</f>
        <v>19705</v>
      </c>
      <c r="BH14" s="261">
        <f>'C завтраками| Bed and breakfast'!BH13*0.82+25</f>
        <v>20935</v>
      </c>
      <c r="BI14" s="261">
        <f>'C завтраками| Bed and breakfast'!BI13*0.82+25</f>
        <v>19705</v>
      </c>
    </row>
    <row r="15" spans="1:61" s="85" customFormat="1" x14ac:dyDescent="0.2">
      <c r="A15" s="260">
        <v>2</v>
      </c>
      <c r="B15" s="261">
        <f>'C завтраками| Bed and breakfast'!B14*0.82+25</f>
        <v>19705</v>
      </c>
      <c r="C15" s="261">
        <f>'C завтраками| Bed and breakfast'!C14*0.82+25</f>
        <v>18475</v>
      </c>
      <c r="D15" s="261">
        <f>'C завтраками| Bed and breakfast'!D14*0.82+25</f>
        <v>16589</v>
      </c>
      <c r="E15" s="261">
        <f>'C завтраками| Bed and breakfast'!E14*0.82+25</f>
        <v>16589</v>
      </c>
      <c r="F15" s="261">
        <f>'C завтраками| Bed and breakfast'!F14*0.82+25</f>
        <v>19705</v>
      </c>
      <c r="G15" s="261">
        <f>'C завтраками| Bed and breakfast'!G14*0.82+25</f>
        <v>30774.999999999996</v>
      </c>
      <c r="H15" s="261">
        <f>'C завтраками| Bed and breakfast'!H14*0.82+25</f>
        <v>27085</v>
      </c>
      <c r="I15" s="261">
        <f>'C завтраками| Bed and breakfast'!I14*0.82+25</f>
        <v>24625</v>
      </c>
      <c r="J15" s="261">
        <f>'C завтраками| Bed and breakfast'!J14*0.82+25</f>
        <v>24625</v>
      </c>
      <c r="K15" s="261">
        <f>'C завтраками| Bed and breakfast'!K14*0.82+25</f>
        <v>22165</v>
      </c>
      <c r="L15" s="261">
        <f>'C завтраками| Bed and breakfast'!L14*0.82+25</f>
        <v>27085</v>
      </c>
      <c r="M15" s="261">
        <f>'C завтраками| Bed and breakfast'!M14*0.82+25</f>
        <v>30774.999999999996</v>
      </c>
      <c r="N15" s="261">
        <f>'C завтраками| Bed and breakfast'!N14*0.82+25</f>
        <v>16014.999999999998</v>
      </c>
      <c r="O15" s="261">
        <f>'C завтраками| Bed and breakfast'!O14*0.82+25</f>
        <v>17245</v>
      </c>
      <c r="P15" s="261">
        <f>'C завтраками| Bed and breakfast'!P14*0.82+25</f>
        <v>16014.999999999998</v>
      </c>
      <c r="Q15" s="261">
        <f>'C завтраками| Bed and breakfast'!Q14*0.82+25</f>
        <v>16589</v>
      </c>
      <c r="R15" s="261">
        <f>'C завтраками| Bed and breakfast'!R14*0.82+25</f>
        <v>17245</v>
      </c>
      <c r="S15" s="261">
        <f>'C завтраками| Bed and breakfast'!S14*0.82+25</f>
        <v>14785</v>
      </c>
      <c r="T15" s="261">
        <f>'C завтраками| Bed and breakfast'!T14*0.82+25</f>
        <v>17245</v>
      </c>
      <c r="U15" s="261">
        <f>'C завтраками| Bed and breakfast'!U14*0.82+25</f>
        <v>19705</v>
      </c>
      <c r="V15" s="261">
        <f>'C завтраками| Bed and breakfast'!V14*0.82+25</f>
        <v>19705</v>
      </c>
      <c r="W15" s="261">
        <f>'C завтраками| Bed and breakfast'!W14*0.82+25</f>
        <v>19705</v>
      </c>
      <c r="X15" s="261">
        <f>'C завтраками| Bed and breakfast'!X14*0.82+25</f>
        <v>19705</v>
      </c>
      <c r="Y15" s="261">
        <f>'C завтраками| Bed and breakfast'!Y14*0.82+25</f>
        <v>18475</v>
      </c>
      <c r="Z15" s="261">
        <f>'C завтраками| Bed and breakfast'!Z14*0.82+25</f>
        <v>22165</v>
      </c>
      <c r="AA15" s="261">
        <f>'C завтраками| Bed and breakfast'!AA14*0.82+25</f>
        <v>18475</v>
      </c>
      <c r="AB15" s="261">
        <f>'C завтраками| Bed and breakfast'!AB14*0.82+25</f>
        <v>24625</v>
      </c>
      <c r="AC15" s="261">
        <f>'C завтраками| Bed and breakfast'!AC14*0.82+25</f>
        <v>22165</v>
      </c>
      <c r="AD15" s="261">
        <f>'C завтраками| Bed and breakfast'!AD14*0.82+25</f>
        <v>18475</v>
      </c>
      <c r="AE15" s="261">
        <f>'C завтраками| Bed and breakfast'!AE14*0.82+25</f>
        <v>22165</v>
      </c>
      <c r="AF15" s="261">
        <f>'C завтраками| Bed and breakfast'!AF14*0.82+25</f>
        <v>19705</v>
      </c>
      <c r="AG15" s="261">
        <f>'C завтраками| Bed and breakfast'!AG14*0.82+25</f>
        <v>25199</v>
      </c>
      <c r="AH15" s="261">
        <f>'C завтраками| Bed and breakfast'!AH14*0.82+25</f>
        <v>27659</v>
      </c>
      <c r="AI15" s="261">
        <f>'C завтраками| Bed and breakfast'!AI14*0.82+25</f>
        <v>25199</v>
      </c>
      <c r="AJ15" s="261">
        <f>'C завтраками| Bed and breakfast'!AJ14*0.82+25</f>
        <v>23805</v>
      </c>
      <c r="AK15" s="261">
        <f>'C завтраками| Bed and breakfast'!AK14*0.82+25</f>
        <v>23805</v>
      </c>
      <c r="AL15" s="261">
        <f>'C завтраками| Bed and breakfast'!AL14*0.82+25</f>
        <v>25199</v>
      </c>
      <c r="AM15" s="261">
        <f>'C завтраками| Bed and breakfast'!AM14*0.82+25</f>
        <v>23805</v>
      </c>
      <c r="AN15" s="261">
        <f>'C завтраками| Bed and breakfast'!AN14*0.82+25</f>
        <v>27659</v>
      </c>
      <c r="AO15" s="261">
        <f>'C завтраками| Bed and breakfast'!AO14*0.82+25</f>
        <v>25199</v>
      </c>
      <c r="AP15" s="261">
        <f>'C завтраками| Bed and breakfast'!AP14*0.82+25</f>
        <v>27659</v>
      </c>
      <c r="AQ15" s="261">
        <f>'C завтраками| Bed and breakfast'!AQ14*0.82+25</f>
        <v>27659</v>
      </c>
      <c r="AR15" s="261">
        <f>'C завтраками| Bed and breakfast'!AR14*0.82+25</f>
        <v>34219</v>
      </c>
      <c r="AS15" s="261">
        <f>'C завтраками| Bed and breakfast'!AS14*0.82+25</f>
        <v>27659</v>
      </c>
      <c r="AT15" s="261">
        <f>'C завтраками| Bed and breakfast'!AT14*0.82+25</f>
        <v>31758.999999999996</v>
      </c>
      <c r="AU15" s="261">
        <f>'C завтраками| Bed and breakfast'!AU14*0.82+25</f>
        <v>27659</v>
      </c>
      <c r="AV15" s="261">
        <f>'C завтраками| Bed and breakfast'!AV14*0.82+25</f>
        <v>31758.999999999996</v>
      </c>
      <c r="AW15" s="261">
        <f>'C завтраками| Bed and breakfast'!AW14*0.82+25</f>
        <v>27659</v>
      </c>
      <c r="AX15" s="261">
        <f>'C завтраками| Bed and breakfast'!AX14*0.82+25</f>
        <v>34219</v>
      </c>
      <c r="AY15" s="261">
        <f>'C завтраками| Bed and breakfast'!AY14*0.82+25</f>
        <v>23805</v>
      </c>
      <c r="AZ15" s="261">
        <f>'C завтраками| Bed and breakfast'!AZ14*0.82+25</f>
        <v>29299</v>
      </c>
      <c r="BA15" s="261">
        <f>'C завтраками| Bed and breakfast'!BA14*0.82+25</f>
        <v>21345</v>
      </c>
      <c r="BB15" s="261">
        <f>'C завтраками| Bed and breakfast'!BB14*0.82+25</f>
        <v>22575</v>
      </c>
      <c r="BC15" s="261">
        <f>'C завтраками| Bed and breakfast'!BC14*0.82+25</f>
        <v>21345</v>
      </c>
      <c r="BD15" s="261">
        <f>'C завтраками| Bed and breakfast'!BD14*0.82+25</f>
        <v>22575</v>
      </c>
      <c r="BE15" s="261">
        <f>'C завтраками| Bed and breakfast'!BE14*0.82+25</f>
        <v>21345</v>
      </c>
      <c r="BF15" s="261">
        <f>'C завтраками| Bed and breakfast'!BF14*0.82+25</f>
        <v>22575</v>
      </c>
      <c r="BG15" s="261">
        <f>'C завтраками| Bed and breakfast'!BG14*0.82+25</f>
        <v>21345</v>
      </c>
      <c r="BH15" s="261">
        <f>'C завтраками| Bed and breakfast'!BH14*0.82+25</f>
        <v>22575</v>
      </c>
      <c r="BI15" s="261">
        <f>'C завтраками| Bed and breakfast'!BI14*0.82+25</f>
        <v>21345</v>
      </c>
    </row>
    <row r="16" spans="1:61" s="85" customFormat="1" x14ac:dyDescent="0.2">
      <c r="A16" s="259" t="s">
        <v>156</v>
      </c>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261"/>
      <c r="BG16" s="261"/>
      <c r="BH16" s="261"/>
      <c r="BI16" s="261"/>
    </row>
    <row r="17" spans="1:61" s="85" customFormat="1" x14ac:dyDescent="0.2">
      <c r="A17" s="260">
        <v>1</v>
      </c>
      <c r="B17" s="261">
        <f>'C завтраками| Bed and breakfast'!B16*0.82+25</f>
        <v>20525</v>
      </c>
      <c r="C17" s="261">
        <f>'C завтраками| Bed and breakfast'!C16*0.82+25</f>
        <v>19295</v>
      </c>
      <c r="D17" s="261">
        <f>'C завтраками| Bed and breakfast'!D16*0.82+25</f>
        <v>17409</v>
      </c>
      <c r="E17" s="261">
        <f>'C завтраками| Bed and breakfast'!E16*0.82+25</f>
        <v>17409</v>
      </c>
      <c r="F17" s="261">
        <f>'C завтраками| Bed and breakfast'!F16*0.82+25</f>
        <v>20525</v>
      </c>
      <c r="G17" s="261">
        <f>'C завтраками| Bed and breakfast'!G16*0.82+25</f>
        <v>31594.999999999996</v>
      </c>
      <c r="H17" s="261">
        <f>'C завтраками| Bed and breakfast'!H16*0.82+25</f>
        <v>27905</v>
      </c>
      <c r="I17" s="261">
        <f>'C завтраками| Bed and breakfast'!I16*0.82+25</f>
        <v>25445</v>
      </c>
      <c r="J17" s="261">
        <f>'C завтраками| Bed and breakfast'!J16*0.82+25</f>
        <v>25445</v>
      </c>
      <c r="K17" s="261">
        <f>'C завтраками| Bed and breakfast'!K16*0.82+25</f>
        <v>22985</v>
      </c>
      <c r="L17" s="261">
        <f>'C завтраками| Bed and breakfast'!L16*0.82+25</f>
        <v>27905</v>
      </c>
      <c r="M17" s="261">
        <f>'C завтраками| Bed and breakfast'!M16*0.82+25</f>
        <v>31594.999999999996</v>
      </c>
      <c r="N17" s="261">
        <f>'C завтраками| Bed and breakfast'!N16*0.82+25</f>
        <v>16835</v>
      </c>
      <c r="O17" s="261">
        <f>'C завтраками| Bed and breakfast'!O16*0.82+25</f>
        <v>18065</v>
      </c>
      <c r="P17" s="261">
        <f>'C завтраками| Bed and breakfast'!P16*0.82+25</f>
        <v>16835</v>
      </c>
      <c r="Q17" s="261">
        <f>'C завтраками| Bed and breakfast'!Q16*0.82+25</f>
        <v>17409</v>
      </c>
      <c r="R17" s="261">
        <f>'C завтраками| Bed and breakfast'!R16*0.82+25</f>
        <v>18065</v>
      </c>
      <c r="S17" s="261">
        <f>'C завтраками| Bed and breakfast'!S16*0.82+25</f>
        <v>15604.999999999998</v>
      </c>
      <c r="T17" s="261">
        <f>'C завтраками| Bed and breakfast'!T16*0.82+25</f>
        <v>18065</v>
      </c>
      <c r="U17" s="261">
        <f>'C завтраками| Bed and breakfast'!U16*0.82+25</f>
        <v>20525</v>
      </c>
      <c r="V17" s="261">
        <f>'C завтраками| Bed and breakfast'!V16*0.82+25</f>
        <v>20525</v>
      </c>
      <c r="W17" s="261">
        <f>'C завтраками| Bed and breakfast'!W16*0.82+25</f>
        <v>20525</v>
      </c>
      <c r="X17" s="261">
        <f>'C завтраками| Bed and breakfast'!X16*0.82+25</f>
        <v>20525</v>
      </c>
      <c r="Y17" s="261">
        <f>'C завтраками| Bed and breakfast'!Y16*0.82+25</f>
        <v>19295</v>
      </c>
      <c r="Z17" s="261">
        <f>'C завтраками| Bed and breakfast'!Z16*0.82+25</f>
        <v>22985</v>
      </c>
      <c r="AA17" s="261">
        <f>'C завтраками| Bed and breakfast'!AA16*0.82+25</f>
        <v>19295</v>
      </c>
      <c r="AB17" s="261">
        <f>'C завтраками| Bed and breakfast'!AB16*0.82+25</f>
        <v>25445</v>
      </c>
      <c r="AC17" s="261">
        <f>'C завтраками| Bed and breakfast'!AC16*0.82+25</f>
        <v>22985</v>
      </c>
      <c r="AD17" s="261">
        <f>'C завтраками| Bed and breakfast'!AD16*0.82+25</f>
        <v>19295</v>
      </c>
      <c r="AE17" s="261">
        <f>'C завтраками| Bed and breakfast'!AE16*0.82+25</f>
        <v>22985</v>
      </c>
      <c r="AF17" s="261">
        <f>'C завтраками| Bed and breakfast'!AF16*0.82+25</f>
        <v>20525</v>
      </c>
      <c r="AG17" s="261">
        <f>'C завтраками| Bed and breakfast'!AG16*0.82+25</f>
        <v>26019</v>
      </c>
      <c r="AH17" s="261">
        <f>'C завтраками| Bed and breakfast'!AH16*0.82+25</f>
        <v>28479</v>
      </c>
      <c r="AI17" s="261">
        <f>'C завтраками| Bed and breakfast'!AI16*0.82+25</f>
        <v>26019</v>
      </c>
      <c r="AJ17" s="261">
        <f>'C завтраками| Bed and breakfast'!AJ16*0.82+25</f>
        <v>24625</v>
      </c>
      <c r="AK17" s="261">
        <f>'C завтраками| Bed and breakfast'!AK16*0.82+25</f>
        <v>24625</v>
      </c>
      <c r="AL17" s="261">
        <f>'C завтраками| Bed and breakfast'!AL16*0.82+25</f>
        <v>26019</v>
      </c>
      <c r="AM17" s="261">
        <f>'C завтраками| Bed and breakfast'!AM16*0.82+25</f>
        <v>24625</v>
      </c>
      <c r="AN17" s="261">
        <f>'C завтраками| Bed and breakfast'!AN16*0.82+25</f>
        <v>28479</v>
      </c>
      <c r="AO17" s="261">
        <f>'C завтраками| Bed and breakfast'!AO16*0.82+25</f>
        <v>26019</v>
      </c>
      <c r="AP17" s="261">
        <f>'C завтраками| Bed and breakfast'!AP16*0.82+25</f>
        <v>28479</v>
      </c>
      <c r="AQ17" s="261">
        <f>'C завтраками| Bed and breakfast'!AQ16*0.82+25</f>
        <v>28479</v>
      </c>
      <c r="AR17" s="261">
        <f>'C завтраками| Bed and breakfast'!AR16*0.82+25</f>
        <v>35039</v>
      </c>
      <c r="AS17" s="261">
        <f>'C завтраками| Bed and breakfast'!AS16*0.82+25</f>
        <v>28479</v>
      </c>
      <c r="AT17" s="261">
        <f>'C завтраками| Bed and breakfast'!AT16*0.82+25</f>
        <v>32578.999999999996</v>
      </c>
      <c r="AU17" s="261">
        <f>'C завтраками| Bed and breakfast'!AU16*0.82+25</f>
        <v>28479</v>
      </c>
      <c r="AV17" s="261">
        <f>'C завтраками| Bed and breakfast'!AV16*0.82+25</f>
        <v>32578.999999999996</v>
      </c>
      <c r="AW17" s="261">
        <f>'C завтраками| Bed and breakfast'!AW16*0.82+25</f>
        <v>28479</v>
      </c>
      <c r="AX17" s="261">
        <f>'C завтраками| Bed and breakfast'!AX16*0.82+25</f>
        <v>35039</v>
      </c>
      <c r="AY17" s="261">
        <f>'C завтраками| Bed and breakfast'!AY16*0.82+25</f>
        <v>24625</v>
      </c>
      <c r="AZ17" s="261">
        <f>'C завтраками| Bed and breakfast'!AZ16*0.82+25</f>
        <v>30119</v>
      </c>
      <c r="BA17" s="261">
        <f>'C завтраками| Bed and breakfast'!BA16*0.82+25</f>
        <v>22165</v>
      </c>
      <c r="BB17" s="261">
        <f>'C завтраками| Bed and breakfast'!BB16*0.82+25</f>
        <v>23395</v>
      </c>
      <c r="BC17" s="261">
        <f>'C завтраками| Bed and breakfast'!BC16*0.82+25</f>
        <v>22165</v>
      </c>
      <c r="BD17" s="261">
        <f>'C завтраками| Bed and breakfast'!BD16*0.82+25</f>
        <v>23395</v>
      </c>
      <c r="BE17" s="261">
        <f>'C завтраками| Bed and breakfast'!BE16*0.82+25</f>
        <v>22165</v>
      </c>
      <c r="BF17" s="261">
        <f>'C завтраками| Bed and breakfast'!BF16*0.82+25</f>
        <v>23395</v>
      </c>
      <c r="BG17" s="261">
        <f>'C завтраками| Bed and breakfast'!BG16*0.82+25</f>
        <v>22165</v>
      </c>
      <c r="BH17" s="261">
        <f>'C завтраками| Bed and breakfast'!BH16*0.82+25</f>
        <v>23395</v>
      </c>
      <c r="BI17" s="261">
        <f>'C завтраками| Bed and breakfast'!BI16*0.82+25</f>
        <v>22165</v>
      </c>
    </row>
    <row r="18" spans="1:61" s="85" customFormat="1" x14ac:dyDescent="0.2">
      <c r="A18" s="260">
        <v>2</v>
      </c>
      <c r="B18" s="261">
        <f>'C завтраками| Bed and breakfast'!B17*0.82+25</f>
        <v>22165</v>
      </c>
      <c r="C18" s="261">
        <f>'C завтраками| Bed and breakfast'!C17*0.82+25</f>
        <v>20935</v>
      </c>
      <c r="D18" s="261">
        <f>'C завтраками| Bed and breakfast'!D17*0.82+25</f>
        <v>19049</v>
      </c>
      <c r="E18" s="261">
        <f>'C завтраками| Bed and breakfast'!E17*0.82+25</f>
        <v>19049</v>
      </c>
      <c r="F18" s="261">
        <f>'C завтраками| Bed and breakfast'!F17*0.82+25</f>
        <v>22165</v>
      </c>
      <c r="G18" s="261">
        <f>'C завтраками| Bed and breakfast'!G17*0.82+25</f>
        <v>33235</v>
      </c>
      <c r="H18" s="261">
        <f>'C завтраками| Bed and breakfast'!H17*0.82+25</f>
        <v>29545</v>
      </c>
      <c r="I18" s="261">
        <f>'C завтраками| Bed and breakfast'!I17*0.82+25</f>
        <v>27085</v>
      </c>
      <c r="J18" s="261">
        <f>'C завтраками| Bed and breakfast'!J17*0.82+25</f>
        <v>27085</v>
      </c>
      <c r="K18" s="261">
        <f>'C завтраками| Bed and breakfast'!K17*0.82+25</f>
        <v>24625</v>
      </c>
      <c r="L18" s="261">
        <f>'C завтраками| Bed and breakfast'!L17*0.82+25</f>
        <v>29545</v>
      </c>
      <c r="M18" s="261">
        <f>'C завтраками| Bed and breakfast'!M17*0.82+25</f>
        <v>33235</v>
      </c>
      <c r="N18" s="261">
        <f>'C завтраками| Bed and breakfast'!N17*0.82+25</f>
        <v>18475</v>
      </c>
      <c r="O18" s="261">
        <f>'C завтраками| Bed and breakfast'!O17*0.82+25</f>
        <v>19705</v>
      </c>
      <c r="P18" s="261">
        <f>'C завтраками| Bed and breakfast'!P17*0.82+25</f>
        <v>18475</v>
      </c>
      <c r="Q18" s="261">
        <f>'C завтраками| Bed and breakfast'!Q17*0.82+25</f>
        <v>19049</v>
      </c>
      <c r="R18" s="261">
        <f>'C завтраками| Bed and breakfast'!R17*0.82+25</f>
        <v>19705</v>
      </c>
      <c r="S18" s="261">
        <f>'C завтраками| Bed and breakfast'!S17*0.82+25</f>
        <v>17245</v>
      </c>
      <c r="T18" s="261">
        <f>'C завтраками| Bed and breakfast'!T17*0.82+25</f>
        <v>19705</v>
      </c>
      <c r="U18" s="261">
        <f>'C завтраками| Bed and breakfast'!U17*0.82+25</f>
        <v>22165</v>
      </c>
      <c r="V18" s="261">
        <f>'C завтраками| Bed and breakfast'!V17*0.82+25</f>
        <v>22165</v>
      </c>
      <c r="W18" s="261">
        <f>'C завтраками| Bed and breakfast'!W17*0.82+25</f>
        <v>22165</v>
      </c>
      <c r="X18" s="261">
        <f>'C завтраками| Bed and breakfast'!X17*0.82+25</f>
        <v>22165</v>
      </c>
      <c r="Y18" s="261">
        <f>'C завтраками| Bed and breakfast'!Y17*0.82+25</f>
        <v>20935</v>
      </c>
      <c r="Z18" s="261">
        <f>'C завтраками| Bed and breakfast'!Z17*0.82+25</f>
        <v>24625</v>
      </c>
      <c r="AA18" s="261">
        <f>'C завтраками| Bed and breakfast'!AA17*0.82+25</f>
        <v>20935</v>
      </c>
      <c r="AB18" s="261">
        <f>'C завтраками| Bed and breakfast'!AB17*0.82+25</f>
        <v>27085</v>
      </c>
      <c r="AC18" s="261">
        <f>'C завтраками| Bed and breakfast'!AC17*0.82+25</f>
        <v>24625</v>
      </c>
      <c r="AD18" s="261">
        <f>'C завтраками| Bed and breakfast'!AD17*0.82+25</f>
        <v>20935</v>
      </c>
      <c r="AE18" s="261">
        <f>'C завтраками| Bed and breakfast'!AE17*0.82+25</f>
        <v>24625</v>
      </c>
      <c r="AF18" s="261">
        <f>'C завтраками| Bed and breakfast'!AF17*0.82+25</f>
        <v>22165</v>
      </c>
      <c r="AG18" s="261">
        <f>'C завтраками| Bed and breakfast'!AG17*0.82+25</f>
        <v>27659</v>
      </c>
      <c r="AH18" s="261">
        <f>'C завтраками| Bed and breakfast'!AH17*0.82+25</f>
        <v>30119</v>
      </c>
      <c r="AI18" s="261">
        <f>'C завтраками| Bed and breakfast'!AI17*0.82+25</f>
        <v>27659</v>
      </c>
      <c r="AJ18" s="261">
        <f>'C завтраками| Bed and breakfast'!AJ17*0.82+25</f>
        <v>26265</v>
      </c>
      <c r="AK18" s="261">
        <f>'C завтраками| Bed and breakfast'!AK17*0.82+25</f>
        <v>26265</v>
      </c>
      <c r="AL18" s="261">
        <f>'C завтраками| Bed and breakfast'!AL17*0.82+25</f>
        <v>27659</v>
      </c>
      <c r="AM18" s="261">
        <f>'C завтраками| Bed and breakfast'!AM17*0.82+25</f>
        <v>26265</v>
      </c>
      <c r="AN18" s="261">
        <f>'C завтраками| Bed and breakfast'!AN17*0.82+25</f>
        <v>30119</v>
      </c>
      <c r="AO18" s="261">
        <f>'C завтраками| Bed and breakfast'!AO17*0.82+25</f>
        <v>27659</v>
      </c>
      <c r="AP18" s="261">
        <f>'C завтраками| Bed and breakfast'!AP17*0.82+25</f>
        <v>30119</v>
      </c>
      <c r="AQ18" s="261">
        <f>'C завтраками| Bed and breakfast'!AQ17*0.82+25</f>
        <v>30119</v>
      </c>
      <c r="AR18" s="261">
        <f>'C завтраками| Bed and breakfast'!AR17*0.82+25</f>
        <v>36679</v>
      </c>
      <c r="AS18" s="261">
        <f>'C завтраками| Bed and breakfast'!AS17*0.82+25</f>
        <v>30119</v>
      </c>
      <c r="AT18" s="261">
        <f>'C завтраками| Bed and breakfast'!AT17*0.82+25</f>
        <v>34219</v>
      </c>
      <c r="AU18" s="261">
        <f>'C завтраками| Bed and breakfast'!AU17*0.82+25</f>
        <v>30119</v>
      </c>
      <c r="AV18" s="261">
        <f>'C завтраками| Bed and breakfast'!AV17*0.82+25</f>
        <v>34219</v>
      </c>
      <c r="AW18" s="261">
        <f>'C завтраками| Bed and breakfast'!AW17*0.82+25</f>
        <v>30119</v>
      </c>
      <c r="AX18" s="261">
        <f>'C завтраками| Bed and breakfast'!AX17*0.82+25</f>
        <v>36679</v>
      </c>
      <c r="AY18" s="261">
        <f>'C завтраками| Bed and breakfast'!AY17*0.82+25</f>
        <v>26265</v>
      </c>
      <c r="AZ18" s="261">
        <f>'C завтраками| Bed and breakfast'!AZ17*0.82+25</f>
        <v>31758.999999999996</v>
      </c>
      <c r="BA18" s="261">
        <f>'C завтраками| Bed and breakfast'!BA17*0.82+25</f>
        <v>23805</v>
      </c>
      <c r="BB18" s="261">
        <f>'C завтраками| Bed and breakfast'!BB17*0.82+25</f>
        <v>25035</v>
      </c>
      <c r="BC18" s="261">
        <f>'C завтраками| Bed and breakfast'!BC17*0.82+25</f>
        <v>23805</v>
      </c>
      <c r="BD18" s="261">
        <f>'C завтраками| Bed and breakfast'!BD17*0.82+25</f>
        <v>25035</v>
      </c>
      <c r="BE18" s="261">
        <f>'C завтраками| Bed and breakfast'!BE17*0.82+25</f>
        <v>23805</v>
      </c>
      <c r="BF18" s="261">
        <f>'C завтраками| Bed and breakfast'!BF17*0.82+25</f>
        <v>25035</v>
      </c>
      <c r="BG18" s="261">
        <f>'C завтраками| Bed and breakfast'!BG17*0.82+25</f>
        <v>23805</v>
      </c>
      <c r="BH18" s="261">
        <f>'C завтраками| Bed and breakfast'!BH17*0.82+25</f>
        <v>25035</v>
      </c>
      <c r="BI18" s="261">
        <f>'C завтраками| Bed and breakfast'!BI17*0.82+25</f>
        <v>23805</v>
      </c>
    </row>
    <row r="19" spans="1:61" s="85" customFormat="1" x14ac:dyDescent="0.2">
      <c r="A19" s="259" t="s">
        <v>136</v>
      </c>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c r="AW19" s="261"/>
      <c r="AX19" s="261"/>
      <c r="AY19" s="261"/>
      <c r="AZ19" s="261"/>
      <c r="BA19" s="261"/>
      <c r="BB19" s="261"/>
      <c r="BC19" s="261"/>
      <c r="BD19" s="261"/>
      <c r="BE19" s="261"/>
      <c r="BF19" s="261"/>
      <c r="BG19" s="261"/>
      <c r="BH19" s="261"/>
      <c r="BI19" s="261"/>
    </row>
    <row r="20" spans="1:61" s="85" customFormat="1" x14ac:dyDescent="0.2">
      <c r="A20" s="260">
        <v>1</v>
      </c>
      <c r="B20" s="261">
        <f>'C завтраками| Bed and breakfast'!B19*0.82+25</f>
        <v>22985</v>
      </c>
      <c r="C20" s="261">
        <f>'C завтраками| Bed and breakfast'!C19*0.82+25</f>
        <v>21755</v>
      </c>
      <c r="D20" s="261">
        <f>'C завтраками| Bed and breakfast'!D19*0.82+25</f>
        <v>19869</v>
      </c>
      <c r="E20" s="261">
        <f>'C завтраками| Bed and breakfast'!E19*0.82+25</f>
        <v>19869</v>
      </c>
      <c r="F20" s="261">
        <f>'C завтраками| Bed and breakfast'!F19*0.82+25</f>
        <v>22985</v>
      </c>
      <c r="G20" s="261">
        <f>'C завтраками| Bed and breakfast'!G19*0.82+25</f>
        <v>34055</v>
      </c>
      <c r="H20" s="261">
        <f>'C завтраками| Bed and breakfast'!H19*0.82+25</f>
        <v>30365</v>
      </c>
      <c r="I20" s="261">
        <f>'C завтраками| Bed and breakfast'!I19*0.82+25</f>
        <v>27905</v>
      </c>
      <c r="J20" s="261">
        <f>'C завтраками| Bed and breakfast'!J19*0.82+25</f>
        <v>27905</v>
      </c>
      <c r="K20" s="261">
        <f>'C завтраками| Bed and breakfast'!K19*0.82+25</f>
        <v>25445</v>
      </c>
      <c r="L20" s="261">
        <f>'C завтраками| Bed and breakfast'!L19*0.82+25</f>
        <v>30365</v>
      </c>
      <c r="M20" s="261">
        <f>'C завтраками| Bed and breakfast'!M19*0.82+25</f>
        <v>34055</v>
      </c>
      <c r="N20" s="261">
        <f>'C завтраками| Bed and breakfast'!N19*0.82+25</f>
        <v>19295</v>
      </c>
      <c r="O20" s="261">
        <f>'C завтраками| Bed and breakfast'!O19*0.82+25</f>
        <v>20525</v>
      </c>
      <c r="P20" s="261">
        <f>'C завтраками| Bed and breakfast'!P19*0.82+25</f>
        <v>19295</v>
      </c>
      <c r="Q20" s="261">
        <f>'C завтраками| Bed and breakfast'!Q19*0.82+25</f>
        <v>19869</v>
      </c>
      <c r="R20" s="261">
        <f>'C завтраками| Bed and breakfast'!R19*0.82+25</f>
        <v>20525</v>
      </c>
      <c r="S20" s="261">
        <f>'C завтраками| Bed and breakfast'!S19*0.82+25</f>
        <v>18065</v>
      </c>
      <c r="T20" s="261">
        <f>'C завтраками| Bed and breakfast'!T19*0.82+25</f>
        <v>20525</v>
      </c>
      <c r="U20" s="261">
        <f>'C завтраками| Bed and breakfast'!U19*0.82+25</f>
        <v>22985</v>
      </c>
      <c r="V20" s="261">
        <f>'C завтраками| Bed and breakfast'!V19*0.82+25</f>
        <v>22985</v>
      </c>
      <c r="W20" s="261">
        <f>'C завтраками| Bed and breakfast'!W19*0.82+25</f>
        <v>22985</v>
      </c>
      <c r="X20" s="261">
        <f>'C завтраками| Bed and breakfast'!X19*0.82+25</f>
        <v>22985</v>
      </c>
      <c r="Y20" s="261">
        <f>'C завтраками| Bed and breakfast'!Y19*0.82+25</f>
        <v>21755</v>
      </c>
      <c r="Z20" s="261">
        <f>'C завтраками| Bed and breakfast'!Z19*0.82+25</f>
        <v>25445</v>
      </c>
      <c r="AA20" s="261">
        <f>'C завтраками| Bed and breakfast'!AA19*0.82+25</f>
        <v>21755</v>
      </c>
      <c r="AB20" s="261">
        <f>'C завтраками| Bed and breakfast'!AB19*0.82+25</f>
        <v>27905</v>
      </c>
      <c r="AC20" s="261">
        <f>'C завтраками| Bed and breakfast'!AC19*0.82+25</f>
        <v>25445</v>
      </c>
      <c r="AD20" s="261">
        <f>'C завтраками| Bed and breakfast'!AD19*0.82+25</f>
        <v>21755</v>
      </c>
      <c r="AE20" s="261">
        <f>'C завтраками| Bed and breakfast'!AE19*0.82+25</f>
        <v>25445</v>
      </c>
      <c r="AF20" s="261">
        <f>'C завтраками| Bed and breakfast'!AF19*0.82+25</f>
        <v>22985</v>
      </c>
      <c r="AG20" s="261">
        <f>'C завтраками| Bed and breakfast'!AG19*0.82+25</f>
        <v>28479</v>
      </c>
      <c r="AH20" s="261">
        <f>'C завтраками| Bed and breakfast'!AH19*0.82+25</f>
        <v>30938.999999999996</v>
      </c>
      <c r="AI20" s="261">
        <f>'C завтраками| Bed and breakfast'!AI19*0.82+25</f>
        <v>28479</v>
      </c>
      <c r="AJ20" s="261">
        <f>'C завтраками| Bed and breakfast'!AJ19*0.82+25</f>
        <v>27085</v>
      </c>
      <c r="AK20" s="261">
        <f>'C завтраками| Bed and breakfast'!AK19*0.82+25</f>
        <v>27085</v>
      </c>
      <c r="AL20" s="261">
        <f>'C завтраками| Bed and breakfast'!AL19*0.82+25</f>
        <v>28479</v>
      </c>
      <c r="AM20" s="261">
        <f>'C завтраками| Bed and breakfast'!AM19*0.82+25</f>
        <v>27085</v>
      </c>
      <c r="AN20" s="261">
        <f>'C завтраками| Bed and breakfast'!AN19*0.82+25</f>
        <v>30938.999999999996</v>
      </c>
      <c r="AO20" s="261">
        <f>'C завтраками| Bed and breakfast'!AO19*0.82+25</f>
        <v>28479</v>
      </c>
      <c r="AP20" s="261">
        <f>'C завтраками| Bed and breakfast'!AP19*0.82+25</f>
        <v>30938.999999999996</v>
      </c>
      <c r="AQ20" s="261">
        <f>'C завтраками| Bed and breakfast'!AQ19*0.82+25</f>
        <v>30938.999999999996</v>
      </c>
      <c r="AR20" s="261">
        <f>'C завтраками| Bed and breakfast'!AR19*0.82+25</f>
        <v>37499</v>
      </c>
      <c r="AS20" s="261">
        <f>'C завтраками| Bed and breakfast'!AS19*0.82+25</f>
        <v>30938.999999999996</v>
      </c>
      <c r="AT20" s="261">
        <f>'C завтраками| Bed and breakfast'!AT19*0.82+25</f>
        <v>35039</v>
      </c>
      <c r="AU20" s="261">
        <f>'C завтраками| Bed and breakfast'!AU19*0.82+25</f>
        <v>30938.999999999996</v>
      </c>
      <c r="AV20" s="261">
        <f>'C завтраками| Bed and breakfast'!AV19*0.82+25</f>
        <v>35039</v>
      </c>
      <c r="AW20" s="261">
        <f>'C завтраками| Bed and breakfast'!AW19*0.82+25</f>
        <v>30938.999999999996</v>
      </c>
      <c r="AX20" s="261">
        <f>'C завтраками| Bed and breakfast'!AX19*0.82+25</f>
        <v>37499</v>
      </c>
      <c r="AY20" s="261">
        <f>'C завтраками| Bed and breakfast'!AY19*0.82+25</f>
        <v>27085</v>
      </c>
      <c r="AZ20" s="261">
        <f>'C завтраками| Bed and breakfast'!AZ19*0.82+25</f>
        <v>32578.999999999996</v>
      </c>
      <c r="BA20" s="261">
        <f>'C завтраками| Bed and breakfast'!BA19*0.82+25</f>
        <v>24625</v>
      </c>
      <c r="BB20" s="261">
        <f>'C завтраками| Bed and breakfast'!BB19*0.82+25</f>
        <v>25855</v>
      </c>
      <c r="BC20" s="261">
        <f>'C завтраками| Bed and breakfast'!BC19*0.82+25</f>
        <v>24625</v>
      </c>
      <c r="BD20" s="261">
        <f>'C завтраками| Bed and breakfast'!BD19*0.82+25</f>
        <v>25855</v>
      </c>
      <c r="BE20" s="261">
        <f>'C завтраками| Bed and breakfast'!BE19*0.82+25</f>
        <v>24625</v>
      </c>
      <c r="BF20" s="261">
        <f>'C завтраками| Bed and breakfast'!BF19*0.82+25</f>
        <v>25855</v>
      </c>
      <c r="BG20" s="261">
        <f>'C завтраками| Bed and breakfast'!BG19*0.82+25</f>
        <v>24625</v>
      </c>
      <c r="BH20" s="261">
        <f>'C завтраками| Bed and breakfast'!BH19*0.82+25</f>
        <v>25855</v>
      </c>
      <c r="BI20" s="261">
        <f>'C завтраками| Bed and breakfast'!BI19*0.82+25</f>
        <v>24625</v>
      </c>
    </row>
    <row r="21" spans="1:61" s="85" customFormat="1" x14ac:dyDescent="0.2">
      <c r="A21" s="260">
        <v>2</v>
      </c>
      <c r="B21" s="261">
        <f>'C завтраками| Bed and breakfast'!B20*0.82+25</f>
        <v>24625</v>
      </c>
      <c r="C21" s="261">
        <f>'C завтраками| Bed and breakfast'!C20*0.82+25</f>
        <v>23395</v>
      </c>
      <c r="D21" s="261">
        <f>'C завтраками| Bed and breakfast'!D20*0.82+25</f>
        <v>21509</v>
      </c>
      <c r="E21" s="261">
        <f>'C завтраками| Bed and breakfast'!E20*0.82+25</f>
        <v>21509</v>
      </c>
      <c r="F21" s="261">
        <f>'C завтраками| Bed and breakfast'!F20*0.82+25</f>
        <v>24625</v>
      </c>
      <c r="G21" s="261">
        <f>'C завтраками| Bed and breakfast'!G20*0.82+25</f>
        <v>35695</v>
      </c>
      <c r="H21" s="261">
        <f>'C завтраками| Bed and breakfast'!H20*0.82+25</f>
        <v>32004.999999999996</v>
      </c>
      <c r="I21" s="261">
        <f>'C завтраками| Bed and breakfast'!I20*0.82+25</f>
        <v>29545</v>
      </c>
      <c r="J21" s="261">
        <f>'C завтраками| Bed and breakfast'!J20*0.82+25</f>
        <v>29545</v>
      </c>
      <c r="K21" s="261">
        <f>'C завтраками| Bed and breakfast'!K20*0.82+25</f>
        <v>27085</v>
      </c>
      <c r="L21" s="261">
        <f>'C завтраками| Bed and breakfast'!L20*0.82+25</f>
        <v>32004.999999999996</v>
      </c>
      <c r="M21" s="261">
        <f>'C завтраками| Bed and breakfast'!M20*0.82+25</f>
        <v>35695</v>
      </c>
      <c r="N21" s="261">
        <f>'C завтраками| Bed and breakfast'!N20*0.82+25</f>
        <v>20935</v>
      </c>
      <c r="O21" s="261">
        <f>'C завтраками| Bed and breakfast'!O20*0.82+25</f>
        <v>22165</v>
      </c>
      <c r="P21" s="261">
        <f>'C завтраками| Bed and breakfast'!P20*0.82+25</f>
        <v>20935</v>
      </c>
      <c r="Q21" s="261">
        <f>'C завтраками| Bed and breakfast'!Q20*0.82+25</f>
        <v>21509</v>
      </c>
      <c r="R21" s="261">
        <f>'C завтраками| Bed and breakfast'!R20*0.82+25</f>
        <v>22165</v>
      </c>
      <c r="S21" s="261">
        <f>'C завтраками| Bed and breakfast'!S20*0.82+25</f>
        <v>19705</v>
      </c>
      <c r="T21" s="261">
        <f>'C завтраками| Bed and breakfast'!T20*0.82+25</f>
        <v>22165</v>
      </c>
      <c r="U21" s="261">
        <f>'C завтраками| Bed and breakfast'!U20*0.82+25</f>
        <v>24625</v>
      </c>
      <c r="V21" s="261">
        <f>'C завтраками| Bed and breakfast'!V20*0.82+25</f>
        <v>24625</v>
      </c>
      <c r="W21" s="261">
        <f>'C завтраками| Bed and breakfast'!W20*0.82+25</f>
        <v>24625</v>
      </c>
      <c r="X21" s="261">
        <f>'C завтраками| Bed and breakfast'!X20*0.82+25</f>
        <v>24625</v>
      </c>
      <c r="Y21" s="261">
        <f>'C завтраками| Bed and breakfast'!Y20*0.82+25</f>
        <v>23395</v>
      </c>
      <c r="Z21" s="261">
        <f>'C завтраками| Bed and breakfast'!Z20*0.82+25</f>
        <v>27085</v>
      </c>
      <c r="AA21" s="261">
        <f>'C завтраками| Bed and breakfast'!AA20*0.82+25</f>
        <v>23395</v>
      </c>
      <c r="AB21" s="261">
        <f>'C завтраками| Bed and breakfast'!AB20*0.82+25</f>
        <v>29545</v>
      </c>
      <c r="AC21" s="261">
        <f>'C завтраками| Bed and breakfast'!AC20*0.82+25</f>
        <v>27085</v>
      </c>
      <c r="AD21" s="261">
        <f>'C завтраками| Bed and breakfast'!AD20*0.82+25</f>
        <v>23395</v>
      </c>
      <c r="AE21" s="261">
        <f>'C завтраками| Bed and breakfast'!AE20*0.82+25</f>
        <v>27085</v>
      </c>
      <c r="AF21" s="261">
        <f>'C завтраками| Bed and breakfast'!AF20*0.82+25</f>
        <v>24625</v>
      </c>
      <c r="AG21" s="261">
        <f>'C завтраками| Bed and breakfast'!AG20*0.82+25</f>
        <v>30119</v>
      </c>
      <c r="AH21" s="261">
        <f>'C завтраками| Bed and breakfast'!AH20*0.82+25</f>
        <v>32578.999999999996</v>
      </c>
      <c r="AI21" s="261">
        <f>'C завтраками| Bed and breakfast'!AI20*0.82+25</f>
        <v>30119</v>
      </c>
      <c r="AJ21" s="261">
        <f>'C завтраками| Bed and breakfast'!AJ20*0.82+25</f>
        <v>28725</v>
      </c>
      <c r="AK21" s="261">
        <f>'C завтраками| Bed and breakfast'!AK20*0.82+25</f>
        <v>28725</v>
      </c>
      <c r="AL21" s="261">
        <f>'C завтраками| Bed and breakfast'!AL20*0.82+25</f>
        <v>30119</v>
      </c>
      <c r="AM21" s="261">
        <f>'C завтраками| Bed and breakfast'!AM20*0.82+25</f>
        <v>28725</v>
      </c>
      <c r="AN21" s="261">
        <f>'C завтраками| Bed and breakfast'!AN20*0.82+25</f>
        <v>32578.999999999996</v>
      </c>
      <c r="AO21" s="261">
        <f>'C завтраками| Bed and breakfast'!AO20*0.82+25</f>
        <v>30119</v>
      </c>
      <c r="AP21" s="261">
        <f>'C завтраками| Bed and breakfast'!AP20*0.82+25</f>
        <v>32578.999999999996</v>
      </c>
      <c r="AQ21" s="261">
        <f>'C завтраками| Bed and breakfast'!AQ20*0.82+25</f>
        <v>32578.999999999996</v>
      </c>
      <c r="AR21" s="261">
        <f>'C завтраками| Bed and breakfast'!AR20*0.82+25</f>
        <v>39139</v>
      </c>
      <c r="AS21" s="261">
        <f>'C завтраками| Bed and breakfast'!AS20*0.82+25</f>
        <v>32578.999999999996</v>
      </c>
      <c r="AT21" s="261">
        <f>'C завтраками| Bed and breakfast'!AT20*0.82+25</f>
        <v>36679</v>
      </c>
      <c r="AU21" s="261">
        <f>'C завтраками| Bed and breakfast'!AU20*0.82+25</f>
        <v>32578.999999999996</v>
      </c>
      <c r="AV21" s="261">
        <f>'C завтраками| Bed and breakfast'!AV20*0.82+25</f>
        <v>36679</v>
      </c>
      <c r="AW21" s="261">
        <f>'C завтраками| Bed and breakfast'!AW20*0.82+25</f>
        <v>32578.999999999996</v>
      </c>
      <c r="AX21" s="261">
        <f>'C завтраками| Bed and breakfast'!AX20*0.82+25</f>
        <v>39139</v>
      </c>
      <c r="AY21" s="261">
        <f>'C завтраками| Bed and breakfast'!AY20*0.82+25</f>
        <v>28725</v>
      </c>
      <c r="AZ21" s="261">
        <f>'C завтраками| Bed and breakfast'!AZ20*0.82+25</f>
        <v>34219</v>
      </c>
      <c r="BA21" s="261">
        <f>'C завтраками| Bed and breakfast'!BA20*0.82+25</f>
        <v>26265</v>
      </c>
      <c r="BB21" s="261">
        <f>'C завтраками| Bed and breakfast'!BB20*0.82+25</f>
        <v>27495</v>
      </c>
      <c r="BC21" s="261">
        <f>'C завтраками| Bed and breakfast'!BC20*0.82+25</f>
        <v>26265</v>
      </c>
      <c r="BD21" s="261">
        <f>'C завтраками| Bed and breakfast'!BD20*0.82+25</f>
        <v>27495</v>
      </c>
      <c r="BE21" s="261">
        <f>'C завтраками| Bed and breakfast'!BE20*0.82+25</f>
        <v>26265</v>
      </c>
      <c r="BF21" s="261">
        <f>'C завтраками| Bed and breakfast'!BF20*0.82+25</f>
        <v>27495</v>
      </c>
      <c r="BG21" s="261">
        <f>'C завтраками| Bed and breakfast'!BG20*0.82+25</f>
        <v>26265</v>
      </c>
      <c r="BH21" s="261">
        <f>'C завтраками| Bed and breakfast'!BH20*0.82+25</f>
        <v>27495</v>
      </c>
      <c r="BI21" s="261">
        <f>'C завтраками| Bed and breakfast'!BI20*0.82+25</f>
        <v>26265</v>
      </c>
    </row>
    <row r="22" spans="1:61" s="85" customFormat="1" x14ac:dyDescent="0.2">
      <c r="A22" s="259" t="s">
        <v>137</v>
      </c>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1"/>
      <c r="BA22" s="261"/>
      <c r="BB22" s="261"/>
      <c r="BC22" s="261"/>
      <c r="BD22" s="261"/>
      <c r="BE22" s="261"/>
      <c r="BF22" s="261"/>
      <c r="BG22" s="261"/>
      <c r="BH22" s="261"/>
      <c r="BI22" s="261"/>
    </row>
    <row r="23" spans="1:61" s="85" customFormat="1" x14ac:dyDescent="0.2">
      <c r="A23" s="260" t="s">
        <v>129</v>
      </c>
      <c r="B23" s="261">
        <f>'C завтраками| Bed and breakfast'!B22*0.82+25</f>
        <v>30774.999999999996</v>
      </c>
      <c r="C23" s="261">
        <f>'C завтраками| Bed and breakfast'!C22*0.82+25</f>
        <v>29545</v>
      </c>
      <c r="D23" s="261">
        <f>'C завтраками| Bed and breakfast'!D22*0.82+25</f>
        <v>27659</v>
      </c>
      <c r="E23" s="261">
        <f>'C завтраками| Bed and breakfast'!E22*0.82+25</f>
        <v>27659</v>
      </c>
      <c r="F23" s="261">
        <f>'C завтраками| Bed and breakfast'!F22*0.82+25</f>
        <v>30774.999999999996</v>
      </c>
      <c r="G23" s="261">
        <f>'C завтраками| Bed and breakfast'!G22*0.82+25</f>
        <v>41845</v>
      </c>
      <c r="H23" s="261">
        <f>'C завтраками| Bed and breakfast'!H22*0.82+25</f>
        <v>38155</v>
      </c>
      <c r="I23" s="261">
        <f>'C завтраками| Bed and breakfast'!I22*0.82+25</f>
        <v>35695</v>
      </c>
      <c r="J23" s="261">
        <f>'C завтраками| Bed and breakfast'!J22*0.82+25</f>
        <v>35695</v>
      </c>
      <c r="K23" s="261">
        <f>'C завтраками| Bed and breakfast'!K22*0.82+25</f>
        <v>33235</v>
      </c>
      <c r="L23" s="261">
        <f>'C завтраками| Bed and breakfast'!L22*0.82+25</f>
        <v>38155</v>
      </c>
      <c r="M23" s="261">
        <f>'C завтраками| Bed and breakfast'!M22*0.82+25</f>
        <v>41845</v>
      </c>
      <c r="N23" s="261">
        <f>'C завтраками| Bed and breakfast'!N22*0.82+25</f>
        <v>27085</v>
      </c>
      <c r="O23" s="261">
        <f>'C завтраками| Bed and breakfast'!O22*0.82+25</f>
        <v>28315</v>
      </c>
      <c r="P23" s="261">
        <f>'C завтраками| Bed and breakfast'!P22*0.82+25</f>
        <v>27085</v>
      </c>
      <c r="Q23" s="261">
        <f>'C завтраками| Bed and breakfast'!Q22*0.82+25</f>
        <v>27659</v>
      </c>
      <c r="R23" s="261">
        <f>'C завтраками| Bed and breakfast'!R22*0.82+25</f>
        <v>28315</v>
      </c>
      <c r="S23" s="261">
        <f>'C завтраками| Bed and breakfast'!S22*0.82+25</f>
        <v>25855</v>
      </c>
      <c r="T23" s="261">
        <f>'C завтраками| Bed and breakfast'!T22*0.82+25</f>
        <v>28315</v>
      </c>
      <c r="U23" s="261">
        <f>'C завтраками| Bed and breakfast'!U22*0.82+25</f>
        <v>30774.999999999996</v>
      </c>
      <c r="V23" s="261">
        <f>'C завтраками| Bed and breakfast'!V22*0.82+25</f>
        <v>30774.999999999996</v>
      </c>
      <c r="W23" s="261">
        <f>'C завтраками| Bed and breakfast'!W22*0.82+25</f>
        <v>30774.999999999996</v>
      </c>
      <c r="X23" s="261">
        <f>'C завтраками| Bed and breakfast'!X22*0.82+25</f>
        <v>30774.999999999996</v>
      </c>
      <c r="Y23" s="261">
        <f>'C завтраками| Bed and breakfast'!Y22*0.82+25</f>
        <v>29545</v>
      </c>
      <c r="Z23" s="261">
        <f>'C завтраками| Bed and breakfast'!Z22*0.82+25</f>
        <v>33235</v>
      </c>
      <c r="AA23" s="261">
        <f>'C завтраками| Bed and breakfast'!AA22*0.82+25</f>
        <v>29545</v>
      </c>
      <c r="AB23" s="261">
        <f>'C завтраками| Bed and breakfast'!AB22*0.82+25</f>
        <v>35695</v>
      </c>
      <c r="AC23" s="261">
        <f>'C завтраками| Bed and breakfast'!AC22*0.82+25</f>
        <v>33235</v>
      </c>
      <c r="AD23" s="261">
        <f>'C завтраками| Bed and breakfast'!AD22*0.82+25</f>
        <v>29545</v>
      </c>
      <c r="AE23" s="261">
        <f>'C завтраками| Bed and breakfast'!AE22*0.82+25</f>
        <v>33235</v>
      </c>
      <c r="AF23" s="261">
        <f>'C завтраками| Bed and breakfast'!AF22*0.82+25</f>
        <v>30774.999999999996</v>
      </c>
      <c r="AG23" s="261">
        <f>'C завтраками| Bed and breakfast'!AG22*0.82+25</f>
        <v>36269</v>
      </c>
      <c r="AH23" s="261">
        <f>'C завтраками| Bed and breakfast'!AH22*0.82+25</f>
        <v>38729</v>
      </c>
      <c r="AI23" s="261">
        <f>'C завтраками| Bed and breakfast'!AI22*0.82+25</f>
        <v>36269</v>
      </c>
      <c r="AJ23" s="261">
        <f>'C завтраками| Bed and breakfast'!AJ22*0.82+25</f>
        <v>34875</v>
      </c>
      <c r="AK23" s="261">
        <f>'C завтраками| Bed and breakfast'!AK22*0.82+25</f>
        <v>34875</v>
      </c>
      <c r="AL23" s="261">
        <f>'C завтраками| Bed and breakfast'!AL22*0.82+25</f>
        <v>36269</v>
      </c>
      <c r="AM23" s="261">
        <f>'C завтраками| Bed and breakfast'!AM22*0.82+25</f>
        <v>34875</v>
      </c>
      <c r="AN23" s="261">
        <f>'C завтраками| Bed and breakfast'!AN22*0.82+25</f>
        <v>38729</v>
      </c>
      <c r="AO23" s="261">
        <f>'C завтраками| Bed and breakfast'!AO22*0.82+25</f>
        <v>36269</v>
      </c>
      <c r="AP23" s="261">
        <f>'C завтраками| Bed and breakfast'!AP22*0.82+25</f>
        <v>38729</v>
      </c>
      <c r="AQ23" s="261">
        <f>'C завтраками| Bed and breakfast'!AQ22*0.82+25</f>
        <v>38729</v>
      </c>
      <c r="AR23" s="261">
        <f>'C завтраками| Bed and breakfast'!AR22*0.82+25</f>
        <v>45289</v>
      </c>
      <c r="AS23" s="261">
        <f>'C завтраками| Bed and breakfast'!AS22*0.82+25</f>
        <v>38729</v>
      </c>
      <c r="AT23" s="261">
        <f>'C завтраками| Bed and breakfast'!AT22*0.82+25</f>
        <v>42829</v>
      </c>
      <c r="AU23" s="261">
        <f>'C завтраками| Bed and breakfast'!AU22*0.82+25</f>
        <v>38729</v>
      </c>
      <c r="AV23" s="261">
        <f>'C завтраками| Bed and breakfast'!AV22*0.82+25</f>
        <v>42829</v>
      </c>
      <c r="AW23" s="261">
        <f>'C завтраками| Bed and breakfast'!AW22*0.82+25</f>
        <v>38729</v>
      </c>
      <c r="AX23" s="261">
        <f>'C завтраками| Bed and breakfast'!AX22*0.82+25</f>
        <v>45289</v>
      </c>
      <c r="AY23" s="261">
        <f>'C завтраками| Bed and breakfast'!AY22*0.82+25</f>
        <v>34875</v>
      </c>
      <c r="AZ23" s="261">
        <f>'C завтраками| Bed and breakfast'!AZ22*0.82+25</f>
        <v>40369</v>
      </c>
      <c r="BA23" s="261">
        <f>'C завтраками| Bed and breakfast'!BA22*0.82+25</f>
        <v>32414.999999999996</v>
      </c>
      <c r="BB23" s="261">
        <f>'C завтраками| Bed and breakfast'!BB22*0.82+25</f>
        <v>33645</v>
      </c>
      <c r="BC23" s="261">
        <f>'C завтраками| Bed and breakfast'!BC22*0.82+25</f>
        <v>32414.999999999996</v>
      </c>
      <c r="BD23" s="261">
        <f>'C завтраками| Bed and breakfast'!BD22*0.82+25</f>
        <v>33645</v>
      </c>
      <c r="BE23" s="261">
        <f>'C завтраками| Bed and breakfast'!BE22*0.82+25</f>
        <v>32414.999999999996</v>
      </c>
      <c r="BF23" s="261">
        <f>'C завтраками| Bed and breakfast'!BF22*0.82+25</f>
        <v>33645</v>
      </c>
      <c r="BG23" s="261">
        <f>'C завтраками| Bed and breakfast'!BG22*0.82+25</f>
        <v>32414.999999999996</v>
      </c>
      <c r="BH23" s="261">
        <f>'C завтраками| Bed and breakfast'!BH22*0.82+25</f>
        <v>33645</v>
      </c>
      <c r="BI23" s="261">
        <f>'C завтраками| Bed and breakfast'!BI22*0.82+25</f>
        <v>32414.999999999996</v>
      </c>
    </row>
    <row r="24" spans="1:61" s="85" customFormat="1" x14ac:dyDescent="0.2">
      <c r="A24" s="259" t="s">
        <v>138</v>
      </c>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261"/>
      <c r="BA24" s="261"/>
      <c r="BB24" s="261"/>
      <c r="BC24" s="261"/>
      <c r="BD24" s="261"/>
      <c r="BE24" s="261"/>
      <c r="BF24" s="261"/>
      <c r="BG24" s="261"/>
      <c r="BH24" s="261"/>
      <c r="BI24" s="261"/>
    </row>
    <row r="25" spans="1:61" s="85" customFormat="1" x14ac:dyDescent="0.2">
      <c r="A25" s="260" t="s">
        <v>129</v>
      </c>
      <c r="B25" s="261">
        <f>'C завтраками| Bed and breakfast'!B24*0.82+25</f>
        <v>37335</v>
      </c>
      <c r="C25" s="261">
        <f>'C завтраками| Bed and breakfast'!C24*0.82+25</f>
        <v>36105</v>
      </c>
      <c r="D25" s="261">
        <f>'C завтраками| Bed and breakfast'!D24*0.82+25</f>
        <v>34219</v>
      </c>
      <c r="E25" s="261">
        <f>'C завтраками| Bed and breakfast'!E24*0.82+25</f>
        <v>34219</v>
      </c>
      <c r="F25" s="261">
        <f>'C завтраками| Bed and breakfast'!F24*0.82+25</f>
        <v>37335</v>
      </c>
      <c r="G25" s="261">
        <f>'C завтраками| Bed and breakfast'!G24*0.82+25</f>
        <v>48405</v>
      </c>
      <c r="H25" s="261">
        <f>'C завтраками| Bed and breakfast'!H24*0.82+25</f>
        <v>44715</v>
      </c>
      <c r="I25" s="261">
        <f>'C завтраками| Bed and breakfast'!I24*0.82+25</f>
        <v>42255</v>
      </c>
      <c r="J25" s="261">
        <f>'C завтраками| Bed and breakfast'!J24*0.82+25</f>
        <v>42255</v>
      </c>
      <c r="K25" s="261">
        <f>'C завтраками| Bed and breakfast'!K24*0.82+25</f>
        <v>39795</v>
      </c>
      <c r="L25" s="261">
        <f>'C завтраками| Bed and breakfast'!L24*0.82+25</f>
        <v>44715</v>
      </c>
      <c r="M25" s="261">
        <f>'C завтраками| Bed and breakfast'!M24*0.82+25</f>
        <v>48405</v>
      </c>
      <c r="N25" s="261">
        <f>'C завтраками| Bed and breakfast'!N24*0.82+25</f>
        <v>33645</v>
      </c>
      <c r="O25" s="261">
        <f>'C завтраками| Bed and breakfast'!O24*0.82+25</f>
        <v>34875</v>
      </c>
      <c r="P25" s="261">
        <f>'C завтраками| Bed and breakfast'!P24*0.82+25</f>
        <v>33645</v>
      </c>
      <c r="Q25" s="261">
        <f>'C завтраками| Bed and breakfast'!Q24*0.82+25</f>
        <v>34219</v>
      </c>
      <c r="R25" s="261">
        <f>'C завтраками| Bed and breakfast'!R24*0.82+25</f>
        <v>34875</v>
      </c>
      <c r="S25" s="261">
        <f>'C завтраками| Bed and breakfast'!S24*0.82+25</f>
        <v>32414.999999999996</v>
      </c>
      <c r="T25" s="261">
        <f>'C завтраками| Bed and breakfast'!T24*0.82+25</f>
        <v>34875</v>
      </c>
      <c r="U25" s="261">
        <f>'C завтраками| Bed and breakfast'!U24*0.82+25</f>
        <v>37335</v>
      </c>
      <c r="V25" s="261">
        <f>'C завтраками| Bed and breakfast'!V24*0.82+25</f>
        <v>37335</v>
      </c>
      <c r="W25" s="261">
        <f>'C завтраками| Bed and breakfast'!W24*0.82+25</f>
        <v>37335</v>
      </c>
      <c r="X25" s="261">
        <f>'C завтраками| Bed and breakfast'!X24*0.82+25</f>
        <v>37335</v>
      </c>
      <c r="Y25" s="261">
        <f>'C завтраками| Bed and breakfast'!Y24*0.82+25</f>
        <v>36105</v>
      </c>
      <c r="Z25" s="261">
        <f>'C завтраками| Bed and breakfast'!Z24*0.82+25</f>
        <v>39795</v>
      </c>
      <c r="AA25" s="261">
        <f>'C завтраками| Bed and breakfast'!AA24*0.82+25</f>
        <v>36105</v>
      </c>
      <c r="AB25" s="261">
        <f>'C завтраками| Bed and breakfast'!AB24*0.82+25</f>
        <v>42255</v>
      </c>
      <c r="AC25" s="261">
        <f>'C завтраками| Bed and breakfast'!AC24*0.82+25</f>
        <v>39795</v>
      </c>
      <c r="AD25" s="261">
        <f>'C завтраками| Bed and breakfast'!AD24*0.82+25</f>
        <v>36105</v>
      </c>
      <c r="AE25" s="261">
        <f>'C завтраками| Bed and breakfast'!AE24*0.82+25</f>
        <v>39795</v>
      </c>
      <c r="AF25" s="261">
        <f>'C завтраками| Bed and breakfast'!AF24*0.82+25</f>
        <v>37335</v>
      </c>
      <c r="AG25" s="261">
        <f>'C завтраками| Bed and breakfast'!AG24*0.82+25</f>
        <v>42829</v>
      </c>
      <c r="AH25" s="261">
        <f>'C завтраками| Bed and breakfast'!AH24*0.82+25</f>
        <v>45289</v>
      </c>
      <c r="AI25" s="261">
        <f>'C завтраками| Bed and breakfast'!AI24*0.82+25</f>
        <v>42829</v>
      </c>
      <c r="AJ25" s="261">
        <f>'C завтраками| Bed and breakfast'!AJ24*0.82+25</f>
        <v>41435</v>
      </c>
      <c r="AK25" s="261">
        <f>'C завтраками| Bed and breakfast'!AK24*0.82+25</f>
        <v>41435</v>
      </c>
      <c r="AL25" s="261">
        <f>'C завтраками| Bed and breakfast'!AL24*0.82+25</f>
        <v>42829</v>
      </c>
      <c r="AM25" s="261">
        <f>'C завтраками| Bed and breakfast'!AM24*0.82+25</f>
        <v>41435</v>
      </c>
      <c r="AN25" s="261">
        <f>'C завтраками| Bed and breakfast'!AN24*0.82+25</f>
        <v>45289</v>
      </c>
      <c r="AO25" s="261">
        <f>'C завтраками| Bed and breakfast'!AO24*0.82+25</f>
        <v>42829</v>
      </c>
      <c r="AP25" s="261">
        <f>'C завтраками| Bed and breakfast'!AP24*0.82+25</f>
        <v>45289</v>
      </c>
      <c r="AQ25" s="261">
        <f>'C завтраками| Bed and breakfast'!AQ24*0.82+25</f>
        <v>45289</v>
      </c>
      <c r="AR25" s="261">
        <f>'C завтраками| Bed and breakfast'!AR24*0.82+25</f>
        <v>51849</v>
      </c>
      <c r="AS25" s="261">
        <f>'C завтраками| Bed and breakfast'!AS24*0.82+25</f>
        <v>45289</v>
      </c>
      <c r="AT25" s="261">
        <f>'C завтраками| Bed and breakfast'!AT24*0.82+25</f>
        <v>49389</v>
      </c>
      <c r="AU25" s="261">
        <f>'C завтраками| Bed and breakfast'!AU24*0.82+25</f>
        <v>45289</v>
      </c>
      <c r="AV25" s="261">
        <f>'C завтраками| Bed and breakfast'!AV24*0.82+25</f>
        <v>49389</v>
      </c>
      <c r="AW25" s="261">
        <f>'C завтраками| Bed and breakfast'!AW24*0.82+25</f>
        <v>45289</v>
      </c>
      <c r="AX25" s="261">
        <f>'C завтраками| Bed and breakfast'!AX24*0.82+25</f>
        <v>51849</v>
      </c>
      <c r="AY25" s="261">
        <f>'C завтраками| Bed and breakfast'!AY24*0.82+25</f>
        <v>41435</v>
      </c>
      <c r="AZ25" s="261">
        <f>'C завтраками| Bed and breakfast'!AZ24*0.82+25</f>
        <v>46929</v>
      </c>
      <c r="BA25" s="261">
        <f>'C завтраками| Bed and breakfast'!BA24*0.82+25</f>
        <v>38975</v>
      </c>
      <c r="BB25" s="261">
        <f>'C завтраками| Bed and breakfast'!BB24*0.82+25</f>
        <v>40205</v>
      </c>
      <c r="BC25" s="261">
        <f>'C завтраками| Bed and breakfast'!BC24*0.82+25</f>
        <v>38975</v>
      </c>
      <c r="BD25" s="261">
        <f>'C завтраками| Bed and breakfast'!BD24*0.82+25</f>
        <v>40205</v>
      </c>
      <c r="BE25" s="261">
        <f>'C завтраками| Bed and breakfast'!BE24*0.82+25</f>
        <v>38975</v>
      </c>
      <c r="BF25" s="261">
        <f>'C завтраками| Bed and breakfast'!BF24*0.82+25</f>
        <v>40205</v>
      </c>
      <c r="BG25" s="261">
        <f>'C завтраками| Bed and breakfast'!BG24*0.82+25</f>
        <v>38975</v>
      </c>
      <c r="BH25" s="261">
        <f>'C завтраками| Bed and breakfast'!BH24*0.82+25</f>
        <v>40205</v>
      </c>
      <c r="BI25" s="261">
        <f>'C завтраками| Bed and breakfast'!BI24*0.82+25</f>
        <v>38975</v>
      </c>
    </row>
    <row r="26" spans="1:61" s="85" customFormat="1" x14ac:dyDescent="0.2">
      <c r="A26" s="261" t="s">
        <v>139</v>
      </c>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c r="BA26" s="261"/>
      <c r="BB26" s="261"/>
      <c r="BC26" s="261"/>
      <c r="BD26" s="261"/>
      <c r="BE26" s="261"/>
      <c r="BF26" s="261"/>
      <c r="BG26" s="261"/>
      <c r="BH26" s="261"/>
      <c r="BI26" s="261"/>
    </row>
    <row r="27" spans="1:61" s="85" customFormat="1" x14ac:dyDescent="0.2">
      <c r="A27" s="260" t="s">
        <v>129</v>
      </c>
      <c r="B27" s="261">
        <f>'C завтраками| Bed and breakfast'!B26*0.82+25</f>
        <v>57835</v>
      </c>
      <c r="C27" s="261">
        <f>'C завтраками| Bed and breakfast'!C26*0.82+25</f>
        <v>56605</v>
      </c>
      <c r="D27" s="261">
        <f>'C завтраками| Bed and breakfast'!D26*0.82+25</f>
        <v>54719</v>
      </c>
      <c r="E27" s="261">
        <f>'C завтраками| Bed and breakfast'!E26*0.82+25</f>
        <v>54719</v>
      </c>
      <c r="F27" s="261">
        <f>'C завтраками| Bed and breakfast'!F26*0.82+25</f>
        <v>57835</v>
      </c>
      <c r="G27" s="261">
        <f>'C завтраками| Bed and breakfast'!G26*0.82+25</f>
        <v>68905</v>
      </c>
      <c r="H27" s="261">
        <f>'C завтраками| Bed and breakfast'!H26*0.82+25</f>
        <v>65214.999999999993</v>
      </c>
      <c r="I27" s="261">
        <f>'C завтраками| Bed and breakfast'!I26*0.82+25</f>
        <v>62754.999999999993</v>
      </c>
      <c r="J27" s="261">
        <f>'C завтраками| Bed and breakfast'!J26*0.82+25</f>
        <v>62754.999999999993</v>
      </c>
      <c r="K27" s="261">
        <f>'C завтраками| Bed and breakfast'!K26*0.82+25</f>
        <v>60295</v>
      </c>
      <c r="L27" s="261">
        <f>'C завтраками| Bed and breakfast'!L26*0.82+25</f>
        <v>65214.999999999993</v>
      </c>
      <c r="M27" s="261">
        <f>'C завтраками| Bed and breakfast'!M26*0.82+25</f>
        <v>68905</v>
      </c>
      <c r="N27" s="261">
        <f>'C завтраками| Bed and breakfast'!N26*0.82+25</f>
        <v>54145</v>
      </c>
      <c r="O27" s="261">
        <f>'C завтраками| Bed and breakfast'!O26*0.82+25</f>
        <v>55375</v>
      </c>
      <c r="P27" s="261">
        <f>'C завтраками| Bed and breakfast'!P26*0.82+25</f>
        <v>54145</v>
      </c>
      <c r="Q27" s="261">
        <f>'C завтраками| Bed and breakfast'!Q26*0.82+25</f>
        <v>54719</v>
      </c>
      <c r="R27" s="261">
        <f>'C завтраками| Bed and breakfast'!R26*0.82+25</f>
        <v>55375</v>
      </c>
      <c r="S27" s="261">
        <f>'C завтраками| Bed and breakfast'!S26*0.82+25</f>
        <v>52915</v>
      </c>
      <c r="T27" s="261">
        <f>'C завтраками| Bed and breakfast'!T26*0.82+25</f>
        <v>55375</v>
      </c>
      <c r="U27" s="261">
        <f>'C завтраками| Bed and breakfast'!U26*0.82+25</f>
        <v>57835</v>
      </c>
      <c r="V27" s="261">
        <f>'C завтраками| Bed and breakfast'!V26*0.82+25</f>
        <v>57835</v>
      </c>
      <c r="W27" s="261">
        <f>'C завтраками| Bed and breakfast'!W26*0.82+25</f>
        <v>57835</v>
      </c>
      <c r="X27" s="261">
        <f>'C завтраками| Bed and breakfast'!X26*0.82+25</f>
        <v>57835</v>
      </c>
      <c r="Y27" s="261">
        <f>'C завтраками| Bed and breakfast'!Y26*0.82+25</f>
        <v>56605</v>
      </c>
      <c r="Z27" s="261">
        <f>'C завтраками| Bed and breakfast'!Z26*0.82+25</f>
        <v>60295</v>
      </c>
      <c r="AA27" s="261">
        <f>'C завтраками| Bed and breakfast'!AA26*0.82+25</f>
        <v>56605</v>
      </c>
      <c r="AB27" s="261">
        <f>'C завтраками| Bed and breakfast'!AB26*0.82+25</f>
        <v>62754.999999999993</v>
      </c>
      <c r="AC27" s="261">
        <f>'C завтраками| Bed and breakfast'!AC26*0.82+25</f>
        <v>60295</v>
      </c>
      <c r="AD27" s="261">
        <f>'C завтраками| Bed and breakfast'!AD26*0.82+25</f>
        <v>56605</v>
      </c>
      <c r="AE27" s="261">
        <f>'C завтраками| Bed and breakfast'!AE26*0.82+25</f>
        <v>60295</v>
      </c>
      <c r="AF27" s="261">
        <f>'C завтраками| Bed and breakfast'!AF26*0.82+25</f>
        <v>57835</v>
      </c>
      <c r="AG27" s="261">
        <f>'C завтраками| Bed and breakfast'!AG26*0.82+25</f>
        <v>63328.999999999993</v>
      </c>
      <c r="AH27" s="261">
        <f>'C завтраками| Bed and breakfast'!AH26*0.82+25</f>
        <v>65789</v>
      </c>
      <c r="AI27" s="261">
        <f>'C завтраками| Bed and breakfast'!AI26*0.82+25</f>
        <v>63328.999999999993</v>
      </c>
      <c r="AJ27" s="261">
        <f>'C завтраками| Bed and breakfast'!AJ26*0.82+25</f>
        <v>61934.999999999993</v>
      </c>
      <c r="AK27" s="261">
        <f>'C завтраками| Bed and breakfast'!AK26*0.82+25</f>
        <v>61934.999999999993</v>
      </c>
      <c r="AL27" s="261">
        <f>'C завтраками| Bed and breakfast'!AL26*0.82+25</f>
        <v>63328.999999999993</v>
      </c>
      <c r="AM27" s="261">
        <f>'C завтраками| Bed and breakfast'!AM26*0.82+25</f>
        <v>61934.999999999993</v>
      </c>
      <c r="AN27" s="261">
        <f>'C завтраками| Bed and breakfast'!AN26*0.82+25</f>
        <v>65789</v>
      </c>
      <c r="AO27" s="261">
        <f>'C завтраками| Bed and breakfast'!AO26*0.82+25</f>
        <v>63328.999999999993</v>
      </c>
      <c r="AP27" s="261">
        <f>'C завтраками| Bed and breakfast'!AP26*0.82+25</f>
        <v>65789</v>
      </c>
      <c r="AQ27" s="261">
        <f>'C завтраками| Bed and breakfast'!AQ26*0.82+25</f>
        <v>65789</v>
      </c>
      <c r="AR27" s="261">
        <f>'C завтраками| Bed and breakfast'!AR26*0.82+25</f>
        <v>72349</v>
      </c>
      <c r="AS27" s="261">
        <f>'C завтраками| Bed and breakfast'!AS26*0.82+25</f>
        <v>65789</v>
      </c>
      <c r="AT27" s="261">
        <f>'C завтраками| Bed and breakfast'!AT26*0.82+25</f>
        <v>69889</v>
      </c>
      <c r="AU27" s="261">
        <f>'C завтраками| Bed and breakfast'!AU26*0.82+25</f>
        <v>65789</v>
      </c>
      <c r="AV27" s="261">
        <f>'C завтраками| Bed and breakfast'!AV26*0.82+25</f>
        <v>69889</v>
      </c>
      <c r="AW27" s="261">
        <f>'C завтраками| Bed and breakfast'!AW26*0.82+25</f>
        <v>65789</v>
      </c>
      <c r="AX27" s="261">
        <f>'C завтраками| Bed and breakfast'!AX26*0.82+25</f>
        <v>72349</v>
      </c>
      <c r="AY27" s="261">
        <f>'C завтраками| Bed and breakfast'!AY26*0.82+25</f>
        <v>61934.999999999993</v>
      </c>
      <c r="AZ27" s="261">
        <f>'C завтраками| Bed and breakfast'!AZ26*0.82+25</f>
        <v>67429</v>
      </c>
      <c r="BA27" s="261">
        <f>'C завтраками| Bed and breakfast'!BA26*0.82+25</f>
        <v>59475</v>
      </c>
      <c r="BB27" s="261">
        <f>'C завтраками| Bed and breakfast'!BB26*0.82+25</f>
        <v>60705</v>
      </c>
      <c r="BC27" s="261">
        <f>'C завтраками| Bed and breakfast'!BC26*0.82+25</f>
        <v>59475</v>
      </c>
      <c r="BD27" s="261">
        <f>'C завтраками| Bed and breakfast'!BD26*0.82+25</f>
        <v>60705</v>
      </c>
      <c r="BE27" s="261">
        <f>'C завтраками| Bed and breakfast'!BE26*0.82+25</f>
        <v>59475</v>
      </c>
      <c r="BF27" s="261">
        <f>'C завтраками| Bed and breakfast'!BF26*0.82+25</f>
        <v>60705</v>
      </c>
      <c r="BG27" s="261">
        <f>'C завтраками| Bed and breakfast'!BG26*0.82+25</f>
        <v>59475</v>
      </c>
      <c r="BH27" s="261">
        <f>'C завтраками| Bed and breakfast'!BH26*0.82+25</f>
        <v>60705</v>
      </c>
      <c r="BI27" s="261">
        <f>'C завтраками| Bed and breakfast'!BI26*0.82+25</f>
        <v>59475</v>
      </c>
    </row>
    <row r="28" spans="1:61" s="85" customFormat="1" x14ac:dyDescent="0.2">
      <c r="A28" s="259" t="s">
        <v>140</v>
      </c>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261"/>
      <c r="BH28" s="261"/>
      <c r="BI28" s="261"/>
    </row>
    <row r="29" spans="1:61" s="85" customFormat="1" x14ac:dyDescent="0.2">
      <c r="A29" s="260" t="s">
        <v>129</v>
      </c>
      <c r="B29" s="261">
        <f>'C завтраками| Bed and breakfast'!B28*0.82+25</f>
        <v>74235</v>
      </c>
      <c r="C29" s="261">
        <f>'C завтраками| Bed and breakfast'!C28*0.82+25</f>
        <v>73005</v>
      </c>
      <c r="D29" s="261">
        <f>'C завтраками| Bed and breakfast'!D28*0.82+25</f>
        <v>71119</v>
      </c>
      <c r="E29" s="261">
        <f>'C завтраками| Bed and breakfast'!E28*0.82+25</f>
        <v>71119</v>
      </c>
      <c r="F29" s="261">
        <f>'C завтраками| Bed and breakfast'!F28*0.82+25</f>
        <v>74235</v>
      </c>
      <c r="G29" s="261">
        <f>'C завтраками| Bed and breakfast'!G28*0.82+25</f>
        <v>85305</v>
      </c>
      <c r="H29" s="261">
        <f>'C завтраками| Bed and breakfast'!H28*0.82+25</f>
        <v>81615</v>
      </c>
      <c r="I29" s="261">
        <f>'C завтраками| Bed and breakfast'!I28*0.82+25</f>
        <v>79155</v>
      </c>
      <c r="J29" s="261">
        <f>'C завтраками| Bed and breakfast'!J28*0.82+25</f>
        <v>79155</v>
      </c>
      <c r="K29" s="261">
        <f>'C завтраками| Bed and breakfast'!K28*0.82+25</f>
        <v>76695</v>
      </c>
      <c r="L29" s="261">
        <f>'C завтраками| Bed and breakfast'!L28*0.82+25</f>
        <v>81615</v>
      </c>
      <c r="M29" s="261">
        <f>'C завтраками| Bed and breakfast'!M28*0.82+25</f>
        <v>85305</v>
      </c>
      <c r="N29" s="261">
        <f>'C завтраками| Bed and breakfast'!N28*0.82+25</f>
        <v>70545</v>
      </c>
      <c r="O29" s="261">
        <f>'C завтраками| Bed and breakfast'!O28*0.82+25</f>
        <v>71775</v>
      </c>
      <c r="P29" s="261">
        <f>'C завтраками| Bed and breakfast'!P28*0.82+25</f>
        <v>70545</v>
      </c>
      <c r="Q29" s="261">
        <f>'C завтраками| Bed and breakfast'!Q28*0.82+25</f>
        <v>71119</v>
      </c>
      <c r="R29" s="261">
        <f>'C завтраками| Bed and breakfast'!R28*0.82+25</f>
        <v>71775</v>
      </c>
      <c r="S29" s="261">
        <f>'C завтраками| Bed and breakfast'!S28*0.82+25</f>
        <v>69315</v>
      </c>
      <c r="T29" s="261">
        <f>'C завтраками| Bed and breakfast'!T28*0.82+25</f>
        <v>71775</v>
      </c>
      <c r="U29" s="261">
        <f>'C завтраками| Bed and breakfast'!U28*0.82+25</f>
        <v>74235</v>
      </c>
      <c r="V29" s="261">
        <f>'C завтраками| Bed and breakfast'!V28*0.82+25</f>
        <v>74235</v>
      </c>
      <c r="W29" s="261">
        <f>'C завтраками| Bed and breakfast'!W28*0.82+25</f>
        <v>74235</v>
      </c>
      <c r="X29" s="261">
        <f>'C завтраками| Bed and breakfast'!X28*0.82+25</f>
        <v>74235</v>
      </c>
      <c r="Y29" s="261">
        <f>'C завтраками| Bed and breakfast'!Y28*0.82+25</f>
        <v>73005</v>
      </c>
      <c r="Z29" s="261">
        <f>'C завтраками| Bed and breakfast'!Z28*0.82+25</f>
        <v>76695</v>
      </c>
      <c r="AA29" s="261">
        <f>'C завтраками| Bed and breakfast'!AA28*0.82+25</f>
        <v>73005</v>
      </c>
      <c r="AB29" s="261">
        <f>'C завтраками| Bed and breakfast'!AB28*0.82+25</f>
        <v>79155</v>
      </c>
      <c r="AC29" s="261">
        <f>'C завтраками| Bed and breakfast'!AC28*0.82+25</f>
        <v>76695</v>
      </c>
      <c r="AD29" s="261">
        <f>'C завтраками| Bed and breakfast'!AD28*0.82+25</f>
        <v>73005</v>
      </c>
      <c r="AE29" s="261">
        <f>'C завтраками| Bed and breakfast'!AE28*0.82+25</f>
        <v>76695</v>
      </c>
      <c r="AF29" s="261">
        <f>'C завтраками| Bed and breakfast'!AF28*0.82+25</f>
        <v>74235</v>
      </c>
      <c r="AG29" s="261">
        <f>'C завтраками| Bed and breakfast'!AG28*0.82+25</f>
        <v>79729</v>
      </c>
      <c r="AH29" s="261">
        <f>'C завтраками| Bed and breakfast'!AH28*0.82+25</f>
        <v>82189</v>
      </c>
      <c r="AI29" s="261">
        <f>'C завтраками| Bed and breakfast'!AI28*0.82+25</f>
        <v>79729</v>
      </c>
      <c r="AJ29" s="261">
        <f>'C завтраками| Bed and breakfast'!AJ28*0.82+25</f>
        <v>78335</v>
      </c>
      <c r="AK29" s="261">
        <f>'C завтраками| Bed and breakfast'!AK28*0.82+25</f>
        <v>78335</v>
      </c>
      <c r="AL29" s="261">
        <f>'C завтраками| Bed and breakfast'!AL28*0.82+25</f>
        <v>79729</v>
      </c>
      <c r="AM29" s="261">
        <f>'C завтраками| Bed and breakfast'!AM28*0.82+25</f>
        <v>78335</v>
      </c>
      <c r="AN29" s="261">
        <f>'C завтраками| Bed and breakfast'!AN28*0.82+25</f>
        <v>82189</v>
      </c>
      <c r="AO29" s="261">
        <f>'C завтраками| Bed and breakfast'!AO28*0.82+25</f>
        <v>79729</v>
      </c>
      <c r="AP29" s="261">
        <f>'C завтраками| Bed and breakfast'!AP28*0.82+25</f>
        <v>82189</v>
      </c>
      <c r="AQ29" s="261">
        <f>'C завтраками| Bed and breakfast'!AQ28*0.82+25</f>
        <v>82189</v>
      </c>
      <c r="AR29" s="261">
        <f>'C завтраками| Bed and breakfast'!AR28*0.82+25</f>
        <v>88749</v>
      </c>
      <c r="AS29" s="261">
        <f>'C завтраками| Bed and breakfast'!AS28*0.82+25</f>
        <v>82189</v>
      </c>
      <c r="AT29" s="261">
        <f>'C завтраками| Bed and breakfast'!AT28*0.82+25</f>
        <v>86289</v>
      </c>
      <c r="AU29" s="261">
        <f>'C завтраками| Bed and breakfast'!AU28*0.82+25</f>
        <v>82189</v>
      </c>
      <c r="AV29" s="261">
        <f>'C завтраками| Bed and breakfast'!AV28*0.82+25</f>
        <v>86289</v>
      </c>
      <c r="AW29" s="261">
        <f>'C завтраками| Bed and breakfast'!AW28*0.82+25</f>
        <v>82189</v>
      </c>
      <c r="AX29" s="261">
        <f>'C завтраками| Bed and breakfast'!AX28*0.82+25</f>
        <v>88749</v>
      </c>
      <c r="AY29" s="261">
        <f>'C завтраками| Bed and breakfast'!AY28*0.82+25</f>
        <v>78335</v>
      </c>
      <c r="AZ29" s="261">
        <f>'C завтраками| Bed and breakfast'!AZ28*0.82+25</f>
        <v>83829</v>
      </c>
      <c r="BA29" s="261">
        <f>'C завтраками| Bed and breakfast'!BA28*0.82+25</f>
        <v>75875</v>
      </c>
      <c r="BB29" s="261">
        <f>'C завтраками| Bed and breakfast'!BB28*0.82+25</f>
        <v>77105</v>
      </c>
      <c r="BC29" s="261">
        <f>'C завтраками| Bed and breakfast'!BC28*0.82+25</f>
        <v>75875</v>
      </c>
      <c r="BD29" s="261">
        <f>'C завтраками| Bed and breakfast'!BD28*0.82+25</f>
        <v>77105</v>
      </c>
      <c r="BE29" s="261">
        <f>'C завтраками| Bed and breakfast'!BE28*0.82+25</f>
        <v>75875</v>
      </c>
      <c r="BF29" s="261">
        <f>'C завтраками| Bed and breakfast'!BF28*0.82+25</f>
        <v>77105</v>
      </c>
      <c r="BG29" s="261">
        <f>'C завтраками| Bed and breakfast'!BG28*0.82+25</f>
        <v>75875</v>
      </c>
      <c r="BH29" s="261">
        <f>'C завтраками| Bed and breakfast'!BH28*0.82+25</f>
        <v>77105</v>
      </c>
      <c r="BI29" s="261">
        <f>'C завтраками| Bed and breakfast'!BI28*0.82+25</f>
        <v>75875</v>
      </c>
    </row>
    <row r="30" spans="1:61" ht="11.1" customHeight="1" x14ac:dyDescent="0.2"/>
    <row r="31" spans="1:61" x14ac:dyDescent="0.2">
      <c r="A31" s="205" t="s">
        <v>144</v>
      </c>
    </row>
    <row r="32" spans="1:61" ht="12" customHeight="1" x14ac:dyDescent="0.2">
      <c r="A32" s="422" t="s">
        <v>311</v>
      </c>
    </row>
    <row r="33" spans="1:1" ht="12" customHeight="1" x14ac:dyDescent="0.2">
      <c r="A33" s="423"/>
    </row>
    <row r="34" spans="1:1" s="95" customFormat="1" ht="12" customHeight="1" x14ac:dyDescent="0.2">
      <c r="A34" s="423"/>
    </row>
    <row r="35" spans="1:1" ht="88.5" customHeight="1" x14ac:dyDescent="0.2">
      <c r="A35" s="423"/>
    </row>
    <row r="36" spans="1:1" ht="12.75" thickBot="1" x14ac:dyDescent="0.25">
      <c r="A36" s="262"/>
    </row>
    <row r="37" spans="1:1" ht="12.75" thickBot="1" x14ac:dyDescent="0.25">
      <c r="A37" s="156" t="s">
        <v>145</v>
      </c>
    </row>
    <row r="38" spans="1:1" ht="72" customHeight="1" thickBot="1" x14ac:dyDescent="0.25">
      <c r="A38" s="253" t="s">
        <v>388</v>
      </c>
    </row>
    <row r="39" spans="1:1" ht="12.75" thickBot="1" x14ac:dyDescent="0.25">
      <c r="A39" s="215"/>
    </row>
    <row r="40" spans="1:1" ht="12.75" thickBot="1" x14ac:dyDescent="0.25">
      <c r="A40" s="156" t="s">
        <v>309</v>
      </c>
    </row>
    <row r="41" spans="1:1" ht="12.75" thickBot="1" x14ac:dyDescent="0.25">
      <c r="A41" s="266" t="s">
        <v>389</v>
      </c>
    </row>
    <row r="42" spans="1:1" ht="18" customHeight="1" x14ac:dyDescent="0.2">
      <c r="A42" s="268" t="s">
        <v>390</v>
      </c>
    </row>
  </sheetData>
  <mergeCells count="1">
    <mergeCell ref="A32:A35"/>
  </mergeCells>
  <pageMargins left="0.7" right="0.7" top="0.75" bottom="0.75" header="0.3" footer="0.3"/>
  <pageSetup paperSize="9" orientation="portrait" horizontalDpi="4294967295" verticalDpi="4294967295"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2"/>
  <sheetViews>
    <sheetView zoomScaleNormal="100" workbookViewId="0">
      <selection activeCell="X11" sqref="X11"/>
    </sheetView>
  </sheetViews>
  <sheetFormatPr defaultColWidth="9" defaultRowHeight="12" x14ac:dyDescent="0.2"/>
  <cols>
    <col min="1" max="1" width="83.85546875" style="213" customWidth="1"/>
    <col min="2" max="16384" width="9" style="213"/>
  </cols>
  <sheetData>
    <row r="1" spans="1:61" s="21" customFormat="1" ht="12" customHeight="1" x14ac:dyDescent="0.2">
      <c r="A1" s="114" t="s">
        <v>141</v>
      </c>
    </row>
    <row r="2" spans="1:61" s="21" customFormat="1" ht="12" customHeight="1" x14ac:dyDescent="0.2">
      <c r="A2" s="151" t="s">
        <v>400</v>
      </c>
    </row>
    <row r="3" spans="1:61" ht="8.4499999999999993" customHeight="1" x14ac:dyDescent="0.2">
      <c r="A3" s="80"/>
    </row>
    <row r="4" spans="1:61" s="21" customFormat="1" ht="32.450000000000003" customHeight="1" x14ac:dyDescent="0.2">
      <c r="A4" s="183" t="s">
        <v>313</v>
      </c>
    </row>
    <row r="5" spans="1:61" s="81" customFormat="1" ht="23.1" customHeight="1" x14ac:dyDescent="0.2">
      <c r="A5" s="93" t="s">
        <v>143</v>
      </c>
      <c r="B5" s="310">
        <f>'C завтраками| Bed and breakfast'!B4</f>
        <v>45399</v>
      </c>
      <c r="C5" s="310">
        <f>'C завтраками| Bed and breakfast'!C4</f>
        <v>45401</v>
      </c>
      <c r="D5" s="310">
        <f>'C завтраками| Bed and breakfast'!D4</f>
        <v>45403</v>
      </c>
      <c r="E5" s="310">
        <f>'C завтраками| Bed and breakfast'!E4</f>
        <v>45407</v>
      </c>
      <c r="F5" s="310">
        <f>'C завтраками| Bed and breakfast'!F4</f>
        <v>45408</v>
      </c>
      <c r="G5" s="291">
        <f>'C завтраками| Bed and breakfast'!G4</f>
        <v>45410</v>
      </c>
      <c r="H5" s="291">
        <f>'C завтраками| Bed and breakfast'!H4</f>
        <v>45412</v>
      </c>
      <c r="I5" s="310">
        <f>'C завтраками| Bed and breakfast'!I4</f>
        <v>45414</v>
      </c>
      <c r="J5" s="310">
        <f>'C завтраками| Bed and breakfast'!J4</f>
        <v>45415</v>
      </c>
      <c r="K5" s="291">
        <f>'C завтраками| Bed and breakfast'!K4</f>
        <v>45417</v>
      </c>
      <c r="L5" s="310">
        <f>'C завтраками| Bed and breakfast'!L4</f>
        <v>45420</v>
      </c>
      <c r="M5" s="291">
        <f>'C завтраками| Bed and breakfast'!M4</f>
        <v>45421</v>
      </c>
      <c r="N5" s="310">
        <f>'C завтраками| Bed and breakfast'!N4</f>
        <v>45424</v>
      </c>
      <c r="O5" s="291">
        <f>'C завтраками| Bed and breakfast'!O4</f>
        <v>45427</v>
      </c>
      <c r="P5" s="310">
        <f>'C завтраками| Bed and breakfast'!P4</f>
        <v>45429</v>
      </c>
      <c r="Q5" s="310">
        <f>'C завтраками| Bed and breakfast'!Q4</f>
        <v>45431</v>
      </c>
      <c r="R5" s="310">
        <f>'C завтраками| Bed and breakfast'!R4</f>
        <v>45436</v>
      </c>
      <c r="S5" s="310">
        <f>'C завтраками| Bed and breakfast'!S4</f>
        <v>45438</v>
      </c>
      <c r="T5" s="310">
        <f>'C завтраками| Bed and breakfast'!T4</f>
        <v>45440</v>
      </c>
      <c r="U5" s="310">
        <f>'C завтраками| Bed and breakfast'!U4</f>
        <v>45443</v>
      </c>
      <c r="V5" s="310">
        <f>'C завтраками| Bed and breakfast'!V4</f>
        <v>45444</v>
      </c>
      <c r="W5" s="310">
        <f>'C завтраками| Bed and breakfast'!W4</f>
        <v>45445</v>
      </c>
      <c r="X5" s="310">
        <f>'C завтраками| Bed and breakfast'!X4</f>
        <v>45453</v>
      </c>
      <c r="Y5" s="310">
        <f>'C завтраками| Bed and breakfast'!Y4</f>
        <v>45454</v>
      </c>
      <c r="Z5" s="310">
        <f>'C завтраками| Bed and breakfast'!Z4</f>
        <v>45457</v>
      </c>
      <c r="AA5" s="310">
        <f>'C завтраками| Bed and breakfast'!AA4</f>
        <v>45459</v>
      </c>
      <c r="AB5" s="291">
        <f>'C завтраками| Bed and breakfast'!AB4</f>
        <v>45461</v>
      </c>
      <c r="AC5" s="310">
        <f>'C завтраками| Bed and breakfast'!AC4</f>
        <v>45464</v>
      </c>
      <c r="AD5" s="310">
        <f>'C завтраками| Bed and breakfast'!AD4</f>
        <v>45466</v>
      </c>
      <c r="AE5" s="310">
        <f>'C завтраками| Bed and breakfast'!AE4</f>
        <v>45471</v>
      </c>
      <c r="AF5" s="310">
        <f>'C завтраками| Bed and breakfast'!AF4</f>
        <v>45473</v>
      </c>
      <c r="AG5" s="310">
        <f>'C завтраками| Bed and breakfast'!AG4</f>
        <v>45474</v>
      </c>
      <c r="AH5" s="310">
        <f>'C завтраками| Bed and breakfast'!AH4</f>
        <v>45478</v>
      </c>
      <c r="AI5" s="310">
        <f>'C завтраками| Bed and breakfast'!AI4</f>
        <v>45480</v>
      </c>
      <c r="AJ5" s="310">
        <f>'C завтраками| Bed and breakfast'!AJ4</f>
        <v>45484</v>
      </c>
      <c r="AK5" s="310">
        <f>'C завтраками| Bed and breakfast'!AK4</f>
        <v>45485</v>
      </c>
      <c r="AL5" s="310">
        <f>'C завтраками| Bed and breakfast'!AL4</f>
        <v>45492</v>
      </c>
      <c r="AM5" s="310">
        <f>'C завтраками| Bed and breakfast'!AM4</f>
        <v>45494</v>
      </c>
      <c r="AN5" s="310">
        <f>'C завтраками| Bed and breakfast'!AN4</f>
        <v>45499</v>
      </c>
      <c r="AO5" s="310">
        <f>'C завтраками| Bed and breakfast'!AO4</f>
        <v>45501</v>
      </c>
      <c r="AP5" s="310">
        <f>'C завтраками| Bed and breakfast'!AP4</f>
        <v>45504</v>
      </c>
      <c r="AQ5" s="310">
        <f>'C завтраками| Bed and breakfast'!AQ4</f>
        <v>45505</v>
      </c>
      <c r="AR5" s="310">
        <f>'C завтраками| Bed and breakfast'!AR4</f>
        <v>45506</v>
      </c>
      <c r="AS5" s="310">
        <f>'C завтраками| Bed and breakfast'!AS4</f>
        <v>45508</v>
      </c>
      <c r="AT5" s="310">
        <f>'C завтраками| Bed and breakfast'!AT4</f>
        <v>45513</v>
      </c>
      <c r="AU5" s="310">
        <f>'C завтраками| Bed and breakfast'!AU4</f>
        <v>45515</v>
      </c>
      <c r="AV5" s="310">
        <f>'C завтраками| Bed and breakfast'!AV4</f>
        <v>45520</v>
      </c>
      <c r="AW5" s="310">
        <f>'C завтраками| Bed and breakfast'!AW4</f>
        <v>45522</v>
      </c>
      <c r="AX5" s="310">
        <f>'C завтраками| Bed and breakfast'!AX4</f>
        <v>45526</v>
      </c>
      <c r="AY5" s="310">
        <f>'C завтраками| Bed and breakfast'!AY4</f>
        <v>45532</v>
      </c>
      <c r="AZ5" s="310">
        <f>'C завтраками| Bed and breakfast'!AZ4</f>
        <v>45534</v>
      </c>
      <c r="BA5" s="310">
        <f>'C завтраками| Bed and breakfast'!BA4</f>
        <v>45536</v>
      </c>
      <c r="BB5" s="310">
        <f>'C завтраками| Bed and breakfast'!BB4</f>
        <v>45541</v>
      </c>
      <c r="BC5" s="310">
        <f>'C завтраками| Bed and breakfast'!BC4</f>
        <v>45543</v>
      </c>
      <c r="BD5" s="310">
        <f>'C завтраками| Bed and breakfast'!BD4</f>
        <v>45548</v>
      </c>
      <c r="BE5" s="310">
        <f>'C завтраками| Bed and breakfast'!BE4</f>
        <v>45550</v>
      </c>
      <c r="BF5" s="310">
        <f>'C завтраками| Bed and breakfast'!BF4</f>
        <v>45555</v>
      </c>
      <c r="BG5" s="310">
        <f>'C завтраками| Bed and breakfast'!BG4</f>
        <v>45557</v>
      </c>
      <c r="BH5" s="310">
        <f>'C завтраками| Bed and breakfast'!BH4</f>
        <v>45562</v>
      </c>
      <c r="BI5" s="310">
        <f>'C завтраками| Bed and breakfast'!BI4</f>
        <v>45564</v>
      </c>
    </row>
    <row r="6" spans="1:61" s="81" customFormat="1" ht="23.1" customHeight="1" x14ac:dyDescent="0.2">
      <c r="A6" s="94"/>
      <c r="B6" s="310">
        <f>'C завтраками| Bed and breakfast'!B5</f>
        <v>45400</v>
      </c>
      <c r="C6" s="310">
        <f>'C завтраками| Bed and breakfast'!C5</f>
        <v>45402</v>
      </c>
      <c r="D6" s="310">
        <f>'C завтраками| Bed and breakfast'!D5</f>
        <v>45406</v>
      </c>
      <c r="E6" s="310">
        <f>'C завтраками| Bed and breakfast'!E5</f>
        <v>45407</v>
      </c>
      <c r="F6" s="310">
        <f>'C завтраками| Bed and breakfast'!F5</f>
        <v>45409</v>
      </c>
      <c r="G6" s="291">
        <f>'C завтраками| Bed and breakfast'!G5</f>
        <v>45411</v>
      </c>
      <c r="H6" s="291">
        <f>'C завтраками| Bed and breakfast'!H5</f>
        <v>45413</v>
      </c>
      <c r="I6" s="310">
        <f>'C завтраками| Bed and breakfast'!I5</f>
        <v>45414</v>
      </c>
      <c r="J6" s="310">
        <f>'C завтраками| Bed and breakfast'!J5</f>
        <v>45416</v>
      </c>
      <c r="K6" s="291">
        <f>'C завтраками| Bed and breakfast'!K5</f>
        <v>45419</v>
      </c>
      <c r="L6" s="310">
        <f>'C завтраками| Bed and breakfast'!L5</f>
        <v>45420</v>
      </c>
      <c r="M6" s="291">
        <f>'C завтраками| Bed and breakfast'!M5</f>
        <v>45423</v>
      </c>
      <c r="N6" s="310">
        <f>'C завтраками| Bed and breakfast'!N5</f>
        <v>45426</v>
      </c>
      <c r="O6" s="291">
        <f>'C завтраками| Bed and breakfast'!O5</f>
        <v>45428</v>
      </c>
      <c r="P6" s="310">
        <f>'C завтраками| Bed and breakfast'!P5</f>
        <v>45430</v>
      </c>
      <c r="Q6" s="310">
        <f>'C завтраками| Bed and breakfast'!Q5</f>
        <v>45435</v>
      </c>
      <c r="R6" s="310">
        <f>'C завтраками| Bed and breakfast'!R5</f>
        <v>45437</v>
      </c>
      <c r="S6" s="310">
        <f>'C завтраками| Bed and breakfast'!S5</f>
        <v>45439</v>
      </c>
      <c r="T6" s="310">
        <f>'C завтраками| Bed and breakfast'!T5</f>
        <v>45442</v>
      </c>
      <c r="U6" s="310">
        <f>'C завтраками| Bed and breakfast'!U5</f>
        <v>45443</v>
      </c>
      <c r="V6" s="310">
        <f>'C завтраками| Bed and breakfast'!V5</f>
        <v>45444</v>
      </c>
      <c r="W6" s="310">
        <f>'C завтраками| Bed and breakfast'!W5</f>
        <v>45452</v>
      </c>
      <c r="X6" s="310">
        <f>'C завтраками| Bed and breakfast'!X5</f>
        <v>45453</v>
      </c>
      <c r="Y6" s="310">
        <f>'C завтраками| Bed and breakfast'!Y5</f>
        <v>45456</v>
      </c>
      <c r="Z6" s="310">
        <f>'C завтраками| Bed and breakfast'!Z5</f>
        <v>45458</v>
      </c>
      <c r="AA6" s="310">
        <f>'C завтраками| Bed and breakfast'!AA5</f>
        <v>45460</v>
      </c>
      <c r="AB6" s="291">
        <f>'C завтраками| Bed and breakfast'!AB5</f>
        <v>45463</v>
      </c>
      <c r="AC6" s="310">
        <f>'C завтраками| Bed and breakfast'!AC5</f>
        <v>45465</v>
      </c>
      <c r="AD6" s="310">
        <f>'C завтраками| Bed and breakfast'!AD5</f>
        <v>45470</v>
      </c>
      <c r="AE6" s="310">
        <f>'C завтраками| Bed and breakfast'!AE5</f>
        <v>45472</v>
      </c>
      <c r="AF6" s="310">
        <f>'C завтраками| Bed and breakfast'!AF5</f>
        <v>45473</v>
      </c>
      <c r="AG6" s="310">
        <f>'C завтраками| Bed and breakfast'!AG5</f>
        <v>45477</v>
      </c>
      <c r="AH6" s="310">
        <f>'C завтраками| Bed and breakfast'!AH5</f>
        <v>45479</v>
      </c>
      <c r="AI6" s="310">
        <f>'C завтраками| Bed and breakfast'!AI5</f>
        <v>45483</v>
      </c>
      <c r="AJ6" s="310">
        <f>'C завтраками| Bed and breakfast'!AJ5</f>
        <v>45484</v>
      </c>
      <c r="AK6" s="310">
        <f>'C завтраками| Bed and breakfast'!AK5</f>
        <v>45491</v>
      </c>
      <c r="AL6" s="310">
        <f>'C завтраками| Bed and breakfast'!AL5</f>
        <v>45493</v>
      </c>
      <c r="AM6" s="310">
        <f>'C завтраками| Bed and breakfast'!AM5</f>
        <v>45498</v>
      </c>
      <c r="AN6" s="310">
        <f>'C завтраками| Bed and breakfast'!AN5</f>
        <v>45500</v>
      </c>
      <c r="AO6" s="310">
        <f>'C завтраками| Bed and breakfast'!AO5</f>
        <v>45503</v>
      </c>
      <c r="AP6" s="310">
        <f>'C завтраками| Bed and breakfast'!AP5</f>
        <v>45504</v>
      </c>
      <c r="AQ6" s="310">
        <f>'C завтраками| Bed and breakfast'!AQ5</f>
        <v>45505</v>
      </c>
      <c r="AR6" s="310">
        <f>'C завтраками| Bed and breakfast'!AR5</f>
        <v>45507</v>
      </c>
      <c r="AS6" s="310">
        <f>'C завтраками| Bed and breakfast'!AS5</f>
        <v>45512</v>
      </c>
      <c r="AT6" s="310">
        <f>'C завтраками| Bed and breakfast'!AT5</f>
        <v>45514</v>
      </c>
      <c r="AU6" s="310">
        <f>'C завтраками| Bed and breakfast'!AU5</f>
        <v>45519</v>
      </c>
      <c r="AV6" s="310">
        <f>'C завтраками| Bed and breakfast'!AV5</f>
        <v>45521</v>
      </c>
      <c r="AW6" s="310">
        <f>'C завтраками| Bed and breakfast'!AW5</f>
        <v>45525</v>
      </c>
      <c r="AX6" s="310">
        <f>'C завтраками| Bed and breakfast'!AX5</f>
        <v>45531</v>
      </c>
      <c r="AY6" s="310">
        <f>'C завтраками| Bed and breakfast'!AY5</f>
        <v>45533</v>
      </c>
      <c r="AZ6" s="310">
        <f>'C завтраками| Bed and breakfast'!AZ5</f>
        <v>45535</v>
      </c>
      <c r="BA6" s="310">
        <f>'C завтраками| Bed and breakfast'!BA5</f>
        <v>45540</v>
      </c>
      <c r="BB6" s="310">
        <f>'C завтраками| Bed and breakfast'!BB5</f>
        <v>45542</v>
      </c>
      <c r="BC6" s="310">
        <f>'C завтраками| Bed and breakfast'!BC5</f>
        <v>45547</v>
      </c>
      <c r="BD6" s="310">
        <f>'C завтраками| Bed and breakfast'!BD5</f>
        <v>45549</v>
      </c>
      <c r="BE6" s="310">
        <f>'C завтраками| Bed and breakfast'!BE5</f>
        <v>45554</v>
      </c>
      <c r="BF6" s="310">
        <f>'C завтраками| Bed and breakfast'!BF5</f>
        <v>45556</v>
      </c>
      <c r="BG6" s="310">
        <f>'C завтраками| Bed and breakfast'!BG5</f>
        <v>45561</v>
      </c>
      <c r="BH6" s="310">
        <f>'C завтраками| Bed and breakfast'!BH5</f>
        <v>45563</v>
      </c>
      <c r="BI6" s="310">
        <f>'C завтраками| Bed and breakfast'!BI5</f>
        <v>45565</v>
      </c>
    </row>
    <row r="7" spans="1:61" s="85" customFormat="1" x14ac:dyDescent="0.2">
      <c r="A7" s="259" t="s">
        <v>153</v>
      </c>
    </row>
    <row r="8" spans="1:61" s="85" customFormat="1" x14ac:dyDescent="0.2">
      <c r="A8" s="260">
        <v>1</v>
      </c>
      <c r="B8" s="261">
        <f>'C завтраками| Bed and breakfast'!B7*0.85</f>
        <v>15725</v>
      </c>
      <c r="C8" s="261">
        <f>'C завтраками| Bed and breakfast'!C7*0.85</f>
        <v>14450</v>
      </c>
      <c r="D8" s="261">
        <f>'C завтраками| Bed and breakfast'!D7*0.85</f>
        <v>12495</v>
      </c>
      <c r="E8" s="261">
        <f>'C завтраками| Bed and breakfast'!E7*0.85</f>
        <v>12495</v>
      </c>
      <c r="F8" s="261">
        <f>'C завтраками| Bed and breakfast'!F7*0.85</f>
        <v>15725</v>
      </c>
      <c r="G8" s="261">
        <f>'C завтраками| Bed and breakfast'!G7*0.85</f>
        <v>27200</v>
      </c>
      <c r="H8" s="261">
        <f>'C завтраками| Bed and breakfast'!H7*0.85</f>
        <v>23375</v>
      </c>
      <c r="I8" s="261">
        <f>'C завтраками| Bed and breakfast'!I7*0.85</f>
        <v>20825</v>
      </c>
      <c r="J8" s="261">
        <f>'C завтраками| Bed and breakfast'!J7*0.85</f>
        <v>20825</v>
      </c>
      <c r="K8" s="261">
        <f>'C завтраками| Bed and breakfast'!K7*0.85</f>
        <v>18275</v>
      </c>
      <c r="L8" s="261">
        <f>'C завтраками| Bed and breakfast'!L7*0.85</f>
        <v>23375</v>
      </c>
      <c r="M8" s="261">
        <f>'C завтраками| Bed and breakfast'!M7*0.85</f>
        <v>27200</v>
      </c>
      <c r="N8" s="261">
        <f>'C завтраками| Bed and breakfast'!N7*0.85</f>
        <v>11900</v>
      </c>
      <c r="O8" s="261">
        <f>'C завтраками| Bed and breakfast'!O7*0.85</f>
        <v>13175</v>
      </c>
      <c r="P8" s="261">
        <f>'C завтраками| Bed and breakfast'!P7*0.85</f>
        <v>11900</v>
      </c>
      <c r="Q8" s="261">
        <f>'C завтраками| Bed and breakfast'!Q7*0.85</f>
        <v>12495</v>
      </c>
      <c r="R8" s="261">
        <f>'C завтраками| Bed and breakfast'!R7*0.85</f>
        <v>13175</v>
      </c>
      <c r="S8" s="261">
        <f>'C завтраками| Bed and breakfast'!S7*0.85</f>
        <v>10625</v>
      </c>
      <c r="T8" s="261">
        <f>'C завтраками| Bed and breakfast'!T7*0.85</f>
        <v>13175</v>
      </c>
      <c r="U8" s="261">
        <f>'C завтраками| Bed and breakfast'!U7*0.85</f>
        <v>15725</v>
      </c>
      <c r="V8" s="261">
        <f>'C завтраками| Bed and breakfast'!V7*0.85</f>
        <v>15725</v>
      </c>
      <c r="W8" s="261">
        <f>'C завтраками| Bed and breakfast'!W7*0.85</f>
        <v>15725</v>
      </c>
      <c r="X8" s="261">
        <f>'C завтраками| Bed and breakfast'!X7*0.85</f>
        <v>15725</v>
      </c>
      <c r="Y8" s="261">
        <f>'C завтраками| Bed and breakfast'!Y7*0.85</f>
        <v>14450</v>
      </c>
      <c r="Z8" s="261">
        <f>'C завтраками| Bed and breakfast'!Z7*0.85</f>
        <v>18275</v>
      </c>
      <c r="AA8" s="261">
        <f>'C завтраками| Bed and breakfast'!AA7*0.85</f>
        <v>14450</v>
      </c>
      <c r="AB8" s="261">
        <f>'C завтраками| Bed and breakfast'!AB7*0.85</f>
        <v>20825</v>
      </c>
      <c r="AC8" s="261">
        <f>'C завтраками| Bed and breakfast'!AC7*0.85</f>
        <v>18275</v>
      </c>
      <c r="AD8" s="261">
        <f>'C завтраками| Bed and breakfast'!AD7*0.85</f>
        <v>14450</v>
      </c>
      <c r="AE8" s="261">
        <f>'C завтраками| Bed and breakfast'!AE7*0.85</f>
        <v>18275</v>
      </c>
      <c r="AF8" s="261">
        <f>'C завтраками| Bed and breakfast'!AF7*0.85</f>
        <v>15725</v>
      </c>
      <c r="AG8" s="261">
        <f>'C завтраками| Bed and breakfast'!AG7*0.85</f>
        <v>21420</v>
      </c>
      <c r="AH8" s="261">
        <f>'C завтраками| Bed and breakfast'!AH7*0.85</f>
        <v>23970</v>
      </c>
      <c r="AI8" s="261">
        <f>'C завтраками| Bed and breakfast'!AI7*0.85</f>
        <v>21420</v>
      </c>
      <c r="AJ8" s="261">
        <f>'C завтраками| Bed and breakfast'!AJ7*0.85</f>
        <v>19975</v>
      </c>
      <c r="AK8" s="261">
        <f>'C завтраками| Bed and breakfast'!AK7*0.85</f>
        <v>19975</v>
      </c>
      <c r="AL8" s="261">
        <f>'C завтраками| Bed and breakfast'!AL7*0.85</f>
        <v>21420</v>
      </c>
      <c r="AM8" s="261">
        <f>'C завтраками| Bed and breakfast'!AM7*0.85</f>
        <v>19975</v>
      </c>
      <c r="AN8" s="261">
        <f>'C завтраками| Bed and breakfast'!AN7*0.85</f>
        <v>23970</v>
      </c>
      <c r="AO8" s="261">
        <f>'C завтраками| Bed and breakfast'!AO7*0.85</f>
        <v>21420</v>
      </c>
      <c r="AP8" s="261">
        <f>'C завтраками| Bed and breakfast'!AP7*0.85</f>
        <v>23970</v>
      </c>
      <c r="AQ8" s="261">
        <f>'C завтраками| Bed and breakfast'!AQ7*0.85</f>
        <v>23970</v>
      </c>
      <c r="AR8" s="261">
        <f>'C завтраками| Bed and breakfast'!AR7*0.85</f>
        <v>30770</v>
      </c>
      <c r="AS8" s="261">
        <f>'C завтраками| Bed and breakfast'!AS7*0.85</f>
        <v>23970</v>
      </c>
      <c r="AT8" s="261">
        <f>'C завтраками| Bed and breakfast'!AT7*0.85</f>
        <v>28220</v>
      </c>
      <c r="AU8" s="261">
        <f>'C завтраками| Bed and breakfast'!AU7*0.85</f>
        <v>23970</v>
      </c>
      <c r="AV8" s="261">
        <f>'C завтраками| Bed and breakfast'!AV7*0.85</f>
        <v>28220</v>
      </c>
      <c r="AW8" s="261">
        <f>'C завтраками| Bed and breakfast'!AW7*0.85</f>
        <v>23970</v>
      </c>
      <c r="AX8" s="261">
        <f>'C завтраками| Bed and breakfast'!AX7*0.85</f>
        <v>30770</v>
      </c>
      <c r="AY8" s="261">
        <f>'C завтраками| Bed and breakfast'!AY7*0.85</f>
        <v>19975</v>
      </c>
      <c r="AZ8" s="261">
        <f>'C завтраками| Bed and breakfast'!AZ7*0.85</f>
        <v>25670</v>
      </c>
      <c r="BA8" s="261">
        <f>'C завтраками| Bed and breakfast'!BA7*0.85</f>
        <v>17425</v>
      </c>
      <c r="BB8" s="261">
        <f>'C завтраками| Bed and breakfast'!BB7*0.85</f>
        <v>18700</v>
      </c>
      <c r="BC8" s="261">
        <f>'C завтраками| Bed and breakfast'!BC7*0.85</f>
        <v>17425</v>
      </c>
      <c r="BD8" s="261">
        <f>'C завтраками| Bed and breakfast'!BD7*0.85</f>
        <v>18700</v>
      </c>
      <c r="BE8" s="261">
        <f>'C завтраками| Bed and breakfast'!BE7*0.85</f>
        <v>17425</v>
      </c>
      <c r="BF8" s="261">
        <f>'C завтраками| Bed and breakfast'!BF7*0.85</f>
        <v>18700</v>
      </c>
      <c r="BG8" s="261">
        <f>'C завтраками| Bed and breakfast'!BG7*0.85</f>
        <v>17425</v>
      </c>
      <c r="BH8" s="261">
        <f>'C завтраками| Bed and breakfast'!BH7*0.85</f>
        <v>18700</v>
      </c>
      <c r="BI8" s="261">
        <f>'C завтраками| Bed and breakfast'!BI7*0.85</f>
        <v>17425</v>
      </c>
    </row>
    <row r="9" spans="1:61" s="85" customFormat="1" x14ac:dyDescent="0.2">
      <c r="A9" s="260">
        <v>2</v>
      </c>
      <c r="B9" s="260">
        <f>'C завтраками| Bed and breakfast'!B8*0.85</f>
        <v>17425</v>
      </c>
      <c r="C9" s="260">
        <f>'C завтраками| Bed and breakfast'!C8*0.85</f>
        <v>16150</v>
      </c>
      <c r="D9" s="260">
        <f>'C завтраками| Bed and breakfast'!D8*0.85</f>
        <v>14195</v>
      </c>
      <c r="E9" s="260">
        <f>'C завтраками| Bed and breakfast'!E8*0.85</f>
        <v>14195</v>
      </c>
      <c r="F9" s="260">
        <f>'C завтраками| Bed and breakfast'!F8*0.85</f>
        <v>17425</v>
      </c>
      <c r="G9" s="260">
        <f>'C завтраками| Bed and breakfast'!G8*0.85</f>
        <v>28900</v>
      </c>
      <c r="H9" s="260">
        <f>'C завтраками| Bed and breakfast'!H8*0.85</f>
        <v>25075</v>
      </c>
      <c r="I9" s="260">
        <f>'C завтраками| Bed and breakfast'!I8*0.85</f>
        <v>22525</v>
      </c>
      <c r="J9" s="260">
        <f>'C завтраками| Bed and breakfast'!J8*0.85</f>
        <v>22525</v>
      </c>
      <c r="K9" s="260">
        <f>'C завтраками| Bed and breakfast'!K8*0.85</f>
        <v>19975</v>
      </c>
      <c r="L9" s="260">
        <f>'C завтраками| Bed and breakfast'!L8*0.85</f>
        <v>25075</v>
      </c>
      <c r="M9" s="260">
        <f>'C завтраками| Bed and breakfast'!M8*0.85</f>
        <v>28900</v>
      </c>
      <c r="N9" s="260">
        <f>'C завтраками| Bed and breakfast'!N8*0.85</f>
        <v>13600</v>
      </c>
      <c r="O9" s="260">
        <f>'C завтраками| Bed and breakfast'!O8*0.85</f>
        <v>14875</v>
      </c>
      <c r="P9" s="260">
        <f>'C завтраками| Bed and breakfast'!P8*0.85</f>
        <v>13600</v>
      </c>
      <c r="Q9" s="260">
        <f>'C завтраками| Bed and breakfast'!Q8*0.85</f>
        <v>14195</v>
      </c>
      <c r="R9" s="260">
        <f>'C завтраками| Bed and breakfast'!R8*0.85</f>
        <v>14875</v>
      </c>
      <c r="S9" s="260">
        <f>'C завтраками| Bed and breakfast'!S8*0.85</f>
        <v>12325</v>
      </c>
      <c r="T9" s="260">
        <f>'C завтраками| Bed and breakfast'!T8*0.85</f>
        <v>14875</v>
      </c>
      <c r="U9" s="260">
        <f>'C завтраками| Bed and breakfast'!U8*0.85</f>
        <v>17425</v>
      </c>
      <c r="V9" s="260">
        <f>'C завтраками| Bed and breakfast'!V8*0.85</f>
        <v>17425</v>
      </c>
      <c r="W9" s="260">
        <f>'C завтраками| Bed and breakfast'!W8*0.85</f>
        <v>17425</v>
      </c>
      <c r="X9" s="260">
        <f>'C завтраками| Bed and breakfast'!X8*0.85</f>
        <v>17425</v>
      </c>
      <c r="Y9" s="260">
        <f>'C завтраками| Bed and breakfast'!Y8*0.85</f>
        <v>16150</v>
      </c>
      <c r="Z9" s="260">
        <f>'C завтраками| Bed and breakfast'!Z8*0.85</f>
        <v>19975</v>
      </c>
      <c r="AA9" s="260">
        <f>'C завтраками| Bed and breakfast'!AA8*0.85</f>
        <v>16150</v>
      </c>
      <c r="AB9" s="260">
        <f>'C завтраками| Bed and breakfast'!AB8*0.85</f>
        <v>22525</v>
      </c>
      <c r="AC9" s="260">
        <f>'C завтраками| Bed and breakfast'!AC8*0.85</f>
        <v>19975</v>
      </c>
      <c r="AD9" s="260">
        <f>'C завтраками| Bed and breakfast'!AD8*0.85</f>
        <v>16150</v>
      </c>
      <c r="AE9" s="260">
        <f>'C завтраками| Bed and breakfast'!AE8*0.85</f>
        <v>19975</v>
      </c>
      <c r="AF9" s="260">
        <f>'C завтраками| Bed and breakfast'!AF8*0.85</f>
        <v>17425</v>
      </c>
      <c r="AG9" s="260">
        <f>'C завтраками| Bed and breakfast'!AG8*0.85</f>
        <v>23120</v>
      </c>
      <c r="AH9" s="260">
        <f>'C завтраками| Bed and breakfast'!AH8*0.85</f>
        <v>25670</v>
      </c>
      <c r="AI9" s="260">
        <f>'C завтраками| Bed and breakfast'!AI8*0.85</f>
        <v>23120</v>
      </c>
      <c r="AJ9" s="260">
        <f>'C завтраками| Bed and breakfast'!AJ8*0.85</f>
        <v>21675</v>
      </c>
      <c r="AK9" s="260">
        <f>'C завтраками| Bed and breakfast'!AK8*0.85</f>
        <v>21675</v>
      </c>
      <c r="AL9" s="260">
        <f>'C завтраками| Bed and breakfast'!AL8*0.85</f>
        <v>23120</v>
      </c>
      <c r="AM9" s="260">
        <f>'C завтраками| Bed and breakfast'!AM8*0.85</f>
        <v>21675</v>
      </c>
      <c r="AN9" s="260">
        <f>'C завтраками| Bed and breakfast'!AN8*0.85</f>
        <v>25670</v>
      </c>
      <c r="AO9" s="260">
        <f>'C завтраками| Bed and breakfast'!AO8*0.85</f>
        <v>23120</v>
      </c>
      <c r="AP9" s="260">
        <f>'C завтраками| Bed and breakfast'!AP8*0.85</f>
        <v>25670</v>
      </c>
      <c r="AQ9" s="260">
        <f>'C завтраками| Bed and breakfast'!AQ8*0.85</f>
        <v>25670</v>
      </c>
      <c r="AR9" s="260">
        <f>'C завтраками| Bed and breakfast'!AR8*0.85</f>
        <v>32470</v>
      </c>
      <c r="AS9" s="260">
        <f>'C завтраками| Bed and breakfast'!AS8*0.85</f>
        <v>25670</v>
      </c>
      <c r="AT9" s="260">
        <f>'C завтраками| Bed and breakfast'!AT8*0.85</f>
        <v>29920</v>
      </c>
      <c r="AU9" s="260">
        <f>'C завтраками| Bed and breakfast'!AU8*0.85</f>
        <v>25670</v>
      </c>
      <c r="AV9" s="260">
        <f>'C завтраками| Bed and breakfast'!AV8*0.85</f>
        <v>29920</v>
      </c>
      <c r="AW9" s="260">
        <f>'C завтраками| Bed and breakfast'!AW8*0.85</f>
        <v>25670</v>
      </c>
      <c r="AX9" s="260">
        <f>'C завтраками| Bed and breakfast'!AX8*0.85</f>
        <v>32470</v>
      </c>
      <c r="AY9" s="260">
        <f>'C завтраками| Bed and breakfast'!AY8*0.85</f>
        <v>21675</v>
      </c>
      <c r="AZ9" s="260">
        <f>'C завтраками| Bed and breakfast'!AZ8*0.85</f>
        <v>27370</v>
      </c>
      <c r="BA9" s="260">
        <f>'C завтраками| Bed and breakfast'!BA8*0.85</f>
        <v>19125</v>
      </c>
      <c r="BB9" s="260">
        <f>'C завтраками| Bed and breakfast'!BB8*0.85</f>
        <v>20400</v>
      </c>
      <c r="BC9" s="260">
        <f>'C завтраками| Bed and breakfast'!BC8*0.85</f>
        <v>19125</v>
      </c>
      <c r="BD9" s="260">
        <f>'C завтраками| Bed and breakfast'!BD8*0.85</f>
        <v>20400</v>
      </c>
      <c r="BE9" s="260">
        <f>'C завтраками| Bed and breakfast'!BE8*0.85</f>
        <v>19125</v>
      </c>
      <c r="BF9" s="260">
        <f>'C завтраками| Bed and breakfast'!BF8*0.85</f>
        <v>20400</v>
      </c>
      <c r="BG9" s="260">
        <f>'C завтраками| Bed and breakfast'!BG8*0.85</f>
        <v>19125</v>
      </c>
      <c r="BH9" s="260">
        <f>'C завтраками| Bed and breakfast'!BH8*0.85</f>
        <v>20400</v>
      </c>
      <c r="BI9" s="260">
        <f>'C завтраками| Bed and breakfast'!BI8*0.85</f>
        <v>19125</v>
      </c>
    </row>
    <row r="10" spans="1:61" s="85" customFormat="1" x14ac:dyDescent="0.2">
      <c r="A10" s="259" t="s">
        <v>155</v>
      </c>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261"/>
      <c r="BD10" s="261"/>
      <c r="BE10" s="261"/>
      <c r="BF10" s="261"/>
      <c r="BG10" s="261"/>
      <c r="BH10" s="261"/>
      <c r="BI10" s="261"/>
    </row>
    <row r="11" spans="1:61" s="85" customFormat="1" x14ac:dyDescent="0.2">
      <c r="A11" s="260">
        <v>1</v>
      </c>
      <c r="B11" s="260">
        <f>'C завтраками| Bed and breakfast'!B10*0.85</f>
        <v>17850</v>
      </c>
      <c r="C11" s="260">
        <f>'C завтраками| Bed and breakfast'!C10*0.85</f>
        <v>16575</v>
      </c>
      <c r="D11" s="260">
        <f>'C завтраками| Bed and breakfast'!D10*0.85</f>
        <v>14620</v>
      </c>
      <c r="E11" s="260">
        <f>'C завтраками| Bed and breakfast'!E10*0.85</f>
        <v>14620</v>
      </c>
      <c r="F11" s="260">
        <f>'C завтраками| Bed and breakfast'!F10*0.85</f>
        <v>17850</v>
      </c>
      <c r="G11" s="260">
        <f>'C завтраками| Bed and breakfast'!G10*0.85</f>
        <v>29325</v>
      </c>
      <c r="H11" s="260">
        <f>'C завтраками| Bed and breakfast'!H10*0.85</f>
        <v>25500</v>
      </c>
      <c r="I11" s="260">
        <f>'C завтраками| Bed and breakfast'!I10*0.85</f>
        <v>22950</v>
      </c>
      <c r="J11" s="260">
        <f>'C завтраками| Bed and breakfast'!J10*0.85</f>
        <v>22950</v>
      </c>
      <c r="K11" s="260">
        <f>'C завтраками| Bed and breakfast'!K10*0.85</f>
        <v>20400</v>
      </c>
      <c r="L11" s="260">
        <f>'C завтраками| Bed and breakfast'!L10*0.85</f>
        <v>25500</v>
      </c>
      <c r="M11" s="260">
        <f>'C завтраками| Bed and breakfast'!M10*0.85</f>
        <v>29325</v>
      </c>
      <c r="N11" s="260">
        <f>'C завтраками| Bed and breakfast'!N10*0.85</f>
        <v>14025</v>
      </c>
      <c r="O11" s="260">
        <f>'C завтраками| Bed and breakfast'!O10*0.85</f>
        <v>15300</v>
      </c>
      <c r="P11" s="260">
        <f>'C завтраками| Bed and breakfast'!P10*0.85</f>
        <v>14025</v>
      </c>
      <c r="Q11" s="260">
        <f>'C завтраками| Bed and breakfast'!Q10*0.85</f>
        <v>14620</v>
      </c>
      <c r="R11" s="260">
        <f>'C завтраками| Bed and breakfast'!R10*0.85</f>
        <v>15300</v>
      </c>
      <c r="S11" s="260">
        <f>'C завтраками| Bed and breakfast'!S10*0.85</f>
        <v>12750</v>
      </c>
      <c r="T11" s="260">
        <f>'C завтраками| Bed and breakfast'!T10*0.85</f>
        <v>15300</v>
      </c>
      <c r="U11" s="260">
        <f>'C завтраками| Bed and breakfast'!U10*0.85</f>
        <v>17850</v>
      </c>
      <c r="V11" s="260">
        <f>'C завтраками| Bed and breakfast'!V10*0.85</f>
        <v>17850</v>
      </c>
      <c r="W11" s="260">
        <f>'C завтраками| Bed and breakfast'!W10*0.85</f>
        <v>17850</v>
      </c>
      <c r="X11" s="260">
        <f>'C завтраками| Bed and breakfast'!X10*0.85</f>
        <v>17850</v>
      </c>
      <c r="Y11" s="260">
        <f>'C завтраками| Bed and breakfast'!Y10*0.85</f>
        <v>16575</v>
      </c>
      <c r="Z11" s="260">
        <f>'C завтраками| Bed and breakfast'!Z10*0.85</f>
        <v>20400</v>
      </c>
      <c r="AA11" s="260">
        <f>'C завтраками| Bed and breakfast'!AA10*0.85</f>
        <v>16575</v>
      </c>
      <c r="AB11" s="260">
        <f>'C завтраками| Bed and breakfast'!AB10*0.85</f>
        <v>22950</v>
      </c>
      <c r="AC11" s="260">
        <f>'C завтраками| Bed and breakfast'!AC10*0.85</f>
        <v>20400</v>
      </c>
      <c r="AD11" s="260">
        <f>'C завтраками| Bed and breakfast'!AD10*0.85</f>
        <v>16575</v>
      </c>
      <c r="AE11" s="260">
        <f>'C завтраками| Bed and breakfast'!AE10*0.85</f>
        <v>20400</v>
      </c>
      <c r="AF11" s="260">
        <f>'C завтраками| Bed and breakfast'!AF10*0.85</f>
        <v>17850</v>
      </c>
      <c r="AG11" s="260">
        <f>'C завтраками| Bed and breakfast'!AG10*0.85</f>
        <v>23545</v>
      </c>
      <c r="AH11" s="260">
        <f>'C завтраками| Bed and breakfast'!AH10*0.85</f>
        <v>26095</v>
      </c>
      <c r="AI11" s="260">
        <f>'C завтраками| Bed and breakfast'!AI10*0.85</f>
        <v>23545</v>
      </c>
      <c r="AJ11" s="260">
        <f>'C завтраками| Bed and breakfast'!AJ10*0.85</f>
        <v>22100</v>
      </c>
      <c r="AK11" s="260">
        <f>'C завтраками| Bed and breakfast'!AK10*0.85</f>
        <v>22100</v>
      </c>
      <c r="AL11" s="260">
        <f>'C завтраками| Bed and breakfast'!AL10*0.85</f>
        <v>23545</v>
      </c>
      <c r="AM11" s="260">
        <f>'C завтраками| Bed and breakfast'!AM10*0.85</f>
        <v>22100</v>
      </c>
      <c r="AN11" s="260">
        <f>'C завтраками| Bed and breakfast'!AN10*0.85</f>
        <v>26095</v>
      </c>
      <c r="AO11" s="260">
        <f>'C завтраками| Bed and breakfast'!AO10*0.85</f>
        <v>23545</v>
      </c>
      <c r="AP11" s="260">
        <f>'C завтраками| Bed and breakfast'!AP10*0.85</f>
        <v>26095</v>
      </c>
      <c r="AQ11" s="260">
        <f>'C завтраками| Bed and breakfast'!AQ10*0.85</f>
        <v>26095</v>
      </c>
      <c r="AR11" s="260">
        <f>'C завтраками| Bed and breakfast'!AR10*0.85</f>
        <v>32895</v>
      </c>
      <c r="AS11" s="260">
        <f>'C завтраками| Bed and breakfast'!AS10*0.85</f>
        <v>26095</v>
      </c>
      <c r="AT11" s="260">
        <f>'C завтраками| Bed and breakfast'!AT10*0.85</f>
        <v>30345</v>
      </c>
      <c r="AU11" s="260">
        <f>'C завтраками| Bed and breakfast'!AU10*0.85</f>
        <v>26095</v>
      </c>
      <c r="AV11" s="260">
        <f>'C завтраками| Bed and breakfast'!AV10*0.85</f>
        <v>30345</v>
      </c>
      <c r="AW11" s="260">
        <f>'C завтраками| Bed and breakfast'!AW10*0.85</f>
        <v>26095</v>
      </c>
      <c r="AX11" s="260">
        <f>'C завтраками| Bed and breakfast'!AX10*0.85</f>
        <v>32895</v>
      </c>
      <c r="AY11" s="260">
        <f>'C завтраками| Bed and breakfast'!AY10*0.85</f>
        <v>22100</v>
      </c>
      <c r="AZ11" s="260">
        <f>'C завтраками| Bed and breakfast'!AZ10*0.85</f>
        <v>27795</v>
      </c>
      <c r="BA11" s="260">
        <f>'C завтраками| Bed and breakfast'!BA10*0.85</f>
        <v>19550</v>
      </c>
      <c r="BB11" s="260">
        <f>'C завтраками| Bed and breakfast'!BB10*0.85</f>
        <v>20825</v>
      </c>
      <c r="BC11" s="260">
        <f>'C завтраками| Bed and breakfast'!BC10*0.85</f>
        <v>19550</v>
      </c>
      <c r="BD11" s="260">
        <f>'C завтраками| Bed and breakfast'!BD10*0.85</f>
        <v>20825</v>
      </c>
      <c r="BE11" s="260">
        <f>'C завтраками| Bed and breakfast'!BE10*0.85</f>
        <v>19550</v>
      </c>
      <c r="BF11" s="260">
        <f>'C завтраками| Bed and breakfast'!BF10*0.85</f>
        <v>20825</v>
      </c>
      <c r="BG11" s="260">
        <f>'C завтраками| Bed and breakfast'!BG10*0.85</f>
        <v>19550</v>
      </c>
      <c r="BH11" s="260">
        <f>'C завтраками| Bed and breakfast'!BH10*0.85</f>
        <v>20825</v>
      </c>
      <c r="BI11" s="260">
        <f>'C завтраками| Bed and breakfast'!BI10*0.85</f>
        <v>19550</v>
      </c>
    </row>
    <row r="12" spans="1:61" s="85" customFormat="1" x14ac:dyDescent="0.2">
      <c r="A12" s="260">
        <v>2</v>
      </c>
      <c r="B12" s="260">
        <f>'C завтраками| Bed and breakfast'!B11*0.85</f>
        <v>19550</v>
      </c>
      <c r="C12" s="260">
        <f>'C завтраками| Bed and breakfast'!C11*0.85</f>
        <v>18275</v>
      </c>
      <c r="D12" s="260">
        <f>'C завтраками| Bed and breakfast'!D11*0.85</f>
        <v>16320</v>
      </c>
      <c r="E12" s="260">
        <f>'C завтраками| Bed and breakfast'!E11*0.85</f>
        <v>16320</v>
      </c>
      <c r="F12" s="260">
        <f>'C завтраками| Bed and breakfast'!F11*0.85</f>
        <v>19550</v>
      </c>
      <c r="G12" s="260">
        <f>'C завтраками| Bed and breakfast'!G11*0.85</f>
        <v>31025</v>
      </c>
      <c r="H12" s="260">
        <f>'C завтраками| Bed and breakfast'!H11*0.85</f>
        <v>27200</v>
      </c>
      <c r="I12" s="260">
        <f>'C завтраками| Bed and breakfast'!I11*0.85</f>
        <v>24650</v>
      </c>
      <c r="J12" s="260">
        <f>'C завтраками| Bed and breakfast'!J11*0.85</f>
        <v>24650</v>
      </c>
      <c r="K12" s="260">
        <f>'C завтраками| Bed and breakfast'!K11*0.85</f>
        <v>22100</v>
      </c>
      <c r="L12" s="260">
        <f>'C завтраками| Bed and breakfast'!L11*0.85</f>
        <v>27200</v>
      </c>
      <c r="M12" s="260">
        <f>'C завтраками| Bed and breakfast'!M11*0.85</f>
        <v>31025</v>
      </c>
      <c r="N12" s="260">
        <f>'C завтраками| Bed and breakfast'!N11*0.85</f>
        <v>15725</v>
      </c>
      <c r="O12" s="260">
        <f>'C завтраками| Bed and breakfast'!O11*0.85</f>
        <v>17000</v>
      </c>
      <c r="P12" s="260">
        <f>'C завтраками| Bed and breakfast'!P11*0.85</f>
        <v>15725</v>
      </c>
      <c r="Q12" s="260">
        <f>'C завтраками| Bed and breakfast'!Q11*0.85</f>
        <v>16320</v>
      </c>
      <c r="R12" s="260">
        <f>'C завтраками| Bed and breakfast'!R11*0.85</f>
        <v>17000</v>
      </c>
      <c r="S12" s="260">
        <f>'C завтраками| Bed and breakfast'!S11*0.85</f>
        <v>14450</v>
      </c>
      <c r="T12" s="260">
        <f>'C завтраками| Bed and breakfast'!T11*0.85</f>
        <v>17000</v>
      </c>
      <c r="U12" s="260">
        <f>'C завтраками| Bed and breakfast'!U11*0.85</f>
        <v>19550</v>
      </c>
      <c r="V12" s="260">
        <f>'C завтраками| Bed and breakfast'!V11*0.85</f>
        <v>19550</v>
      </c>
      <c r="W12" s="260">
        <f>'C завтраками| Bed and breakfast'!W11*0.85</f>
        <v>19550</v>
      </c>
      <c r="X12" s="260">
        <f>'C завтраками| Bed and breakfast'!X11*0.85</f>
        <v>19550</v>
      </c>
      <c r="Y12" s="260">
        <f>'C завтраками| Bed and breakfast'!Y11*0.85</f>
        <v>18275</v>
      </c>
      <c r="Z12" s="260">
        <f>'C завтраками| Bed and breakfast'!Z11*0.85</f>
        <v>22100</v>
      </c>
      <c r="AA12" s="260">
        <f>'C завтраками| Bed and breakfast'!AA11*0.85</f>
        <v>18275</v>
      </c>
      <c r="AB12" s="260">
        <f>'C завтраками| Bed and breakfast'!AB11*0.85</f>
        <v>24650</v>
      </c>
      <c r="AC12" s="260">
        <f>'C завтраками| Bed and breakfast'!AC11*0.85</f>
        <v>22100</v>
      </c>
      <c r="AD12" s="260">
        <f>'C завтраками| Bed and breakfast'!AD11*0.85</f>
        <v>18275</v>
      </c>
      <c r="AE12" s="260">
        <f>'C завтраками| Bed and breakfast'!AE11*0.85</f>
        <v>22100</v>
      </c>
      <c r="AF12" s="260">
        <f>'C завтраками| Bed and breakfast'!AF11*0.85</f>
        <v>19550</v>
      </c>
      <c r="AG12" s="260">
        <f>'C завтраками| Bed and breakfast'!AG11*0.85</f>
        <v>25245</v>
      </c>
      <c r="AH12" s="260">
        <f>'C завтраками| Bed and breakfast'!AH11*0.85</f>
        <v>27795</v>
      </c>
      <c r="AI12" s="260">
        <f>'C завтраками| Bed and breakfast'!AI11*0.85</f>
        <v>25245</v>
      </c>
      <c r="AJ12" s="260">
        <f>'C завтраками| Bed and breakfast'!AJ11*0.85</f>
        <v>23800</v>
      </c>
      <c r="AK12" s="260">
        <f>'C завтраками| Bed and breakfast'!AK11*0.85</f>
        <v>23800</v>
      </c>
      <c r="AL12" s="260">
        <f>'C завтраками| Bed and breakfast'!AL11*0.85</f>
        <v>25245</v>
      </c>
      <c r="AM12" s="260">
        <f>'C завтраками| Bed and breakfast'!AM11*0.85</f>
        <v>23800</v>
      </c>
      <c r="AN12" s="260">
        <f>'C завтраками| Bed and breakfast'!AN11*0.85</f>
        <v>27795</v>
      </c>
      <c r="AO12" s="260">
        <f>'C завтраками| Bed and breakfast'!AO11*0.85</f>
        <v>25245</v>
      </c>
      <c r="AP12" s="260">
        <f>'C завтраками| Bed and breakfast'!AP11*0.85</f>
        <v>27795</v>
      </c>
      <c r="AQ12" s="260">
        <f>'C завтраками| Bed and breakfast'!AQ11*0.85</f>
        <v>27795</v>
      </c>
      <c r="AR12" s="260">
        <f>'C завтраками| Bed and breakfast'!AR11*0.85</f>
        <v>34595</v>
      </c>
      <c r="AS12" s="260">
        <f>'C завтраками| Bed and breakfast'!AS11*0.85</f>
        <v>27795</v>
      </c>
      <c r="AT12" s="260">
        <f>'C завтраками| Bed and breakfast'!AT11*0.85</f>
        <v>32045</v>
      </c>
      <c r="AU12" s="260">
        <f>'C завтраками| Bed and breakfast'!AU11*0.85</f>
        <v>27795</v>
      </c>
      <c r="AV12" s="260">
        <f>'C завтраками| Bed and breakfast'!AV11*0.85</f>
        <v>32045</v>
      </c>
      <c r="AW12" s="260">
        <f>'C завтраками| Bed and breakfast'!AW11*0.85</f>
        <v>27795</v>
      </c>
      <c r="AX12" s="260">
        <f>'C завтраками| Bed and breakfast'!AX11*0.85</f>
        <v>34595</v>
      </c>
      <c r="AY12" s="260">
        <f>'C завтраками| Bed and breakfast'!AY11*0.85</f>
        <v>23800</v>
      </c>
      <c r="AZ12" s="260">
        <f>'C завтраками| Bed and breakfast'!AZ11*0.85</f>
        <v>29495</v>
      </c>
      <c r="BA12" s="260">
        <f>'C завтраками| Bed and breakfast'!BA11*0.85</f>
        <v>21250</v>
      </c>
      <c r="BB12" s="260">
        <f>'C завтраками| Bed and breakfast'!BB11*0.85</f>
        <v>22525</v>
      </c>
      <c r="BC12" s="260">
        <f>'C завтраками| Bed and breakfast'!BC11*0.85</f>
        <v>21250</v>
      </c>
      <c r="BD12" s="260">
        <f>'C завтраками| Bed and breakfast'!BD11*0.85</f>
        <v>22525</v>
      </c>
      <c r="BE12" s="260">
        <f>'C завтраками| Bed and breakfast'!BE11*0.85</f>
        <v>21250</v>
      </c>
      <c r="BF12" s="260">
        <f>'C завтраками| Bed and breakfast'!BF11*0.85</f>
        <v>22525</v>
      </c>
      <c r="BG12" s="260">
        <f>'C завтраками| Bed and breakfast'!BG11*0.85</f>
        <v>21250</v>
      </c>
      <c r="BH12" s="260">
        <f>'C завтраками| Bed and breakfast'!BH11*0.85</f>
        <v>22525</v>
      </c>
      <c r="BI12" s="260">
        <f>'C завтраками| Bed and breakfast'!BI11*0.85</f>
        <v>21250</v>
      </c>
    </row>
    <row r="13" spans="1:61" s="85" customFormat="1" x14ac:dyDescent="0.2">
      <c r="A13" s="259" t="s">
        <v>154</v>
      </c>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1"/>
      <c r="AY13" s="261"/>
      <c r="AZ13" s="261"/>
      <c r="BA13" s="261"/>
      <c r="BB13" s="261"/>
      <c r="BC13" s="261"/>
      <c r="BD13" s="261"/>
      <c r="BE13" s="261"/>
      <c r="BF13" s="261"/>
      <c r="BG13" s="261"/>
      <c r="BH13" s="261"/>
      <c r="BI13" s="261"/>
    </row>
    <row r="14" spans="1:61" s="85" customFormat="1" x14ac:dyDescent="0.2">
      <c r="A14" s="260">
        <v>1</v>
      </c>
      <c r="B14" s="260">
        <f>'C завтраками| Bed and breakfast'!B13*0.85</f>
        <v>18700</v>
      </c>
      <c r="C14" s="260">
        <f>'C завтраками| Bed and breakfast'!C13*0.85</f>
        <v>17425</v>
      </c>
      <c r="D14" s="260">
        <f>'C завтраками| Bed and breakfast'!D13*0.85</f>
        <v>15470</v>
      </c>
      <c r="E14" s="260">
        <f>'C завтраками| Bed and breakfast'!E13*0.85</f>
        <v>15470</v>
      </c>
      <c r="F14" s="260">
        <f>'C завтраками| Bed and breakfast'!F13*0.85</f>
        <v>18700</v>
      </c>
      <c r="G14" s="260">
        <f>'C завтраками| Bed and breakfast'!G13*0.85</f>
        <v>30175</v>
      </c>
      <c r="H14" s="260">
        <f>'C завтраками| Bed and breakfast'!H13*0.85</f>
        <v>26350</v>
      </c>
      <c r="I14" s="260">
        <f>'C завтраками| Bed and breakfast'!I13*0.85</f>
        <v>23800</v>
      </c>
      <c r="J14" s="260">
        <f>'C завтраками| Bed and breakfast'!J13*0.85</f>
        <v>23800</v>
      </c>
      <c r="K14" s="260">
        <f>'C завтраками| Bed and breakfast'!K13*0.85</f>
        <v>21250</v>
      </c>
      <c r="L14" s="260">
        <f>'C завтраками| Bed and breakfast'!L13*0.85</f>
        <v>26350</v>
      </c>
      <c r="M14" s="260">
        <f>'C завтраками| Bed and breakfast'!M13*0.85</f>
        <v>30175</v>
      </c>
      <c r="N14" s="260">
        <f>'C завтраками| Bed and breakfast'!N13*0.85</f>
        <v>14875</v>
      </c>
      <c r="O14" s="260">
        <f>'C завтраками| Bed and breakfast'!O13*0.85</f>
        <v>16150</v>
      </c>
      <c r="P14" s="260">
        <f>'C завтраками| Bed and breakfast'!P13*0.85</f>
        <v>14875</v>
      </c>
      <c r="Q14" s="260">
        <f>'C завтраками| Bed and breakfast'!Q13*0.85</f>
        <v>15470</v>
      </c>
      <c r="R14" s="260">
        <f>'C завтраками| Bed and breakfast'!R13*0.85</f>
        <v>16150</v>
      </c>
      <c r="S14" s="260">
        <f>'C завтраками| Bed and breakfast'!S13*0.85</f>
        <v>13600</v>
      </c>
      <c r="T14" s="260">
        <f>'C завтраками| Bed and breakfast'!T13*0.85</f>
        <v>16150</v>
      </c>
      <c r="U14" s="260">
        <f>'C завтраками| Bed and breakfast'!U13*0.85</f>
        <v>18700</v>
      </c>
      <c r="V14" s="260">
        <f>'C завтраками| Bed and breakfast'!V13*0.85</f>
        <v>18700</v>
      </c>
      <c r="W14" s="260">
        <f>'C завтраками| Bed and breakfast'!W13*0.85</f>
        <v>18700</v>
      </c>
      <c r="X14" s="260">
        <f>'C завтраками| Bed and breakfast'!X13*0.85</f>
        <v>18700</v>
      </c>
      <c r="Y14" s="260">
        <f>'C завтраками| Bed and breakfast'!Y13*0.85</f>
        <v>17425</v>
      </c>
      <c r="Z14" s="260">
        <f>'C завтраками| Bed and breakfast'!Z13*0.85</f>
        <v>21250</v>
      </c>
      <c r="AA14" s="260">
        <f>'C завтраками| Bed and breakfast'!AA13*0.85</f>
        <v>17425</v>
      </c>
      <c r="AB14" s="260">
        <f>'C завтраками| Bed and breakfast'!AB13*0.85</f>
        <v>23800</v>
      </c>
      <c r="AC14" s="260">
        <f>'C завтраками| Bed and breakfast'!AC13*0.85</f>
        <v>21250</v>
      </c>
      <c r="AD14" s="260">
        <f>'C завтраками| Bed and breakfast'!AD13*0.85</f>
        <v>17425</v>
      </c>
      <c r="AE14" s="260">
        <f>'C завтраками| Bed and breakfast'!AE13*0.85</f>
        <v>21250</v>
      </c>
      <c r="AF14" s="260">
        <f>'C завтраками| Bed and breakfast'!AF13*0.85</f>
        <v>18700</v>
      </c>
      <c r="AG14" s="260">
        <f>'C завтраками| Bed and breakfast'!AG13*0.85</f>
        <v>24395</v>
      </c>
      <c r="AH14" s="260">
        <f>'C завтраками| Bed and breakfast'!AH13*0.85</f>
        <v>26945</v>
      </c>
      <c r="AI14" s="260">
        <f>'C завтраками| Bed and breakfast'!AI13*0.85</f>
        <v>24395</v>
      </c>
      <c r="AJ14" s="260">
        <f>'C завтраками| Bed and breakfast'!AJ13*0.85</f>
        <v>22950</v>
      </c>
      <c r="AK14" s="260">
        <f>'C завтраками| Bed and breakfast'!AK13*0.85</f>
        <v>22950</v>
      </c>
      <c r="AL14" s="260">
        <f>'C завтраками| Bed and breakfast'!AL13*0.85</f>
        <v>24395</v>
      </c>
      <c r="AM14" s="260">
        <f>'C завтраками| Bed and breakfast'!AM13*0.85</f>
        <v>22950</v>
      </c>
      <c r="AN14" s="260">
        <f>'C завтраками| Bed and breakfast'!AN13*0.85</f>
        <v>26945</v>
      </c>
      <c r="AO14" s="260">
        <f>'C завтраками| Bed and breakfast'!AO13*0.85</f>
        <v>24395</v>
      </c>
      <c r="AP14" s="260">
        <f>'C завтраками| Bed and breakfast'!AP13*0.85</f>
        <v>26945</v>
      </c>
      <c r="AQ14" s="260">
        <f>'C завтраками| Bed and breakfast'!AQ13*0.85</f>
        <v>26945</v>
      </c>
      <c r="AR14" s="260">
        <f>'C завтраками| Bed and breakfast'!AR13*0.85</f>
        <v>33745</v>
      </c>
      <c r="AS14" s="260">
        <f>'C завтраками| Bed and breakfast'!AS13*0.85</f>
        <v>26945</v>
      </c>
      <c r="AT14" s="260">
        <f>'C завтраками| Bed and breakfast'!AT13*0.85</f>
        <v>31195</v>
      </c>
      <c r="AU14" s="260">
        <f>'C завтраками| Bed and breakfast'!AU13*0.85</f>
        <v>26945</v>
      </c>
      <c r="AV14" s="260">
        <f>'C завтраками| Bed and breakfast'!AV13*0.85</f>
        <v>31195</v>
      </c>
      <c r="AW14" s="260">
        <f>'C завтраками| Bed and breakfast'!AW13*0.85</f>
        <v>26945</v>
      </c>
      <c r="AX14" s="260">
        <f>'C завтраками| Bed and breakfast'!AX13*0.85</f>
        <v>33745</v>
      </c>
      <c r="AY14" s="260">
        <f>'C завтраками| Bed and breakfast'!AY13*0.85</f>
        <v>22950</v>
      </c>
      <c r="AZ14" s="260">
        <f>'C завтраками| Bed and breakfast'!AZ13*0.85</f>
        <v>28645</v>
      </c>
      <c r="BA14" s="260">
        <f>'C завтраками| Bed and breakfast'!BA13*0.85</f>
        <v>20400</v>
      </c>
      <c r="BB14" s="260">
        <f>'C завтраками| Bed and breakfast'!BB13*0.85</f>
        <v>21675</v>
      </c>
      <c r="BC14" s="260">
        <f>'C завтраками| Bed and breakfast'!BC13*0.85</f>
        <v>20400</v>
      </c>
      <c r="BD14" s="260">
        <f>'C завтраками| Bed and breakfast'!BD13*0.85</f>
        <v>21675</v>
      </c>
      <c r="BE14" s="260">
        <f>'C завтраками| Bed and breakfast'!BE13*0.85</f>
        <v>20400</v>
      </c>
      <c r="BF14" s="260">
        <f>'C завтраками| Bed and breakfast'!BF13*0.85</f>
        <v>21675</v>
      </c>
      <c r="BG14" s="260">
        <f>'C завтраками| Bed and breakfast'!BG13*0.85</f>
        <v>20400</v>
      </c>
      <c r="BH14" s="260">
        <f>'C завтраками| Bed and breakfast'!BH13*0.85</f>
        <v>21675</v>
      </c>
      <c r="BI14" s="260">
        <f>'C завтраками| Bed and breakfast'!BI13*0.85</f>
        <v>20400</v>
      </c>
    </row>
    <row r="15" spans="1:61" s="85" customFormat="1" x14ac:dyDescent="0.2">
      <c r="A15" s="260">
        <v>2</v>
      </c>
      <c r="B15" s="260">
        <f>'C завтраками| Bed and breakfast'!B14*0.85</f>
        <v>20400</v>
      </c>
      <c r="C15" s="260">
        <f>'C завтраками| Bed and breakfast'!C14*0.85</f>
        <v>19125</v>
      </c>
      <c r="D15" s="260">
        <f>'C завтраками| Bed and breakfast'!D14*0.85</f>
        <v>17170</v>
      </c>
      <c r="E15" s="260">
        <f>'C завтраками| Bed and breakfast'!E14*0.85</f>
        <v>17170</v>
      </c>
      <c r="F15" s="260">
        <f>'C завтраками| Bed and breakfast'!F14*0.85</f>
        <v>20400</v>
      </c>
      <c r="G15" s="260">
        <f>'C завтраками| Bed and breakfast'!G14*0.85</f>
        <v>31875</v>
      </c>
      <c r="H15" s="260">
        <f>'C завтраками| Bed and breakfast'!H14*0.85</f>
        <v>28050</v>
      </c>
      <c r="I15" s="260">
        <f>'C завтраками| Bed and breakfast'!I14*0.85</f>
        <v>25500</v>
      </c>
      <c r="J15" s="260">
        <f>'C завтраками| Bed and breakfast'!J14*0.85</f>
        <v>25500</v>
      </c>
      <c r="K15" s="260">
        <f>'C завтраками| Bed and breakfast'!K14*0.85</f>
        <v>22950</v>
      </c>
      <c r="L15" s="260">
        <f>'C завтраками| Bed and breakfast'!L14*0.85</f>
        <v>28050</v>
      </c>
      <c r="M15" s="260">
        <f>'C завтраками| Bed and breakfast'!M14*0.85</f>
        <v>31875</v>
      </c>
      <c r="N15" s="260">
        <f>'C завтраками| Bed and breakfast'!N14*0.85</f>
        <v>16575</v>
      </c>
      <c r="O15" s="260">
        <f>'C завтраками| Bed and breakfast'!O14*0.85</f>
        <v>17850</v>
      </c>
      <c r="P15" s="260">
        <f>'C завтраками| Bed and breakfast'!P14*0.85</f>
        <v>16575</v>
      </c>
      <c r="Q15" s="260">
        <f>'C завтраками| Bed and breakfast'!Q14*0.85</f>
        <v>17170</v>
      </c>
      <c r="R15" s="260">
        <f>'C завтраками| Bed and breakfast'!R14*0.85</f>
        <v>17850</v>
      </c>
      <c r="S15" s="260">
        <f>'C завтраками| Bed and breakfast'!S14*0.85</f>
        <v>15300</v>
      </c>
      <c r="T15" s="260">
        <f>'C завтраками| Bed and breakfast'!T14*0.85</f>
        <v>17850</v>
      </c>
      <c r="U15" s="260">
        <f>'C завтраками| Bed and breakfast'!U14*0.85</f>
        <v>20400</v>
      </c>
      <c r="V15" s="260">
        <f>'C завтраками| Bed and breakfast'!V14*0.85</f>
        <v>20400</v>
      </c>
      <c r="W15" s="260">
        <f>'C завтраками| Bed and breakfast'!W14*0.85</f>
        <v>20400</v>
      </c>
      <c r="X15" s="260">
        <f>'C завтраками| Bed and breakfast'!X14*0.85</f>
        <v>20400</v>
      </c>
      <c r="Y15" s="260">
        <f>'C завтраками| Bed and breakfast'!Y14*0.85</f>
        <v>19125</v>
      </c>
      <c r="Z15" s="260">
        <f>'C завтраками| Bed and breakfast'!Z14*0.85</f>
        <v>22950</v>
      </c>
      <c r="AA15" s="260">
        <f>'C завтраками| Bed and breakfast'!AA14*0.85</f>
        <v>19125</v>
      </c>
      <c r="AB15" s="260">
        <f>'C завтраками| Bed and breakfast'!AB14*0.85</f>
        <v>25500</v>
      </c>
      <c r="AC15" s="260">
        <f>'C завтраками| Bed and breakfast'!AC14*0.85</f>
        <v>22950</v>
      </c>
      <c r="AD15" s="260">
        <f>'C завтраками| Bed and breakfast'!AD14*0.85</f>
        <v>19125</v>
      </c>
      <c r="AE15" s="260">
        <f>'C завтраками| Bed and breakfast'!AE14*0.85</f>
        <v>22950</v>
      </c>
      <c r="AF15" s="260">
        <f>'C завтраками| Bed and breakfast'!AF14*0.85</f>
        <v>20400</v>
      </c>
      <c r="AG15" s="260">
        <f>'C завтраками| Bed and breakfast'!AG14*0.85</f>
        <v>26095</v>
      </c>
      <c r="AH15" s="260">
        <f>'C завтраками| Bed and breakfast'!AH14*0.85</f>
        <v>28645</v>
      </c>
      <c r="AI15" s="260">
        <f>'C завтраками| Bed and breakfast'!AI14*0.85</f>
        <v>26095</v>
      </c>
      <c r="AJ15" s="260">
        <f>'C завтраками| Bed and breakfast'!AJ14*0.85</f>
        <v>24650</v>
      </c>
      <c r="AK15" s="260">
        <f>'C завтраками| Bed and breakfast'!AK14*0.85</f>
        <v>24650</v>
      </c>
      <c r="AL15" s="260">
        <f>'C завтраками| Bed and breakfast'!AL14*0.85</f>
        <v>26095</v>
      </c>
      <c r="AM15" s="260">
        <f>'C завтраками| Bed and breakfast'!AM14*0.85</f>
        <v>24650</v>
      </c>
      <c r="AN15" s="260">
        <f>'C завтраками| Bed and breakfast'!AN14*0.85</f>
        <v>28645</v>
      </c>
      <c r="AO15" s="260">
        <f>'C завтраками| Bed and breakfast'!AO14*0.85</f>
        <v>26095</v>
      </c>
      <c r="AP15" s="260">
        <f>'C завтраками| Bed and breakfast'!AP14*0.85</f>
        <v>28645</v>
      </c>
      <c r="AQ15" s="260">
        <f>'C завтраками| Bed and breakfast'!AQ14*0.85</f>
        <v>28645</v>
      </c>
      <c r="AR15" s="260">
        <f>'C завтраками| Bed and breakfast'!AR14*0.85</f>
        <v>35445</v>
      </c>
      <c r="AS15" s="260">
        <f>'C завтраками| Bed and breakfast'!AS14*0.85</f>
        <v>28645</v>
      </c>
      <c r="AT15" s="260">
        <f>'C завтраками| Bed and breakfast'!AT14*0.85</f>
        <v>32895</v>
      </c>
      <c r="AU15" s="260">
        <f>'C завтраками| Bed and breakfast'!AU14*0.85</f>
        <v>28645</v>
      </c>
      <c r="AV15" s="260">
        <f>'C завтраками| Bed and breakfast'!AV14*0.85</f>
        <v>32895</v>
      </c>
      <c r="AW15" s="260">
        <f>'C завтраками| Bed and breakfast'!AW14*0.85</f>
        <v>28645</v>
      </c>
      <c r="AX15" s="260">
        <f>'C завтраками| Bed and breakfast'!AX14*0.85</f>
        <v>35445</v>
      </c>
      <c r="AY15" s="260">
        <f>'C завтраками| Bed and breakfast'!AY14*0.85</f>
        <v>24650</v>
      </c>
      <c r="AZ15" s="260">
        <f>'C завтраками| Bed and breakfast'!AZ14*0.85</f>
        <v>30345</v>
      </c>
      <c r="BA15" s="260">
        <f>'C завтраками| Bed and breakfast'!BA14*0.85</f>
        <v>22100</v>
      </c>
      <c r="BB15" s="260">
        <f>'C завтраками| Bed and breakfast'!BB14*0.85</f>
        <v>23375</v>
      </c>
      <c r="BC15" s="260">
        <f>'C завтраками| Bed and breakfast'!BC14*0.85</f>
        <v>22100</v>
      </c>
      <c r="BD15" s="260">
        <f>'C завтраками| Bed and breakfast'!BD14*0.85</f>
        <v>23375</v>
      </c>
      <c r="BE15" s="260">
        <f>'C завтраками| Bed and breakfast'!BE14*0.85</f>
        <v>22100</v>
      </c>
      <c r="BF15" s="260">
        <f>'C завтраками| Bed and breakfast'!BF14*0.85</f>
        <v>23375</v>
      </c>
      <c r="BG15" s="260">
        <f>'C завтраками| Bed and breakfast'!BG14*0.85</f>
        <v>22100</v>
      </c>
      <c r="BH15" s="260">
        <f>'C завтраками| Bed and breakfast'!BH14*0.85</f>
        <v>23375</v>
      </c>
      <c r="BI15" s="260">
        <f>'C завтраками| Bed and breakfast'!BI14*0.85</f>
        <v>22100</v>
      </c>
    </row>
    <row r="16" spans="1:61" s="85" customFormat="1" x14ac:dyDescent="0.2">
      <c r="A16" s="259" t="s">
        <v>156</v>
      </c>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261"/>
      <c r="BG16" s="261"/>
      <c r="BH16" s="261"/>
      <c r="BI16" s="261"/>
    </row>
    <row r="17" spans="1:61" s="85" customFormat="1" x14ac:dyDescent="0.2">
      <c r="A17" s="260">
        <v>1</v>
      </c>
      <c r="B17" s="260">
        <f>'C завтраками| Bed and breakfast'!B16*0.85</f>
        <v>21250</v>
      </c>
      <c r="C17" s="260">
        <f>'C завтраками| Bed and breakfast'!C16*0.85</f>
        <v>19975</v>
      </c>
      <c r="D17" s="260">
        <f>'C завтраками| Bed and breakfast'!D16*0.85</f>
        <v>18020</v>
      </c>
      <c r="E17" s="260">
        <f>'C завтраками| Bed and breakfast'!E16*0.85</f>
        <v>18020</v>
      </c>
      <c r="F17" s="260">
        <f>'C завтраками| Bed and breakfast'!F16*0.85</f>
        <v>21250</v>
      </c>
      <c r="G17" s="260">
        <f>'C завтраками| Bed and breakfast'!G16*0.85</f>
        <v>32725</v>
      </c>
      <c r="H17" s="260">
        <f>'C завтраками| Bed and breakfast'!H16*0.85</f>
        <v>28900</v>
      </c>
      <c r="I17" s="260">
        <f>'C завтраками| Bed and breakfast'!I16*0.85</f>
        <v>26350</v>
      </c>
      <c r="J17" s="260">
        <f>'C завтраками| Bed and breakfast'!J16*0.85</f>
        <v>26350</v>
      </c>
      <c r="K17" s="260">
        <f>'C завтраками| Bed and breakfast'!K16*0.85</f>
        <v>23800</v>
      </c>
      <c r="L17" s="260">
        <f>'C завтраками| Bed and breakfast'!L16*0.85</f>
        <v>28900</v>
      </c>
      <c r="M17" s="260">
        <f>'C завтраками| Bed and breakfast'!M16*0.85</f>
        <v>32725</v>
      </c>
      <c r="N17" s="260">
        <f>'C завтраками| Bed and breakfast'!N16*0.85</f>
        <v>17425</v>
      </c>
      <c r="O17" s="260">
        <f>'C завтраками| Bed and breakfast'!O16*0.85</f>
        <v>18700</v>
      </c>
      <c r="P17" s="260">
        <f>'C завтраками| Bed and breakfast'!P16*0.85</f>
        <v>17425</v>
      </c>
      <c r="Q17" s="260">
        <f>'C завтраками| Bed and breakfast'!Q16*0.85</f>
        <v>18020</v>
      </c>
      <c r="R17" s="260">
        <f>'C завтраками| Bed and breakfast'!R16*0.85</f>
        <v>18700</v>
      </c>
      <c r="S17" s="260">
        <f>'C завтраками| Bed and breakfast'!S16*0.85</f>
        <v>16150</v>
      </c>
      <c r="T17" s="260">
        <f>'C завтраками| Bed and breakfast'!T16*0.85</f>
        <v>18700</v>
      </c>
      <c r="U17" s="260">
        <f>'C завтраками| Bed and breakfast'!U16*0.85</f>
        <v>21250</v>
      </c>
      <c r="V17" s="260">
        <f>'C завтраками| Bed and breakfast'!V16*0.85</f>
        <v>21250</v>
      </c>
      <c r="W17" s="260">
        <f>'C завтраками| Bed and breakfast'!W16*0.85</f>
        <v>21250</v>
      </c>
      <c r="X17" s="260">
        <f>'C завтраками| Bed and breakfast'!X16*0.85</f>
        <v>21250</v>
      </c>
      <c r="Y17" s="260">
        <f>'C завтраками| Bed and breakfast'!Y16*0.85</f>
        <v>19975</v>
      </c>
      <c r="Z17" s="260">
        <f>'C завтраками| Bed and breakfast'!Z16*0.85</f>
        <v>23800</v>
      </c>
      <c r="AA17" s="260">
        <f>'C завтраками| Bed and breakfast'!AA16*0.85</f>
        <v>19975</v>
      </c>
      <c r="AB17" s="260">
        <f>'C завтраками| Bed and breakfast'!AB16*0.85</f>
        <v>26350</v>
      </c>
      <c r="AC17" s="260">
        <f>'C завтраками| Bed and breakfast'!AC16*0.85</f>
        <v>23800</v>
      </c>
      <c r="AD17" s="260">
        <f>'C завтраками| Bed and breakfast'!AD16*0.85</f>
        <v>19975</v>
      </c>
      <c r="AE17" s="260">
        <f>'C завтраками| Bed and breakfast'!AE16*0.85</f>
        <v>23800</v>
      </c>
      <c r="AF17" s="260">
        <f>'C завтраками| Bed and breakfast'!AF16*0.85</f>
        <v>21250</v>
      </c>
      <c r="AG17" s="260">
        <f>'C завтраками| Bed and breakfast'!AG16*0.85</f>
        <v>26945</v>
      </c>
      <c r="AH17" s="260">
        <f>'C завтраками| Bed and breakfast'!AH16*0.85</f>
        <v>29495</v>
      </c>
      <c r="AI17" s="260">
        <f>'C завтраками| Bed and breakfast'!AI16*0.85</f>
        <v>26945</v>
      </c>
      <c r="AJ17" s="260">
        <f>'C завтраками| Bed and breakfast'!AJ16*0.85</f>
        <v>25500</v>
      </c>
      <c r="AK17" s="260">
        <f>'C завтраками| Bed and breakfast'!AK16*0.85</f>
        <v>25500</v>
      </c>
      <c r="AL17" s="260">
        <f>'C завтраками| Bed and breakfast'!AL16*0.85</f>
        <v>26945</v>
      </c>
      <c r="AM17" s="260">
        <f>'C завтраками| Bed and breakfast'!AM16*0.85</f>
        <v>25500</v>
      </c>
      <c r="AN17" s="260">
        <f>'C завтраками| Bed and breakfast'!AN16*0.85</f>
        <v>29495</v>
      </c>
      <c r="AO17" s="260">
        <f>'C завтраками| Bed and breakfast'!AO16*0.85</f>
        <v>26945</v>
      </c>
      <c r="AP17" s="260">
        <f>'C завтраками| Bed and breakfast'!AP16*0.85</f>
        <v>29495</v>
      </c>
      <c r="AQ17" s="260">
        <f>'C завтраками| Bed and breakfast'!AQ16*0.85</f>
        <v>29495</v>
      </c>
      <c r="AR17" s="260">
        <f>'C завтраками| Bed and breakfast'!AR16*0.85</f>
        <v>36295</v>
      </c>
      <c r="AS17" s="260">
        <f>'C завтраками| Bed and breakfast'!AS16*0.85</f>
        <v>29495</v>
      </c>
      <c r="AT17" s="260">
        <f>'C завтраками| Bed and breakfast'!AT16*0.85</f>
        <v>33745</v>
      </c>
      <c r="AU17" s="260">
        <f>'C завтраками| Bed and breakfast'!AU16*0.85</f>
        <v>29495</v>
      </c>
      <c r="AV17" s="260">
        <f>'C завтраками| Bed and breakfast'!AV16*0.85</f>
        <v>33745</v>
      </c>
      <c r="AW17" s="260">
        <f>'C завтраками| Bed and breakfast'!AW16*0.85</f>
        <v>29495</v>
      </c>
      <c r="AX17" s="260">
        <f>'C завтраками| Bed and breakfast'!AX16*0.85</f>
        <v>36295</v>
      </c>
      <c r="AY17" s="260">
        <f>'C завтраками| Bed and breakfast'!AY16*0.85</f>
        <v>25500</v>
      </c>
      <c r="AZ17" s="260">
        <f>'C завтраками| Bed and breakfast'!AZ16*0.85</f>
        <v>31195</v>
      </c>
      <c r="BA17" s="260">
        <f>'C завтраками| Bed and breakfast'!BA16*0.85</f>
        <v>22950</v>
      </c>
      <c r="BB17" s="260">
        <f>'C завтраками| Bed and breakfast'!BB16*0.85</f>
        <v>24225</v>
      </c>
      <c r="BC17" s="260">
        <f>'C завтраками| Bed and breakfast'!BC16*0.85</f>
        <v>22950</v>
      </c>
      <c r="BD17" s="260">
        <f>'C завтраками| Bed and breakfast'!BD16*0.85</f>
        <v>24225</v>
      </c>
      <c r="BE17" s="260">
        <f>'C завтраками| Bed and breakfast'!BE16*0.85</f>
        <v>22950</v>
      </c>
      <c r="BF17" s="260">
        <f>'C завтраками| Bed and breakfast'!BF16*0.85</f>
        <v>24225</v>
      </c>
      <c r="BG17" s="260">
        <f>'C завтраками| Bed and breakfast'!BG16*0.85</f>
        <v>22950</v>
      </c>
      <c r="BH17" s="260">
        <f>'C завтраками| Bed and breakfast'!BH16*0.85</f>
        <v>24225</v>
      </c>
      <c r="BI17" s="260">
        <f>'C завтраками| Bed and breakfast'!BI16*0.85</f>
        <v>22950</v>
      </c>
    </row>
    <row r="18" spans="1:61" s="85" customFormat="1" x14ac:dyDescent="0.2">
      <c r="A18" s="260">
        <v>2</v>
      </c>
      <c r="B18" s="260">
        <f>'C завтраками| Bed and breakfast'!B17*0.85</f>
        <v>22950</v>
      </c>
      <c r="C18" s="260">
        <f>'C завтраками| Bed and breakfast'!C17*0.85</f>
        <v>21675</v>
      </c>
      <c r="D18" s="260">
        <f>'C завтраками| Bed and breakfast'!D17*0.85</f>
        <v>19720</v>
      </c>
      <c r="E18" s="260">
        <f>'C завтраками| Bed and breakfast'!E17*0.85</f>
        <v>19720</v>
      </c>
      <c r="F18" s="260">
        <f>'C завтраками| Bed and breakfast'!F17*0.85</f>
        <v>22950</v>
      </c>
      <c r="G18" s="260">
        <f>'C завтраками| Bed and breakfast'!G17*0.85</f>
        <v>34425</v>
      </c>
      <c r="H18" s="260">
        <f>'C завтраками| Bed and breakfast'!H17*0.85</f>
        <v>30600</v>
      </c>
      <c r="I18" s="260">
        <f>'C завтраками| Bed and breakfast'!I17*0.85</f>
        <v>28050</v>
      </c>
      <c r="J18" s="260">
        <f>'C завтраками| Bed and breakfast'!J17*0.85</f>
        <v>28050</v>
      </c>
      <c r="K18" s="260">
        <f>'C завтраками| Bed and breakfast'!K17*0.85</f>
        <v>25500</v>
      </c>
      <c r="L18" s="260">
        <f>'C завтраками| Bed and breakfast'!L17*0.85</f>
        <v>30600</v>
      </c>
      <c r="M18" s="260">
        <f>'C завтраками| Bed and breakfast'!M17*0.85</f>
        <v>34425</v>
      </c>
      <c r="N18" s="260">
        <f>'C завтраками| Bed and breakfast'!N17*0.85</f>
        <v>19125</v>
      </c>
      <c r="O18" s="260">
        <f>'C завтраками| Bed and breakfast'!O17*0.85</f>
        <v>20400</v>
      </c>
      <c r="P18" s="260">
        <f>'C завтраками| Bed and breakfast'!P17*0.85</f>
        <v>19125</v>
      </c>
      <c r="Q18" s="260">
        <f>'C завтраками| Bed and breakfast'!Q17*0.85</f>
        <v>19720</v>
      </c>
      <c r="R18" s="260">
        <f>'C завтраками| Bed and breakfast'!R17*0.85</f>
        <v>20400</v>
      </c>
      <c r="S18" s="260">
        <f>'C завтраками| Bed and breakfast'!S17*0.85</f>
        <v>17850</v>
      </c>
      <c r="T18" s="260">
        <f>'C завтраками| Bed and breakfast'!T17*0.85</f>
        <v>20400</v>
      </c>
      <c r="U18" s="260">
        <f>'C завтраками| Bed and breakfast'!U17*0.85</f>
        <v>22950</v>
      </c>
      <c r="V18" s="260">
        <f>'C завтраками| Bed and breakfast'!V17*0.85</f>
        <v>22950</v>
      </c>
      <c r="W18" s="260">
        <f>'C завтраками| Bed and breakfast'!W17*0.85</f>
        <v>22950</v>
      </c>
      <c r="X18" s="260">
        <f>'C завтраками| Bed and breakfast'!X17*0.85</f>
        <v>22950</v>
      </c>
      <c r="Y18" s="260">
        <f>'C завтраками| Bed and breakfast'!Y17*0.85</f>
        <v>21675</v>
      </c>
      <c r="Z18" s="260">
        <f>'C завтраками| Bed and breakfast'!Z17*0.85</f>
        <v>25500</v>
      </c>
      <c r="AA18" s="260">
        <f>'C завтраками| Bed and breakfast'!AA17*0.85</f>
        <v>21675</v>
      </c>
      <c r="AB18" s="260">
        <f>'C завтраками| Bed and breakfast'!AB17*0.85</f>
        <v>28050</v>
      </c>
      <c r="AC18" s="260">
        <f>'C завтраками| Bed and breakfast'!AC17*0.85</f>
        <v>25500</v>
      </c>
      <c r="AD18" s="260">
        <f>'C завтраками| Bed and breakfast'!AD17*0.85</f>
        <v>21675</v>
      </c>
      <c r="AE18" s="260">
        <f>'C завтраками| Bed and breakfast'!AE17*0.85</f>
        <v>25500</v>
      </c>
      <c r="AF18" s="260">
        <f>'C завтраками| Bed and breakfast'!AF17*0.85</f>
        <v>22950</v>
      </c>
      <c r="AG18" s="260">
        <f>'C завтраками| Bed and breakfast'!AG17*0.85</f>
        <v>28645</v>
      </c>
      <c r="AH18" s="260">
        <f>'C завтраками| Bed and breakfast'!AH17*0.85</f>
        <v>31195</v>
      </c>
      <c r="AI18" s="260">
        <f>'C завтраками| Bed and breakfast'!AI17*0.85</f>
        <v>28645</v>
      </c>
      <c r="AJ18" s="260">
        <f>'C завтраками| Bed and breakfast'!AJ17*0.85</f>
        <v>27200</v>
      </c>
      <c r="AK18" s="260">
        <f>'C завтраками| Bed and breakfast'!AK17*0.85</f>
        <v>27200</v>
      </c>
      <c r="AL18" s="260">
        <f>'C завтраками| Bed and breakfast'!AL17*0.85</f>
        <v>28645</v>
      </c>
      <c r="AM18" s="260">
        <f>'C завтраками| Bed and breakfast'!AM17*0.85</f>
        <v>27200</v>
      </c>
      <c r="AN18" s="260">
        <f>'C завтраками| Bed and breakfast'!AN17*0.85</f>
        <v>31195</v>
      </c>
      <c r="AO18" s="260">
        <f>'C завтраками| Bed and breakfast'!AO17*0.85</f>
        <v>28645</v>
      </c>
      <c r="AP18" s="260">
        <f>'C завтраками| Bed and breakfast'!AP17*0.85</f>
        <v>31195</v>
      </c>
      <c r="AQ18" s="260">
        <f>'C завтраками| Bed and breakfast'!AQ17*0.85</f>
        <v>31195</v>
      </c>
      <c r="AR18" s="260">
        <f>'C завтраками| Bed and breakfast'!AR17*0.85</f>
        <v>37995</v>
      </c>
      <c r="AS18" s="260">
        <f>'C завтраками| Bed and breakfast'!AS17*0.85</f>
        <v>31195</v>
      </c>
      <c r="AT18" s="260">
        <f>'C завтраками| Bed and breakfast'!AT17*0.85</f>
        <v>35445</v>
      </c>
      <c r="AU18" s="260">
        <f>'C завтраками| Bed and breakfast'!AU17*0.85</f>
        <v>31195</v>
      </c>
      <c r="AV18" s="260">
        <f>'C завтраками| Bed and breakfast'!AV17*0.85</f>
        <v>35445</v>
      </c>
      <c r="AW18" s="260">
        <f>'C завтраками| Bed and breakfast'!AW17*0.85</f>
        <v>31195</v>
      </c>
      <c r="AX18" s="260">
        <f>'C завтраками| Bed and breakfast'!AX17*0.85</f>
        <v>37995</v>
      </c>
      <c r="AY18" s="260">
        <f>'C завтраками| Bed and breakfast'!AY17*0.85</f>
        <v>27200</v>
      </c>
      <c r="AZ18" s="260">
        <f>'C завтраками| Bed and breakfast'!AZ17*0.85</f>
        <v>32895</v>
      </c>
      <c r="BA18" s="260">
        <f>'C завтраками| Bed and breakfast'!BA17*0.85</f>
        <v>24650</v>
      </c>
      <c r="BB18" s="260">
        <f>'C завтраками| Bed and breakfast'!BB17*0.85</f>
        <v>25925</v>
      </c>
      <c r="BC18" s="260">
        <f>'C завтраками| Bed and breakfast'!BC17*0.85</f>
        <v>24650</v>
      </c>
      <c r="BD18" s="260">
        <f>'C завтраками| Bed and breakfast'!BD17*0.85</f>
        <v>25925</v>
      </c>
      <c r="BE18" s="260">
        <f>'C завтраками| Bed and breakfast'!BE17*0.85</f>
        <v>24650</v>
      </c>
      <c r="BF18" s="260">
        <f>'C завтраками| Bed and breakfast'!BF17*0.85</f>
        <v>25925</v>
      </c>
      <c r="BG18" s="260">
        <f>'C завтраками| Bed and breakfast'!BG17*0.85</f>
        <v>24650</v>
      </c>
      <c r="BH18" s="260">
        <f>'C завтраками| Bed and breakfast'!BH17*0.85</f>
        <v>25925</v>
      </c>
      <c r="BI18" s="260">
        <f>'C завтраками| Bed and breakfast'!BI17*0.85</f>
        <v>24650</v>
      </c>
    </row>
    <row r="19" spans="1:61" s="85" customFormat="1" x14ac:dyDescent="0.2">
      <c r="A19" s="259" t="s">
        <v>136</v>
      </c>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c r="AW19" s="261"/>
      <c r="AX19" s="261"/>
      <c r="AY19" s="261"/>
      <c r="AZ19" s="261"/>
      <c r="BA19" s="261"/>
      <c r="BB19" s="261"/>
      <c r="BC19" s="261"/>
      <c r="BD19" s="261"/>
      <c r="BE19" s="261"/>
      <c r="BF19" s="261"/>
      <c r="BG19" s="261"/>
      <c r="BH19" s="261"/>
      <c r="BI19" s="261"/>
    </row>
    <row r="20" spans="1:61" s="85" customFormat="1" x14ac:dyDescent="0.2">
      <c r="A20" s="260">
        <v>1</v>
      </c>
      <c r="B20" s="260">
        <f>'C завтраками| Bed and breakfast'!B19*0.85</f>
        <v>23800</v>
      </c>
      <c r="C20" s="260">
        <f>'C завтраками| Bed and breakfast'!C19*0.85</f>
        <v>22525</v>
      </c>
      <c r="D20" s="260">
        <f>'C завтраками| Bed and breakfast'!D19*0.85</f>
        <v>20570</v>
      </c>
      <c r="E20" s="260">
        <f>'C завтраками| Bed and breakfast'!E19*0.85</f>
        <v>20570</v>
      </c>
      <c r="F20" s="260">
        <f>'C завтраками| Bed and breakfast'!F19*0.85</f>
        <v>23800</v>
      </c>
      <c r="G20" s="260">
        <f>'C завтраками| Bed and breakfast'!G19*0.85</f>
        <v>35275</v>
      </c>
      <c r="H20" s="260">
        <f>'C завтраками| Bed and breakfast'!H19*0.85</f>
        <v>31450</v>
      </c>
      <c r="I20" s="260">
        <f>'C завтраками| Bed and breakfast'!I19*0.85</f>
        <v>28900</v>
      </c>
      <c r="J20" s="260">
        <f>'C завтраками| Bed and breakfast'!J19*0.85</f>
        <v>28900</v>
      </c>
      <c r="K20" s="260">
        <f>'C завтраками| Bed and breakfast'!K19*0.85</f>
        <v>26350</v>
      </c>
      <c r="L20" s="260">
        <f>'C завтраками| Bed and breakfast'!L19*0.85</f>
        <v>31450</v>
      </c>
      <c r="M20" s="260">
        <f>'C завтраками| Bed and breakfast'!M19*0.85</f>
        <v>35275</v>
      </c>
      <c r="N20" s="260">
        <f>'C завтраками| Bed and breakfast'!N19*0.85</f>
        <v>19975</v>
      </c>
      <c r="O20" s="260">
        <f>'C завтраками| Bed and breakfast'!O19*0.85</f>
        <v>21250</v>
      </c>
      <c r="P20" s="260">
        <f>'C завтраками| Bed and breakfast'!P19*0.85</f>
        <v>19975</v>
      </c>
      <c r="Q20" s="260">
        <f>'C завтраками| Bed and breakfast'!Q19*0.85</f>
        <v>20570</v>
      </c>
      <c r="R20" s="260">
        <f>'C завтраками| Bed and breakfast'!R19*0.85</f>
        <v>21250</v>
      </c>
      <c r="S20" s="260">
        <f>'C завтраками| Bed and breakfast'!S19*0.85</f>
        <v>18700</v>
      </c>
      <c r="T20" s="260">
        <f>'C завтраками| Bed and breakfast'!T19*0.85</f>
        <v>21250</v>
      </c>
      <c r="U20" s="260">
        <f>'C завтраками| Bed and breakfast'!U19*0.85</f>
        <v>23800</v>
      </c>
      <c r="V20" s="260">
        <f>'C завтраками| Bed and breakfast'!V19*0.85</f>
        <v>23800</v>
      </c>
      <c r="W20" s="260">
        <f>'C завтраками| Bed and breakfast'!W19*0.85</f>
        <v>23800</v>
      </c>
      <c r="X20" s="260">
        <f>'C завтраками| Bed and breakfast'!X19*0.85</f>
        <v>23800</v>
      </c>
      <c r="Y20" s="260">
        <f>'C завтраками| Bed and breakfast'!Y19*0.85</f>
        <v>22525</v>
      </c>
      <c r="Z20" s="260">
        <f>'C завтраками| Bed and breakfast'!Z19*0.85</f>
        <v>26350</v>
      </c>
      <c r="AA20" s="260">
        <f>'C завтраками| Bed and breakfast'!AA19*0.85</f>
        <v>22525</v>
      </c>
      <c r="AB20" s="260">
        <f>'C завтраками| Bed and breakfast'!AB19*0.85</f>
        <v>28900</v>
      </c>
      <c r="AC20" s="260">
        <f>'C завтраками| Bed and breakfast'!AC19*0.85</f>
        <v>26350</v>
      </c>
      <c r="AD20" s="260">
        <f>'C завтраками| Bed and breakfast'!AD19*0.85</f>
        <v>22525</v>
      </c>
      <c r="AE20" s="260">
        <f>'C завтраками| Bed and breakfast'!AE19*0.85</f>
        <v>26350</v>
      </c>
      <c r="AF20" s="260">
        <f>'C завтраками| Bed and breakfast'!AF19*0.85</f>
        <v>23800</v>
      </c>
      <c r="AG20" s="260">
        <f>'C завтраками| Bed and breakfast'!AG19*0.85</f>
        <v>29495</v>
      </c>
      <c r="AH20" s="260">
        <f>'C завтраками| Bed and breakfast'!AH19*0.85</f>
        <v>32045</v>
      </c>
      <c r="AI20" s="260">
        <f>'C завтраками| Bed and breakfast'!AI19*0.85</f>
        <v>29495</v>
      </c>
      <c r="AJ20" s="260">
        <f>'C завтраками| Bed and breakfast'!AJ19*0.85</f>
        <v>28050</v>
      </c>
      <c r="AK20" s="260">
        <f>'C завтраками| Bed and breakfast'!AK19*0.85</f>
        <v>28050</v>
      </c>
      <c r="AL20" s="260">
        <f>'C завтраками| Bed and breakfast'!AL19*0.85</f>
        <v>29495</v>
      </c>
      <c r="AM20" s="260">
        <f>'C завтраками| Bed and breakfast'!AM19*0.85</f>
        <v>28050</v>
      </c>
      <c r="AN20" s="260">
        <f>'C завтраками| Bed and breakfast'!AN19*0.85</f>
        <v>32045</v>
      </c>
      <c r="AO20" s="260">
        <f>'C завтраками| Bed and breakfast'!AO19*0.85</f>
        <v>29495</v>
      </c>
      <c r="AP20" s="260">
        <f>'C завтраками| Bed and breakfast'!AP19*0.85</f>
        <v>32045</v>
      </c>
      <c r="AQ20" s="260">
        <f>'C завтраками| Bed and breakfast'!AQ19*0.85</f>
        <v>32045</v>
      </c>
      <c r="AR20" s="260">
        <f>'C завтраками| Bed and breakfast'!AR19*0.85</f>
        <v>38845</v>
      </c>
      <c r="AS20" s="260">
        <f>'C завтраками| Bed and breakfast'!AS19*0.85</f>
        <v>32045</v>
      </c>
      <c r="AT20" s="260">
        <f>'C завтраками| Bed and breakfast'!AT19*0.85</f>
        <v>36295</v>
      </c>
      <c r="AU20" s="260">
        <f>'C завтраками| Bed and breakfast'!AU19*0.85</f>
        <v>32045</v>
      </c>
      <c r="AV20" s="260">
        <f>'C завтраками| Bed and breakfast'!AV19*0.85</f>
        <v>36295</v>
      </c>
      <c r="AW20" s="260">
        <f>'C завтраками| Bed and breakfast'!AW19*0.85</f>
        <v>32045</v>
      </c>
      <c r="AX20" s="260">
        <f>'C завтраками| Bed and breakfast'!AX19*0.85</f>
        <v>38845</v>
      </c>
      <c r="AY20" s="260">
        <f>'C завтраками| Bed and breakfast'!AY19*0.85</f>
        <v>28050</v>
      </c>
      <c r="AZ20" s="260">
        <f>'C завтраками| Bed and breakfast'!AZ19*0.85</f>
        <v>33745</v>
      </c>
      <c r="BA20" s="260">
        <f>'C завтраками| Bed and breakfast'!BA19*0.85</f>
        <v>25500</v>
      </c>
      <c r="BB20" s="260">
        <f>'C завтраками| Bed and breakfast'!BB19*0.85</f>
        <v>26775</v>
      </c>
      <c r="BC20" s="260">
        <f>'C завтраками| Bed and breakfast'!BC19*0.85</f>
        <v>25500</v>
      </c>
      <c r="BD20" s="260">
        <f>'C завтраками| Bed and breakfast'!BD19*0.85</f>
        <v>26775</v>
      </c>
      <c r="BE20" s="260">
        <f>'C завтраками| Bed and breakfast'!BE19*0.85</f>
        <v>25500</v>
      </c>
      <c r="BF20" s="260">
        <f>'C завтраками| Bed and breakfast'!BF19*0.85</f>
        <v>26775</v>
      </c>
      <c r="BG20" s="260">
        <f>'C завтраками| Bed and breakfast'!BG19*0.85</f>
        <v>25500</v>
      </c>
      <c r="BH20" s="260">
        <f>'C завтраками| Bed and breakfast'!BH19*0.85</f>
        <v>26775</v>
      </c>
      <c r="BI20" s="260">
        <f>'C завтраками| Bed and breakfast'!BI19*0.85</f>
        <v>25500</v>
      </c>
    </row>
    <row r="21" spans="1:61" s="85" customFormat="1" x14ac:dyDescent="0.2">
      <c r="A21" s="260">
        <v>2</v>
      </c>
      <c r="B21" s="260">
        <f>'C завтраками| Bed and breakfast'!B20*0.85</f>
        <v>25500</v>
      </c>
      <c r="C21" s="260">
        <f>'C завтраками| Bed and breakfast'!C20*0.85</f>
        <v>24225</v>
      </c>
      <c r="D21" s="260">
        <f>'C завтраками| Bed and breakfast'!D20*0.85</f>
        <v>22270</v>
      </c>
      <c r="E21" s="260">
        <f>'C завтраками| Bed and breakfast'!E20*0.85</f>
        <v>22270</v>
      </c>
      <c r="F21" s="260">
        <f>'C завтраками| Bed and breakfast'!F20*0.85</f>
        <v>25500</v>
      </c>
      <c r="G21" s="260">
        <f>'C завтраками| Bed and breakfast'!G20*0.85</f>
        <v>36975</v>
      </c>
      <c r="H21" s="260">
        <f>'C завтраками| Bed and breakfast'!H20*0.85</f>
        <v>33150</v>
      </c>
      <c r="I21" s="260">
        <f>'C завтраками| Bed and breakfast'!I20*0.85</f>
        <v>30600</v>
      </c>
      <c r="J21" s="260">
        <f>'C завтраками| Bed and breakfast'!J20*0.85</f>
        <v>30600</v>
      </c>
      <c r="K21" s="260">
        <f>'C завтраками| Bed and breakfast'!K20*0.85</f>
        <v>28050</v>
      </c>
      <c r="L21" s="260">
        <f>'C завтраками| Bed and breakfast'!L20*0.85</f>
        <v>33150</v>
      </c>
      <c r="M21" s="260">
        <f>'C завтраками| Bed and breakfast'!M20*0.85</f>
        <v>36975</v>
      </c>
      <c r="N21" s="260">
        <f>'C завтраками| Bed and breakfast'!N20*0.85</f>
        <v>21675</v>
      </c>
      <c r="O21" s="260">
        <f>'C завтраками| Bed and breakfast'!O20*0.85</f>
        <v>22950</v>
      </c>
      <c r="P21" s="260">
        <f>'C завтраками| Bed and breakfast'!P20*0.85</f>
        <v>21675</v>
      </c>
      <c r="Q21" s="260">
        <f>'C завтраками| Bed and breakfast'!Q20*0.85</f>
        <v>22270</v>
      </c>
      <c r="R21" s="260">
        <f>'C завтраками| Bed and breakfast'!R20*0.85</f>
        <v>22950</v>
      </c>
      <c r="S21" s="260">
        <f>'C завтраками| Bed and breakfast'!S20*0.85</f>
        <v>20400</v>
      </c>
      <c r="T21" s="260">
        <f>'C завтраками| Bed and breakfast'!T20*0.85</f>
        <v>22950</v>
      </c>
      <c r="U21" s="260">
        <f>'C завтраками| Bed and breakfast'!U20*0.85</f>
        <v>25500</v>
      </c>
      <c r="V21" s="260">
        <f>'C завтраками| Bed and breakfast'!V20*0.85</f>
        <v>25500</v>
      </c>
      <c r="W21" s="260">
        <f>'C завтраками| Bed and breakfast'!W20*0.85</f>
        <v>25500</v>
      </c>
      <c r="X21" s="260">
        <f>'C завтраками| Bed and breakfast'!X20*0.85</f>
        <v>25500</v>
      </c>
      <c r="Y21" s="260">
        <f>'C завтраками| Bed and breakfast'!Y20*0.85</f>
        <v>24225</v>
      </c>
      <c r="Z21" s="260">
        <f>'C завтраками| Bed and breakfast'!Z20*0.85</f>
        <v>28050</v>
      </c>
      <c r="AA21" s="260">
        <f>'C завтраками| Bed and breakfast'!AA20*0.85</f>
        <v>24225</v>
      </c>
      <c r="AB21" s="260">
        <f>'C завтраками| Bed and breakfast'!AB20*0.85</f>
        <v>30600</v>
      </c>
      <c r="AC21" s="260">
        <f>'C завтраками| Bed and breakfast'!AC20*0.85</f>
        <v>28050</v>
      </c>
      <c r="AD21" s="260">
        <f>'C завтраками| Bed and breakfast'!AD20*0.85</f>
        <v>24225</v>
      </c>
      <c r="AE21" s="260">
        <f>'C завтраками| Bed and breakfast'!AE20*0.85</f>
        <v>28050</v>
      </c>
      <c r="AF21" s="260">
        <f>'C завтраками| Bed and breakfast'!AF20*0.85</f>
        <v>25500</v>
      </c>
      <c r="AG21" s="260">
        <f>'C завтраками| Bed and breakfast'!AG20*0.85</f>
        <v>31195</v>
      </c>
      <c r="AH21" s="260">
        <f>'C завтраками| Bed and breakfast'!AH20*0.85</f>
        <v>33745</v>
      </c>
      <c r="AI21" s="260">
        <f>'C завтраками| Bed and breakfast'!AI20*0.85</f>
        <v>31195</v>
      </c>
      <c r="AJ21" s="260">
        <f>'C завтраками| Bed and breakfast'!AJ20*0.85</f>
        <v>29750</v>
      </c>
      <c r="AK21" s="260">
        <f>'C завтраками| Bed and breakfast'!AK20*0.85</f>
        <v>29750</v>
      </c>
      <c r="AL21" s="260">
        <f>'C завтраками| Bed and breakfast'!AL20*0.85</f>
        <v>31195</v>
      </c>
      <c r="AM21" s="260">
        <f>'C завтраками| Bed and breakfast'!AM20*0.85</f>
        <v>29750</v>
      </c>
      <c r="AN21" s="260">
        <f>'C завтраками| Bed and breakfast'!AN20*0.85</f>
        <v>33745</v>
      </c>
      <c r="AO21" s="260">
        <f>'C завтраками| Bed and breakfast'!AO20*0.85</f>
        <v>31195</v>
      </c>
      <c r="AP21" s="260">
        <f>'C завтраками| Bed and breakfast'!AP20*0.85</f>
        <v>33745</v>
      </c>
      <c r="AQ21" s="260">
        <f>'C завтраками| Bed and breakfast'!AQ20*0.85</f>
        <v>33745</v>
      </c>
      <c r="AR21" s="260">
        <f>'C завтраками| Bed and breakfast'!AR20*0.85</f>
        <v>40545</v>
      </c>
      <c r="AS21" s="260">
        <f>'C завтраками| Bed and breakfast'!AS20*0.85</f>
        <v>33745</v>
      </c>
      <c r="AT21" s="260">
        <f>'C завтраками| Bed and breakfast'!AT20*0.85</f>
        <v>37995</v>
      </c>
      <c r="AU21" s="260">
        <f>'C завтраками| Bed and breakfast'!AU20*0.85</f>
        <v>33745</v>
      </c>
      <c r="AV21" s="260">
        <f>'C завтраками| Bed and breakfast'!AV20*0.85</f>
        <v>37995</v>
      </c>
      <c r="AW21" s="260">
        <f>'C завтраками| Bed and breakfast'!AW20*0.85</f>
        <v>33745</v>
      </c>
      <c r="AX21" s="260">
        <f>'C завтраками| Bed and breakfast'!AX20*0.85</f>
        <v>40545</v>
      </c>
      <c r="AY21" s="260">
        <f>'C завтраками| Bed and breakfast'!AY20*0.85</f>
        <v>29750</v>
      </c>
      <c r="AZ21" s="260">
        <f>'C завтраками| Bed and breakfast'!AZ20*0.85</f>
        <v>35445</v>
      </c>
      <c r="BA21" s="260">
        <f>'C завтраками| Bed and breakfast'!BA20*0.85</f>
        <v>27200</v>
      </c>
      <c r="BB21" s="260">
        <f>'C завтраками| Bed and breakfast'!BB20*0.85</f>
        <v>28475</v>
      </c>
      <c r="BC21" s="260">
        <f>'C завтраками| Bed and breakfast'!BC20*0.85</f>
        <v>27200</v>
      </c>
      <c r="BD21" s="260">
        <f>'C завтраками| Bed and breakfast'!BD20*0.85</f>
        <v>28475</v>
      </c>
      <c r="BE21" s="260">
        <f>'C завтраками| Bed and breakfast'!BE20*0.85</f>
        <v>27200</v>
      </c>
      <c r="BF21" s="260">
        <f>'C завтраками| Bed and breakfast'!BF20*0.85</f>
        <v>28475</v>
      </c>
      <c r="BG21" s="260">
        <f>'C завтраками| Bed and breakfast'!BG20*0.85</f>
        <v>27200</v>
      </c>
      <c r="BH21" s="260">
        <f>'C завтраками| Bed and breakfast'!BH20*0.85</f>
        <v>28475</v>
      </c>
      <c r="BI21" s="260">
        <f>'C завтраками| Bed and breakfast'!BI20*0.85</f>
        <v>27200</v>
      </c>
    </row>
    <row r="22" spans="1:61" s="85" customFormat="1" x14ac:dyDescent="0.2">
      <c r="A22" s="259" t="s">
        <v>137</v>
      </c>
    </row>
    <row r="23" spans="1:61" s="85" customFormat="1" x14ac:dyDescent="0.2">
      <c r="A23" s="260" t="s">
        <v>129</v>
      </c>
      <c r="B23" s="260">
        <f>'C завтраками| Bed and breakfast'!B22*0.85</f>
        <v>31875</v>
      </c>
      <c r="C23" s="260">
        <f>'C завтраками| Bed and breakfast'!C22*0.85</f>
        <v>30600</v>
      </c>
      <c r="D23" s="260">
        <f>'C завтраками| Bed and breakfast'!D22*0.85</f>
        <v>28645</v>
      </c>
      <c r="E23" s="260">
        <f>'C завтраками| Bed and breakfast'!E22*0.85</f>
        <v>28645</v>
      </c>
      <c r="F23" s="260">
        <f>'C завтраками| Bed and breakfast'!F22*0.85</f>
        <v>31875</v>
      </c>
      <c r="G23" s="260">
        <f>'C завтраками| Bed and breakfast'!G22*0.85</f>
        <v>43350</v>
      </c>
      <c r="H23" s="260">
        <f>'C завтраками| Bed and breakfast'!H22*0.85</f>
        <v>39525</v>
      </c>
      <c r="I23" s="260">
        <f>'C завтраками| Bed and breakfast'!I22*0.85</f>
        <v>36975</v>
      </c>
      <c r="J23" s="260">
        <f>'C завтраками| Bed and breakfast'!J22*0.85</f>
        <v>36975</v>
      </c>
      <c r="K23" s="260">
        <f>'C завтраками| Bed and breakfast'!K22*0.85</f>
        <v>34425</v>
      </c>
      <c r="L23" s="260">
        <f>'C завтраками| Bed and breakfast'!L22*0.85</f>
        <v>39525</v>
      </c>
      <c r="M23" s="260">
        <f>'C завтраками| Bed and breakfast'!M22*0.85</f>
        <v>43350</v>
      </c>
      <c r="N23" s="260">
        <f>'C завтраками| Bed and breakfast'!N22*0.85</f>
        <v>28050</v>
      </c>
      <c r="O23" s="260">
        <f>'C завтраками| Bed and breakfast'!O22*0.85</f>
        <v>29325</v>
      </c>
      <c r="P23" s="260">
        <f>'C завтраками| Bed and breakfast'!P22*0.85</f>
        <v>28050</v>
      </c>
      <c r="Q23" s="260">
        <f>'C завтраками| Bed and breakfast'!Q22*0.85</f>
        <v>28645</v>
      </c>
      <c r="R23" s="260">
        <f>'C завтраками| Bed and breakfast'!R22*0.85</f>
        <v>29325</v>
      </c>
      <c r="S23" s="260">
        <f>'C завтраками| Bed and breakfast'!S22*0.85</f>
        <v>26775</v>
      </c>
      <c r="T23" s="260">
        <f>'C завтраками| Bed and breakfast'!T22*0.85</f>
        <v>29325</v>
      </c>
      <c r="U23" s="260">
        <f>'C завтраками| Bed and breakfast'!U22*0.85</f>
        <v>31875</v>
      </c>
      <c r="V23" s="260">
        <f>'C завтраками| Bed and breakfast'!V22*0.85</f>
        <v>31875</v>
      </c>
      <c r="W23" s="260">
        <f>'C завтраками| Bed and breakfast'!W22*0.85</f>
        <v>31875</v>
      </c>
      <c r="X23" s="260">
        <f>'C завтраками| Bed and breakfast'!X22*0.85</f>
        <v>31875</v>
      </c>
      <c r="Y23" s="260">
        <f>'C завтраками| Bed and breakfast'!Y22*0.85</f>
        <v>30600</v>
      </c>
      <c r="Z23" s="260">
        <f>'C завтраками| Bed and breakfast'!Z22*0.85</f>
        <v>34425</v>
      </c>
      <c r="AA23" s="260">
        <f>'C завтраками| Bed and breakfast'!AA22*0.85</f>
        <v>30600</v>
      </c>
      <c r="AB23" s="260">
        <f>'C завтраками| Bed and breakfast'!AB22*0.85</f>
        <v>36975</v>
      </c>
      <c r="AC23" s="260">
        <f>'C завтраками| Bed and breakfast'!AC22*0.85</f>
        <v>34425</v>
      </c>
      <c r="AD23" s="260">
        <f>'C завтраками| Bed and breakfast'!AD22*0.85</f>
        <v>30600</v>
      </c>
      <c r="AE23" s="260">
        <f>'C завтраками| Bed and breakfast'!AE22*0.85</f>
        <v>34425</v>
      </c>
      <c r="AF23" s="260">
        <f>'C завтраками| Bed and breakfast'!AF22*0.85</f>
        <v>31875</v>
      </c>
      <c r="AG23" s="260">
        <f>'C завтраками| Bed and breakfast'!AG22*0.85</f>
        <v>37570</v>
      </c>
      <c r="AH23" s="260">
        <f>'C завтраками| Bed and breakfast'!AH22*0.85</f>
        <v>40120</v>
      </c>
      <c r="AI23" s="260">
        <f>'C завтраками| Bed and breakfast'!AI22*0.85</f>
        <v>37570</v>
      </c>
      <c r="AJ23" s="260">
        <f>'C завтраками| Bed and breakfast'!AJ22*0.85</f>
        <v>36125</v>
      </c>
      <c r="AK23" s="260">
        <f>'C завтраками| Bed and breakfast'!AK22*0.85</f>
        <v>36125</v>
      </c>
      <c r="AL23" s="260">
        <f>'C завтраками| Bed and breakfast'!AL22*0.85</f>
        <v>37570</v>
      </c>
      <c r="AM23" s="260">
        <f>'C завтраками| Bed and breakfast'!AM22*0.85</f>
        <v>36125</v>
      </c>
      <c r="AN23" s="260">
        <f>'C завтраками| Bed and breakfast'!AN22*0.85</f>
        <v>40120</v>
      </c>
      <c r="AO23" s="260">
        <f>'C завтраками| Bed and breakfast'!AO22*0.85</f>
        <v>37570</v>
      </c>
      <c r="AP23" s="260">
        <f>'C завтраками| Bed and breakfast'!AP22*0.85</f>
        <v>40120</v>
      </c>
      <c r="AQ23" s="260">
        <f>'C завтраками| Bed and breakfast'!AQ22*0.85</f>
        <v>40120</v>
      </c>
      <c r="AR23" s="260">
        <f>'C завтраками| Bed and breakfast'!AR22*0.85</f>
        <v>46920</v>
      </c>
      <c r="AS23" s="260">
        <f>'C завтраками| Bed and breakfast'!AS22*0.85</f>
        <v>40120</v>
      </c>
      <c r="AT23" s="260">
        <f>'C завтраками| Bed and breakfast'!AT22*0.85</f>
        <v>44370</v>
      </c>
      <c r="AU23" s="260">
        <f>'C завтраками| Bed and breakfast'!AU22*0.85</f>
        <v>40120</v>
      </c>
      <c r="AV23" s="260">
        <f>'C завтраками| Bed and breakfast'!AV22*0.85</f>
        <v>44370</v>
      </c>
      <c r="AW23" s="260">
        <f>'C завтраками| Bed and breakfast'!AW22*0.85</f>
        <v>40120</v>
      </c>
      <c r="AX23" s="260">
        <f>'C завтраками| Bed and breakfast'!AX22*0.85</f>
        <v>46920</v>
      </c>
      <c r="AY23" s="260">
        <f>'C завтраками| Bed and breakfast'!AY22*0.85</f>
        <v>36125</v>
      </c>
      <c r="AZ23" s="260">
        <f>'C завтраками| Bed and breakfast'!AZ22*0.85</f>
        <v>41820</v>
      </c>
      <c r="BA23" s="260">
        <f>'C завтраками| Bed and breakfast'!BA22*0.85</f>
        <v>33575</v>
      </c>
      <c r="BB23" s="260">
        <f>'C завтраками| Bed and breakfast'!BB22*0.85</f>
        <v>34850</v>
      </c>
      <c r="BC23" s="260">
        <f>'C завтраками| Bed and breakfast'!BC22*0.85</f>
        <v>33575</v>
      </c>
      <c r="BD23" s="260">
        <f>'C завтраками| Bed and breakfast'!BD22*0.85</f>
        <v>34850</v>
      </c>
      <c r="BE23" s="260">
        <f>'C завтраками| Bed and breakfast'!BE22*0.85</f>
        <v>33575</v>
      </c>
      <c r="BF23" s="260">
        <f>'C завтраками| Bed and breakfast'!BF22*0.85</f>
        <v>34850</v>
      </c>
      <c r="BG23" s="260">
        <f>'C завтраками| Bed and breakfast'!BG22*0.85</f>
        <v>33575</v>
      </c>
      <c r="BH23" s="260">
        <f>'C завтраками| Bed and breakfast'!BH22*0.85</f>
        <v>34850</v>
      </c>
      <c r="BI23" s="260">
        <f>'C завтраками| Bed and breakfast'!BI22*0.85</f>
        <v>33575</v>
      </c>
    </row>
    <row r="24" spans="1:61" s="85" customFormat="1" x14ac:dyDescent="0.2">
      <c r="A24" s="259" t="s">
        <v>138</v>
      </c>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261"/>
      <c r="BA24" s="261"/>
      <c r="BB24" s="261"/>
      <c r="BC24" s="261"/>
      <c r="BD24" s="261"/>
      <c r="BE24" s="261"/>
      <c r="BF24" s="261"/>
      <c r="BG24" s="261"/>
      <c r="BH24" s="261"/>
      <c r="BI24" s="261"/>
    </row>
    <row r="25" spans="1:61" s="85" customFormat="1" x14ac:dyDescent="0.2">
      <c r="A25" s="260" t="s">
        <v>129</v>
      </c>
      <c r="B25" s="260">
        <f>'C завтраками| Bed and breakfast'!B24*0.85</f>
        <v>38675</v>
      </c>
      <c r="C25" s="260">
        <f>'C завтраками| Bed and breakfast'!C24*0.85</f>
        <v>37400</v>
      </c>
      <c r="D25" s="260">
        <f>'C завтраками| Bed and breakfast'!D24*0.85</f>
        <v>35445</v>
      </c>
      <c r="E25" s="260">
        <f>'C завтраками| Bed and breakfast'!E24*0.85</f>
        <v>35445</v>
      </c>
      <c r="F25" s="260">
        <f>'C завтраками| Bed and breakfast'!F24*0.85</f>
        <v>38675</v>
      </c>
      <c r="G25" s="260">
        <f>'C завтраками| Bed and breakfast'!G24*0.85</f>
        <v>50150</v>
      </c>
      <c r="H25" s="260">
        <f>'C завтраками| Bed and breakfast'!H24*0.85</f>
        <v>46325</v>
      </c>
      <c r="I25" s="260">
        <f>'C завтраками| Bed and breakfast'!I24*0.85</f>
        <v>43775</v>
      </c>
      <c r="J25" s="260">
        <f>'C завтраками| Bed and breakfast'!J24*0.85</f>
        <v>43775</v>
      </c>
      <c r="K25" s="260">
        <f>'C завтраками| Bed and breakfast'!K24*0.85</f>
        <v>41225</v>
      </c>
      <c r="L25" s="260">
        <f>'C завтраками| Bed and breakfast'!L24*0.85</f>
        <v>46325</v>
      </c>
      <c r="M25" s="260">
        <f>'C завтраками| Bed and breakfast'!M24*0.85</f>
        <v>50150</v>
      </c>
      <c r="N25" s="260">
        <f>'C завтраками| Bed and breakfast'!N24*0.85</f>
        <v>34850</v>
      </c>
      <c r="O25" s="260">
        <f>'C завтраками| Bed and breakfast'!O24*0.85</f>
        <v>36125</v>
      </c>
      <c r="P25" s="260">
        <f>'C завтраками| Bed and breakfast'!P24*0.85</f>
        <v>34850</v>
      </c>
      <c r="Q25" s="260">
        <f>'C завтраками| Bed and breakfast'!Q24*0.85</f>
        <v>35445</v>
      </c>
      <c r="R25" s="260">
        <f>'C завтраками| Bed and breakfast'!R24*0.85</f>
        <v>36125</v>
      </c>
      <c r="S25" s="260">
        <f>'C завтраками| Bed and breakfast'!S24*0.85</f>
        <v>33575</v>
      </c>
      <c r="T25" s="260">
        <f>'C завтраками| Bed and breakfast'!T24*0.85</f>
        <v>36125</v>
      </c>
      <c r="U25" s="260">
        <f>'C завтраками| Bed and breakfast'!U24*0.85</f>
        <v>38675</v>
      </c>
      <c r="V25" s="260">
        <f>'C завтраками| Bed and breakfast'!V24*0.85</f>
        <v>38675</v>
      </c>
      <c r="W25" s="260">
        <f>'C завтраками| Bed and breakfast'!W24*0.85</f>
        <v>38675</v>
      </c>
      <c r="X25" s="260">
        <f>'C завтраками| Bed and breakfast'!X24*0.85</f>
        <v>38675</v>
      </c>
      <c r="Y25" s="260">
        <f>'C завтраками| Bed and breakfast'!Y24*0.85</f>
        <v>37400</v>
      </c>
      <c r="Z25" s="260">
        <f>'C завтраками| Bed and breakfast'!Z24*0.85</f>
        <v>41225</v>
      </c>
      <c r="AA25" s="260">
        <f>'C завтраками| Bed and breakfast'!AA24*0.85</f>
        <v>37400</v>
      </c>
      <c r="AB25" s="260">
        <f>'C завтраками| Bed and breakfast'!AB24*0.85</f>
        <v>43775</v>
      </c>
      <c r="AC25" s="260">
        <f>'C завтраками| Bed and breakfast'!AC24*0.85</f>
        <v>41225</v>
      </c>
      <c r="AD25" s="260">
        <f>'C завтраками| Bed and breakfast'!AD24*0.85</f>
        <v>37400</v>
      </c>
      <c r="AE25" s="260">
        <f>'C завтраками| Bed and breakfast'!AE24*0.85</f>
        <v>41225</v>
      </c>
      <c r="AF25" s="260">
        <f>'C завтраками| Bed and breakfast'!AF24*0.85</f>
        <v>38675</v>
      </c>
      <c r="AG25" s="260">
        <f>'C завтраками| Bed and breakfast'!AG24*0.85</f>
        <v>44370</v>
      </c>
      <c r="AH25" s="260">
        <f>'C завтраками| Bed and breakfast'!AH24*0.85</f>
        <v>46920</v>
      </c>
      <c r="AI25" s="260">
        <f>'C завтраками| Bed and breakfast'!AI24*0.85</f>
        <v>44370</v>
      </c>
      <c r="AJ25" s="260">
        <f>'C завтраками| Bed and breakfast'!AJ24*0.85</f>
        <v>42925</v>
      </c>
      <c r="AK25" s="260">
        <f>'C завтраками| Bed and breakfast'!AK24*0.85</f>
        <v>42925</v>
      </c>
      <c r="AL25" s="260">
        <f>'C завтраками| Bed and breakfast'!AL24*0.85</f>
        <v>44370</v>
      </c>
      <c r="AM25" s="260">
        <f>'C завтраками| Bed and breakfast'!AM24*0.85</f>
        <v>42925</v>
      </c>
      <c r="AN25" s="260">
        <f>'C завтраками| Bed and breakfast'!AN24*0.85</f>
        <v>46920</v>
      </c>
      <c r="AO25" s="260">
        <f>'C завтраками| Bed and breakfast'!AO24*0.85</f>
        <v>44370</v>
      </c>
      <c r="AP25" s="260">
        <f>'C завтраками| Bed and breakfast'!AP24*0.85</f>
        <v>46920</v>
      </c>
      <c r="AQ25" s="260">
        <f>'C завтраками| Bed and breakfast'!AQ24*0.85</f>
        <v>46920</v>
      </c>
      <c r="AR25" s="260">
        <f>'C завтраками| Bed and breakfast'!AR24*0.85</f>
        <v>53720</v>
      </c>
      <c r="AS25" s="260">
        <f>'C завтраками| Bed and breakfast'!AS24*0.85</f>
        <v>46920</v>
      </c>
      <c r="AT25" s="260">
        <f>'C завтраками| Bed and breakfast'!AT24*0.85</f>
        <v>51170</v>
      </c>
      <c r="AU25" s="260">
        <f>'C завтраками| Bed and breakfast'!AU24*0.85</f>
        <v>46920</v>
      </c>
      <c r="AV25" s="260">
        <f>'C завтраками| Bed and breakfast'!AV24*0.85</f>
        <v>51170</v>
      </c>
      <c r="AW25" s="260">
        <f>'C завтраками| Bed and breakfast'!AW24*0.85</f>
        <v>46920</v>
      </c>
      <c r="AX25" s="260">
        <f>'C завтраками| Bed and breakfast'!AX24*0.85</f>
        <v>53720</v>
      </c>
      <c r="AY25" s="260">
        <f>'C завтраками| Bed and breakfast'!AY24*0.85</f>
        <v>42925</v>
      </c>
      <c r="AZ25" s="260">
        <f>'C завтраками| Bed and breakfast'!AZ24*0.85</f>
        <v>48620</v>
      </c>
      <c r="BA25" s="260">
        <f>'C завтраками| Bed and breakfast'!BA24*0.85</f>
        <v>40375</v>
      </c>
      <c r="BB25" s="260">
        <f>'C завтраками| Bed and breakfast'!BB24*0.85</f>
        <v>41650</v>
      </c>
      <c r="BC25" s="260">
        <f>'C завтраками| Bed and breakfast'!BC24*0.85</f>
        <v>40375</v>
      </c>
      <c r="BD25" s="260">
        <f>'C завтраками| Bed and breakfast'!BD24*0.85</f>
        <v>41650</v>
      </c>
      <c r="BE25" s="260">
        <f>'C завтраками| Bed and breakfast'!BE24*0.85</f>
        <v>40375</v>
      </c>
      <c r="BF25" s="260">
        <f>'C завтраками| Bed and breakfast'!BF24*0.85</f>
        <v>41650</v>
      </c>
      <c r="BG25" s="260">
        <f>'C завтраками| Bed and breakfast'!BG24*0.85</f>
        <v>40375</v>
      </c>
      <c r="BH25" s="260">
        <f>'C завтраками| Bed and breakfast'!BH24*0.85</f>
        <v>41650</v>
      </c>
      <c r="BI25" s="260">
        <f>'C завтраками| Bed and breakfast'!BI24*0.85</f>
        <v>40375</v>
      </c>
    </row>
    <row r="26" spans="1:61" s="85" customFormat="1" x14ac:dyDescent="0.2">
      <c r="A26" s="261" t="s">
        <v>139</v>
      </c>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c r="BA26" s="261"/>
      <c r="BB26" s="261"/>
      <c r="BC26" s="261"/>
      <c r="BD26" s="261"/>
      <c r="BE26" s="261"/>
      <c r="BF26" s="261"/>
      <c r="BG26" s="261"/>
      <c r="BH26" s="261"/>
      <c r="BI26" s="261"/>
    </row>
    <row r="27" spans="1:61" s="85" customFormat="1" x14ac:dyDescent="0.2">
      <c r="A27" s="260" t="s">
        <v>129</v>
      </c>
      <c r="B27" s="260">
        <f>'C завтраками| Bed and breakfast'!B26*0.85</f>
        <v>59925</v>
      </c>
      <c r="C27" s="260">
        <f>'C завтраками| Bed and breakfast'!C26*0.85</f>
        <v>58650</v>
      </c>
      <c r="D27" s="260">
        <f>'C завтраками| Bed and breakfast'!D26*0.85</f>
        <v>56695</v>
      </c>
      <c r="E27" s="260">
        <f>'C завтраками| Bed and breakfast'!E26*0.85</f>
        <v>56695</v>
      </c>
      <c r="F27" s="260">
        <f>'C завтраками| Bed and breakfast'!F26*0.85</f>
        <v>59925</v>
      </c>
      <c r="G27" s="260">
        <f>'C завтраками| Bed and breakfast'!G26*0.85</f>
        <v>71400</v>
      </c>
      <c r="H27" s="260">
        <f>'C завтраками| Bed and breakfast'!H26*0.85</f>
        <v>67575</v>
      </c>
      <c r="I27" s="260">
        <f>'C завтраками| Bed and breakfast'!I26*0.85</f>
        <v>65025</v>
      </c>
      <c r="J27" s="260">
        <f>'C завтраками| Bed and breakfast'!J26*0.85</f>
        <v>65025</v>
      </c>
      <c r="K27" s="260">
        <f>'C завтраками| Bed and breakfast'!K26*0.85</f>
        <v>62475</v>
      </c>
      <c r="L27" s="260">
        <f>'C завтраками| Bed and breakfast'!L26*0.85</f>
        <v>67575</v>
      </c>
      <c r="M27" s="260">
        <f>'C завтраками| Bed and breakfast'!M26*0.85</f>
        <v>71400</v>
      </c>
      <c r="N27" s="260">
        <f>'C завтраками| Bed and breakfast'!N26*0.85</f>
        <v>56100</v>
      </c>
      <c r="O27" s="260">
        <f>'C завтраками| Bed and breakfast'!O26*0.85</f>
        <v>57375</v>
      </c>
      <c r="P27" s="260">
        <f>'C завтраками| Bed and breakfast'!P26*0.85</f>
        <v>56100</v>
      </c>
      <c r="Q27" s="260">
        <f>'C завтраками| Bed and breakfast'!Q26*0.85</f>
        <v>56695</v>
      </c>
      <c r="R27" s="260">
        <f>'C завтраками| Bed and breakfast'!R26*0.85</f>
        <v>57375</v>
      </c>
      <c r="S27" s="260">
        <f>'C завтраками| Bed and breakfast'!S26*0.85</f>
        <v>54825</v>
      </c>
      <c r="T27" s="260">
        <f>'C завтраками| Bed and breakfast'!T26*0.85</f>
        <v>57375</v>
      </c>
      <c r="U27" s="260">
        <f>'C завтраками| Bed and breakfast'!U26*0.85</f>
        <v>59925</v>
      </c>
      <c r="V27" s="260">
        <f>'C завтраками| Bed and breakfast'!V26*0.85</f>
        <v>59925</v>
      </c>
      <c r="W27" s="260">
        <f>'C завтраками| Bed and breakfast'!W26*0.85</f>
        <v>59925</v>
      </c>
      <c r="X27" s="260">
        <f>'C завтраками| Bed and breakfast'!X26*0.85</f>
        <v>59925</v>
      </c>
      <c r="Y27" s="260">
        <f>'C завтраками| Bed and breakfast'!Y26*0.85</f>
        <v>58650</v>
      </c>
      <c r="Z27" s="260">
        <f>'C завтраками| Bed and breakfast'!Z26*0.85</f>
        <v>62475</v>
      </c>
      <c r="AA27" s="260">
        <f>'C завтраками| Bed and breakfast'!AA26*0.85</f>
        <v>58650</v>
      </c>
      <c r="AB27" s="260">
        <f>'C завтраками| Bed and breakfast'!AB26*0.85</f>
        <v>65025</v>
      </c>
      <c r="AC27" s="260">
        <f>'C завтраками| Bed and breakfast'!AC26*0.85</f>
        <v>62475</v>
      </c>
      <c r="AD27" s="260">
        <f>'C завтраками| Bed and breakfast'!AD26*0.85</f>
        <v>58650</v>
      </c>
      <c r="AE27" s="260">
        <f>'C завтраками| Bed and breakfast'!AE26*0.85</f>
        <v>62475</v>
      </c>
      <c r="AF27" s="260">
        <f>'C завтраками| Bed and breakfast'!AF26*0.85</f>
        <v>59925</v>
      </c>
      <c r="AG27" s="260">
        <f>'C завтраками| Bed and breakfast'!AG26*0.85</f>
        <v>65620</v>
      </c>
      <c r="AH27" s="260">
        <f>'C завтраками| Bed and breakfast'!AH26*0.85</f>
        <v>68170</v>
      </c>
      <c r="AI27" s="260">
        <f>'C завтраками| Bed and breakfast'!AI26*0.85</f>
        <v>65620</v>
      </c>
      <c r="AJ27" s="260">
        <f>'C завтраками| Bed and breakfast'!AJ26*0.85</f>
        <v>64175</v>
      </c>
      <c r="AK27" s="260">
        <f>'C завтраками| Bed and breakfast'!AK26*0.85</f>
        <v>64175</v>
      </c>
      <c r="AL27" s="260">
        <f>'C завтраками| Bed and breakfast'!AL26*0.85</f>
        <v>65620</v>
      </c>
      <c r="AM27" s="260">
        <f>'C завтраками| Bed and breakfast'!AM26*0.85</f>
        <v>64175</v>
      </c>
      <c r="AN27" s="260">
        <f>'C завтраками| Bed and breakfast'!AN26*0.85</f>
        <v>68170</v>
      </c>
      <c r="AO27" s="260">
        <f>'C завтраками| Bed and breakfast'!AO26*0.85</f>
        <v>65620</v>
      </c>
      <c r="AP27" s="260">
        <f>'C завтраками| Bed and breakfast'!AP26*0.85</f>
        <v>68170</v>
      </c>
      <c r="AQ27" s="260">
        <f>'C завтраками| Bed and breakfast'!AQ26*0.85</f>
        <v>68170</v>
      </c>
      <c r="AR27" s="260">
        <f>'C завтраками| Bed and breakfast'!AR26*0.85</f>
        <v>74970</v>
      </c>
      <c r="AS27" s="260">
        <f>'C завтраками| Bed and breakfast'!AS26*0.85</f>
        <v>68170</v>
      </c>
      <c r="AT27" s="260">
        <f>'C завтраками| Bed and breakfast'!AT26*0.85</f>
        <v>72420</v>
      </c>
      <c r="AU27" s="260">
        <f>'C завтраками| Bed and breakfast'!AU26*0.85</f>
        <v>68170</v>
      </c>
      <c r="AV27" s="260">
        <f>'C завтраками| Bed and breakfast'!AV26*0.85</f>
        <v>72420</v>
      </c>
      <c r="AW27" s="260">
        <f>'C завтраками| Bed and breakfast'!AW26*0.85</f>
        <v>68170</v>
      </c>
      <c r="AX27" s="260">
        <f>'C завтраками| Bed and breakfast'!AX26*0.85</f>
        <v>74970</v>
      </c>
      <c r="AY27" s="260">
        <f>'C завтраками| Bed and breakfast'!AY26*0.85</f>
        <v>64175</v>
      </c>
      <c r="AZ27" s="260">
        <f>'C завтраками| Bed and breakfast'!AZ26*0.85</f>
        <v>69870</v>
      </c>
      <c r="BA27" s="260">
        <f>'C завтраками| Bed and breakfast'!BA26*0.85</f>
        <v>61625</v>
      </c>
      <c r="BB27" s="260">
        <f>'C завтраками| Bed and breakfast'!BB26*0.85</f>
        <v>62900</v>
      </c>
      <c r="BC27" s="260">
        <f>'C завтраками| Bed and breakfast'!BC26*0.85</f>
        <v>61625</v>
      </c>
      <c r="BD27" s="260">
        <f>'C завтраками| Bed and breakfast'!BD26*0.85</f>
        <v>62900</v>
      </c>
      <c r="BE27" s="260">
        <f>'C завтраками| Bed and breakfast'!BE26*0.85</f>
        <v>61625</v>
      </c>
      <c r="BF27" s="260">
        <f>'C завтраками| Bed and breakfast'!BF26*0.85</f>
        <v>62900</v>
      </c>
      <c r="BG27" s="260">
        <f>'C завтраками| Bed and breakfast'!BG26*0.85</f>
        <v>61625</v>
      </c>
      <c r="BH27" s="260">
        <f>'C завтраками| Bed and breakfast'!BH26*0.85</f>
        <v>62900</v>
      </c>
      <c r="BI27" s="260">
        <f>'C завтраками| Bed and breakfast'!BI26*0.85</f>
        <v>61625</v>
      </c>
    </row>
    <row r="28" spans="1:61" s="85" customFormat="1" x14ac:dyDescent="0.2">
      <c r="A28" s="259" t="s">
        <v>140</v>
      </c>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261"/>
      <c r="BH28" s="261"/>
      <c r="BI28" s="261"/>
    </row>
    <row r="29" spans="1:61" s="85" customFormat="1" x14ac:dyDescent="0.2">
      <c r="A29" s="260" t="s">
        <v>129</v>
      </c>
      <c r="B29" s="260">
        <f>'C завтраками| Bed and breakfast'!B28*0.85</f>
        <v>76925</v>
      </c>
      <c r="C29" s="260">
        <f>'C завтраками| Bed and breakfast'!C28*0.85</f>
        <v>75650</v>
      </c>
      <c r="D29" s="260">
        <f>'C завтраками| Bed and breakfast'!D28*0.85</f>
        <v>73695</v>
      </c>
      <c r="E29" s="260">
        <f>'C завтраками| Bed and breakfast'!E28*0.85</f>
        <v>73695</v>
      </c>
      <c r="F29" s="260">
        <f>'C завтраками| Bed and breakfast'!F28*0.85</f>
        <v>76925</v>
      </c>
      <c r="G29" s="260">
        <f>'C завтраками| Bed and breakfast'!G28*0.85</f>
        <v>88400</v>
      </c>
      <c r="H29" s="260">
        <f>'C завтраками| Bed and breakfast'!H28*0.85</f>
        <v>84575</v>
      </c>
      <c r="I29" s="260">
        <f>'C завтраками| Bed and breakfast'!I28*0.85</f>
        <v>82025</v>
      </c>
      <c r="J29" s="260">
        <f>'C завтраками| Bed and breakfast'!J28*0.85</f>
        <v>82025</v>
      </c>
      <c r="K29" s="260">
        <f>'C завтраками| Bed and breakfast'!K28*0.85</f>
        <v>79475</v>
      </c>
      <c r="L29" s="260">
        <f>'C завтраками| Bed and breakfast'!L28*0.85</f>
        <v>84575</v>
      </c>
      <c r="M29" s="260">
        <f>'C завтраками| Bed and breakfast'!M28*0.85</f>
        <v>88400</v>
      </c>
      <c r="N29" s="260">
        <f>'C завтраками| Bed and breakfast'!N28*0.85</f>
        <v>73100</v>
      </c>
      <c r="O29" s="260">
        <f>'C завтраками| Bed and breakfast'!O28*0.85</f>
        <v>74375</v>
      </c>
      <c r="P29" s="260">
        <f>'C завтраками| Bed and breakfast'!P28*0.85</f>
        <v>73100</v>
      </c>
      <c r="Q29" s="260">
        <f>'C завтраками| Bed and breakfast'!Q28*0.85</f>
        <v>73695</v>
      </c>
      <c r="R29" s="260">
        <f>'C завтраками| Bed and breakfast'!R28*0.85</f>
        <v>74375</v>
      </c>
      <c r="S29" s="260">
        <f>'C завтраками| Bed and breakfast'!S28*0.85</f>
        <v>71825</v>
      </c>
      <c r="T29" s="260">
        <f>'C завтраками| Bed and breakfast'!T28*0.85</f>
        <v>74375</v>
      </c>
      <c r="U29" s="260">
        <f>'C завтраками| Bed and breakfast'!U28*0.85</f>
        <v>76925</v>
      </c>
      <c r="V29" s="260">
        <f>'C завтраками| Bed and breakfast'!V28*0.85</f>
        <v>76925</v>
      </c>
      <c r="W29" s="260">
        <f>'C завтраками| Bed and breakfast'!W28*0.85</f>
        <v>76925</v>
      </c>
      <c r="X29" s="260">
        <f>'C завтраками| Bed and breakfast'!X28*0.85</f>
        <v>76925</v>
      </c>
      <c r="Y29" s="260">
        <f>'C завтраками| Bed and breakfast'!Y28*0.85</f>
        <v>75650</v>
      </c>
      <c r="Z29" s="260">
        <f>'C завтраками| Bed and breakfast'!Z28*0.85</f>
        <v>79475</v>
      </c>
      <c r="AA29" s="260">
        <f>'C завтраками| Bed and breakfast'!AA28*0.85</f>
        <v>75650</v>
      </c>
      <c r="AB29" s="260">
        <f>'C завтраками| Bed and breakfast'!AB28*0.85</f>
        <v>82025</v>
      </c>
      <c r="AC29" s="260">
        <f>'C завтраками| Bed and breakfast'!AC28*0.85</f>
        <v>79475</v>
      </c>
      <c r="AD29" s="260">
        <f>'C завтраками| Bed and breakfast'!AD28*0.85</f>
        <v>75650</v>
      </c>
      <c r="AE29" s="260">
        <f>'C завтраками| Bed and breakfast'!AE28*0.85</f>
        <v>79475</v>
      </c>
      <c r="AF29" s="260">
        <f>'C завтраками| Bed and breakfast'!AF28*0.85</f>
        <v>76925</v>
      </c>
      <c r="AG29" s="260">
        <f>'C завтраками| Bed and breakfast'!AG28*0.85</f>
        <v>82620</v>
      </c>
      <c r="AH29" s="260">
        <f>'C завтраками| Bed and breakfast'!AH28*0.85</f>
        <v>85170</v>
      </c>
      <c r="AI29" s="260">
        <f>'C завтраками| Bed and breakfast'!AI28*0.85</f>
        <v>82620</v>
      </c>
      <c r="AJ29" s="260">
        <f>'C завтраками| Bed and breakfast'!AJ28*0.85</f>
        <v>81175</v>
      </c>
      <c r="AK29" s="260">
        <f>'C завтраками| Bed and breakfast'!AK28*0.85</f>
        <v>81175</v>
      </c>
      <c r="AL29" s="260">
        <f>'C завтраками| Bed and breakfast'!AL28*0.85</f>
        <v>82620</v>
      </c>
      <c r="AM29" s="260">
        <f>'C завтраками| Bed and breakfast'!AM28*0.85</f>
        <v>81175</v>
      </c>
      <c r="AN29" s="260">
        <f>'C завтраками| Bed and breakfast'!AN28*0.85</f>
        <v>85170</v>
      </c>
      <c r="AO29" s="260">
        <f>'C завтраками| Bed and breakfast'!AO28*0.85</f>
        <v>82620</v>
      </c>
      <c r="AP29" s="260">
        <f>'C завтраками| Bed and breakfast'!AP28*0.85</f>
        <v>85170</v>
      </c>
      <c r="AQ29" s="260">
        <f>'C завтраками| Bed and breakfast'!AQ28*0.85</f>
        <v>85170</v>
      </c>
      <c r="AR29" s="260">
        <f>'C завтраками| Bed and breakfast'!AR28*0.85</f>
        <v>91970</v>
      </c>
      <c r="AS29" s="260">
        <f>'C завтраками| Bed and breakfast'!AS28*0.85</f>
        <v>85170</v>
      </c>
      <c r="AT29" s="260">
        <f>'C завтраками| Bed and breakfast'!AT28*0.85</f>
        <v>89420</v>
      </c>
      <c r="AU29" s="260">
        <f>'C завтраками| Bed and breakfast'!AU28*0.85</f>
        <v>85170</v>
      </c>
      <c r="AV29" s="260">
        <f>'C завтраками| Bed and breakfast'!AV28*0.85</f>
        <v>89420</v>
      </c>
      <c r="AW29" s="260">
        <f>'C завтраками| Bed and breakfast'!AW28*0.85</f>
        <v>85170</v>
      </c>
      <c r="AX29" s="260">
        <f>'C завтраками| Bed and breakfast'!AX28*0.85</f>
        <v>91970</v>
      </c>
      <c r="AY29" s="260">
        <f>'C завтраками| Bed and breakfast'!AY28*0.85</f>
        <v>81175</v>
      </c>
      <c r="AZ29" s="260">
        <f>'C завтраками| Bed and breakfast'!AZ28*0.85</f>
        <v>86870</v>
      </c>
      <c r="BA29" s="260">
        <f>'C завтраками| Bed and breakfast'!BA28*0.85</f>
        <v>78625</v>
      </c>
      <c r="BB29" s="260">
        <f>'C завтраками| Bed and breakfast'!BB28*0.85</f>
        <v>79900</v>
      </c>
      <c r="BC29" s="260">
        <f>'C завтраками| Bed and breakfast'!BC28*0.85</f>
        <v>78625</v>
      </c>
      <c r="BD29" s="260">
        <f>'C завтраками| Bed and breakfast'!BD28*0.85</f>
        <v>79900</v>
      </c>
      <c r="BE29" s="260">
        <f>'C завтраками| Bed and breakfast'!BE28*0.85</f>
        <v>78625</v>
      </c>
      <c r="BF29" s="260">
        <f>'C завтраками| Bed and breakfast'!BF28*0.85</f>
        <v>79900</v>
      </c>
      <c r="BG29" s="260">
        <f>'C завтраками| Bed and breakfast'!BG28*0.85</f>
        <v>78625</v>
      </c>
      <c r="BH29" s="260">
        <f>'C завтраками| Bed and breakfast'!BH28*0.85</f>
        <v>79900</v>
      </c>
      <c r="BI29" s="260">
        <f>'C завтраками| Bed and breakfast'!BI28*0.85</f>
        <v>78625</v>
      </c>
    </row>
    <row r="30" spans="1:61" ht="11.1" customHeight="1" x14ac:dyDescent="0.2"/>
    <row r="31" spans="1:61" x14ac:dyDescent="0.2">
      <c r="A31" s="205" t="s">
        <v>144</v>
      </c>
    </row>
    <row r="32" spans="1:61" ht="12" customHeight="1" x14ac:dyDescent="0.2">
      <c r="A32" s="422" t="s">
        <v>311</v>
      </c>
    </row>
    <row r="33" spans="1:1" ht="12" customHeight="1" x14ac:dyDescent="0.2">
      <c r="A33" s="423"/>
    </row>
    <row r="34" spans="1:1" s="95" customFormat="1" ht="12" customHeight="1" x14ac:dyDescent="0.2">
      <c r="A34" s="423"/>
    </row>
    <row r="35" spans="1:1" ht="138" customHeight="1" x14ac:dyDescent="0.2">
      <c r="A35" s="423"/>
    </row>
    <row r="36" spans="1:1" ht="12.75" thickBot="1" x14ac:dyDescent="0.25">
      <c r="A36" s="262"/>
    </row>
    <row r="37" spans="1:1" ht="12.75" thickBot="1" x14ac:dyDescent="0.25">
      <c r="A37" s="156" t="s">
        <v>145</v>
      </c>
    </row>
    <row r="38" spans="1:1" ht="144.75" thickBot="1" x14ac:dyDescent="0.25">
      <c r="A38" s="253" t="s">
        <v>350</v>
      </c>
    </row>
    <row r="39" spans="1:1" ht="12.75" thickBot="1" x14ac:dyDescent="0.25">
      <c r="A39" s="215"/>
    </row>
    <row r="40" spans="1:1" ht="12.75" thickBot="1" x14ac:dyDescent="0.25">
      <c r="A40" s="156" t="s">
        <v>309</v>
      </c>
    </row>
    <row r="41" spans="1:1" ht="12.75" thickBot="1" x14ac:dyDescent="0.25">
      <c r="A41" s="266" t="s">
        <v>381</v>
      </c>
    </row>
    <row r="42" spans="1:1" ht="18" customHeight="1" x14ac:dyDescent="0.2">
      <c r="A42" s="268" t="s">
        <v>382</v>
      </c>
    </row>
  </sheetData>
  <mergeCells count="1">
    <mergeCell ref="A32:A35"/>
  </mergeCells>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topLeftCell="A10" zoomScaleNormal="100" workbookViewId="0">
      <selection activeCell="A12" sqref="A12:IV42"/>
    </sheetView>
  </sheetViews>
  <sheetFormatPr defaultColWidth="9" defaultRowHeight="12.75" x14ac:dyDescent="0.2"/>
  <cols>
    <col min="1" max="1" width="31.85546875" style="1" customWidth="1"/>
    <col min="2" max="2" width="27.140625" style="1" customWidth="1"/>
    <col min="3" max="3" width="10.85546875" style="1" bestFit="1" customWidth="1"/>
    <col min="4" max="4" width="11.85546875" style="1" customWidth="1"/>
    <col min="5" max="16384" width="9" style="1"/>
  </cols>
  <sheetData>
    <row r="1" spans="1:4" x14ac:dyDescent="0.2">
      <c r="A1" s="20" t="s">
        <v>15</v>
      </c>
      <c r="B1" s="8"/>
      <c r="C1" s="8"/>
      <c r="D1" s="8"/>
    </row>
    <row r="2" spans="1:4" x14ac:dyDescent="0.2">
      <c r="A2" s="3" t="s">
        <v>22</v>
      </c>
      <c r="B2" s="23" t="s">
        <v>41</v>
      </c>
      <c r="C2" s="5"/>
      <c r="D2" s="5"/>
    </row>
    <row r="3" spans="1:4" x14ac:dyDescent="0.2">
      <c r="A3" s="12" t="s">
        <v>17</v>
      </c>
      <c r="B3" s="3"/>
      <c r="C3" s="4"/>
      <c r="D3" s="4"/>
    </row>
    <row r="4" spans="1:4" x14ac:dyDescent="0.2">
      <c r="A4" s="3">
        <v>1</v>
      </c>
      <c r="B4" s="24">
        <v>3900</v>
      </c>
      <c r="C4" s="4"/>
      <c r="D4" s="4"/>
    </row>
    <row r="5" spans="1:4" x14ac:dyDescent="0.2">
      <c r="A5" s="3" t="s">
        <v>24</v>
      </c>
      <c r="B5" s="24">
        <v>3900</v>
      </c>
      <c r="C5" s="4"/>
      <c r="D5" s="4"/>
    </row>
    <row r="6" spans="1:4" x14ac:dyDescent="0.2">
      <c r="A6" s="3">
        <v>2</v>
      </c>
      <c r="B6" s="24">
        <v>3900</v>
      </c>
      <c r="C6" s="4"/>
      <c r="D6" s="4"/>
    </row>
    <row r="7" spans="1:4" x14ac:dyDescent="0.2">
      <c r="A7" s="3" t="s">
        <v>54</v>
      </c>
      <c r="B7" s="24">
        <v>3900</v>
      </c>
      <c r="C7" s="4"/>
      <c r="D7" s="4"/>
    </row>
    <row r="8" spans="1:4" x14ac:dyDescent="0.2">
      <c r="A8" s="3" t="s">
        <v>55</v>
      </c>
      <c r="B8" s="24">
        <v>4700</v>
      </c>
      <c r="C8" s="4"/>
      <c r="D8" s="4"/>
    </row>
    <row r="9" spans="1:4" x14ac:dyDescent="0.2">
      <c r="A9" s="3">
        <v>3</v>
      </c>
      <c r="B9" s="24">
        <v>4700</v>
      </c>
      <c r="C9" s="4"/>
      <c r="D9" s="4"/>
    </row>
    <row r="10" spans="1:4" x14ac:dyDescent="0.2">
      <c r="C10" s="4"/>
      <c r="D10" s="4"/>
    </row>
    <row r="11" spans="1:4" x14ac:dyDescent="0.2">
      <c r="C11" s="4"/>
      <c r="D11" s="4"/>
    </row>
    <row r="12" spans="1:4" x14ac:dyDescent="0.2">
      <c r="A12" s="20" t="s">
        <v>15</v>
      </c>
      <c r="B12" s="2"/>
      <c r="C12" s="4"/>
      <c r="D12" s="4"/>
    </row>
    <row r="13" spans="1:4" x14ac:dyDescent="0.2">
      <c r="A13" s="3" t="s">
        <v>22</v>
      </c>
      <c r="B13" s="23" t="s">
        <v>41</v>
      </c>
      <c r="C13" s="4"/>
      <c r="D13" s="4"/>
    </row>
    <row r="14" spans="1:4" x14ac:dyDescent="0.2">
      <c r="A14" s="12" t="s">
        <v>18</v>
      </c>
      <c r="B14" s="3"/>
      <c r="C14" s="4"/>
      <c r="D14" s="4"/>
    </row>
    <row r="15" spans="1:4" x14ac:dyDescent="0.2">
      <c r="A15" s="3">
        <v>1</v>
      </c>
      <c r="B15" s="24">
        <v>3900</v>
      </c>
      <c r="C15" s="4"/>
      <c r="D15" s="4"/>
    </row>
    <row r="16" spans="1:4" x14ac:dyDescent="0.2">
      <c r="A16" s="3" t="s">
        <v>24</v>
      </c>
      <c r="B16" s="24">
        <v>3900</v>
      </c>
      <c r="C16" s="4"/>
      <c r="D16" s="4"/>
    </row>
    <row r="17" spans="1:4" x14ac:dyDescent="0.2">
      <c r="A17" s="3">
        <v>2</v>
      </c>
      <c r="B17" s="24">
        <v>3900</v>
      </c>
      <c r="C17" s="4"/>
      <c r="D17" s="4"/>
    </row>
    <row r="18" spans="1:4" x14ac:dyDescent="0.2">
      <c r="A18" s="3" t="s">
        <v>54</v>
      </c>
      <c r="B18" s="24">
        <v>3900</v>
      </c>
      <c r="C18" s="4"/>
      <c r="D18" s="4"/>
    </row>
    <row r="19" spans="1:4" x14ac:dyDescent="0.2">
      <c r="A19" s="3" t="s">
        <v>55</v>
      </c>
      <c r="B19" s="24">
        <v>4700</v>
      </c>
      <c r="C19" s="4"/>
      <c r="D19" s="4"/>
    </row>
    <row r="20" spans="1:4" x14ac:dyDescent="0.2">
      <c r="A20" s="3">
        <v>3</v>
      </c>
      <c r="B20" s="24">
        <v>4700</v>
      </c>
      <c r="C20" s="4"/>
      <c r="D20" s="4"/>
    </row>
    <row r="21" spans="1:4" ht="18" customHeight="1" x14ac:dyDescent="0.2">
      <c r="A21" s="20"/>
      <c r="C21" s="5"/>
      <c r="D21" s="5"/>
    </row>
    <row r="22" spans="1:4" x14ac:dyDescent="0.2">
      <c r="A22" s="20"/>
      <c r="C22" s="4"/>
      <c r="D22" s="4"/>
    </row>
    <row r="23" spans="1:4" x14ac:dyDescent="0.2">
      <c r="A23" s="20" t="s">
        <v>15</v>
      </c>
      <c r="B23" s="2"/>
      <c r="C23" s="4"/>
      <c r="D23" s="4"/>
    </row>
    <row r="24" spans="1:4" x14ac:dyDescent="0.2">
      <c r="A24" s="3" t="s">
        <v>22</v>
      </c>
      <c r="B24" s="23" t="s">
        <v>41</v>
      </c>
      <c r="C24" s="4"/>
      <c r="D24" s="4"/>
    </row>
    <row r="25" spans="1:4" x14ac:dyDescent="0.2">
      <c r="A25" s="12" t="s">
        <v>19</v>
      </c>
      <c r="B25" s="3"/>
      <c r="C25" s="4"/>
      <c r="D25" s="4"/>
    </row>
    <row r="26" spans="1:4" x14ac:dyDescent="0.2">
      <c r="A26" s="3">
        <v>1</v>
      </c>
      <c r="B26" s="24">
        <v>4600</v>
      </c>
      <c r="C26" s="4"/>
      <c r="D26" s="4"/>
    </row>
    <row r="27" spans="1:4" x14ac:dyDescent="0.2">
      <c r="A27" s="3" t="s">
        <v>24</v>
      </c>
      <c r="B27" s="24">
        <v>4600</v>
      </c>
      <c r="C27" s="4"/>
      <c r="D27" s="4"/>
    </row>
    <row r="28" spans="1:4" x14ac:dyDescent="0.2">
      <c r="A28" s="3">
        <v>2</v>
      </c>
      <c r="B28" s="24">
        <v>4600</v>
      </c>
      <c r="C28" s="4"/>
      <c r="D28" s="4"/>
    </row>
    <row r="29" spans="1:4" x14ac:dyDescent="0.2">
      <c r="A29" s="3" t="s">
        <v>54</v>
      </c>
      <c r="B29" s="24">
        <v>4600</v>
      </c>
      <c r="C29" s="4"/>
      <c r="D29" s="4"/>
    </row>
    <row r="30" spans="1:4" x14ac:dyDescent="0.2">
      <c r="A30" s="3" t="s">
        <v>55</v>
      </c>
      <c r="B30" s="24">
        <v>5400</v>
      </c>
      <c r="C30" s="4"/>
      <c r="D30" s="4"/>
    </row>
    <row r="31" spans="1:4" x14ac:dyDescent="0.2">
      <c r="A31" s="3">
        <v>3</v>
      </c>
      <c r="B31" s="24">
        <v>5400</v>
      </c>
      <c r="C31" s="4"/>
      <c r="D31" s="4"/>
    </row>
    <row r="34" spans="1:4" x14ac:dyDescent="0.2">
      <c r="A34" s="20" t="s">
        <v>15</v>
      </c>
      <c r="B34" s="2"/>
      <c r="C34" s="4"/>
      <c r="D34" s="4"/>
    </row>
    <row r="35" spans="1:4" x14ac:dyDescent="0.2">
      <c r="A35" s="3" t="s">
        <v>22</v>
      </c>
      <c r="B35" s="23" t="s">
        <v>41</v>
      </c>
      <c r="C35" s="4"/>
      <c r="D35" s="4"/>
    </row>
    <row r="36" spans="1:4" x14ac:dyDescent="0.2">
      <c r="A36" s="12" t="s">
        <v>20</v>
      </c>
      <c r="B36" s="3"/>
      <c r="C36" s="4"/>
      <c r="D36" s="4"/>
    </row>
    <row r="37" spans="1:4" x14ac:dyDescent="0.2">
      <c r="A37" s="3">
        <v>1</v>
      </c>
      <c r="B37" s="24">
        <v>4600</v>
      </c>
      <c r="C37" s="4"/>
      <c r="D37" s="4"/>
    </row>
    <row r="38" spans="1:4" x14ac:dyDescent="0.2">
      <c r="A38" s="3" t="s">
        <v>24</v>
      </c>
      <c r="B38" s="24">
        <v>4600</v>
      </c>
      <c r="C38" s="4"/>
      <c r="D38" s="4"/>
    </row>
    <row r="39" spans="1:4" x14ac:dyDescent="0.2">
      <c r="A39" s="3">
        <v>2</v>
      </c>
      <c r="B39" s="24">
        <v>4600</v>
      </c>
      <c r="C39" s="4"/>
      <c r="D39" s="4"/>
    </row>
    <row r="40" spans="1:4" x14ac:dyDescent="0.2">
      <c r="A40" s="3" t="s">
        <v>25</v>
      </c>
      <c r="B40" s="24">
        <v>4600</v>
      </c>
      <c r="C40" s="4"/>
      <c r="D40" s="4"/>
    </row>
    <row r="41" spans="1:4" x14ac:dyDescent="0.2">
      <c r="A41" s="3" t="s">
        <v>55</v>
      </c>
      <c r="B41" s="24">
        <v>5400</v>
      </c>
      <c r="C41" s="4"/>
      <c r="D41" s="4"/>
    </row>
    <row r="42" spans="1:4" x14ac:dyDescent="0.2">
      <c r="A42" s="3">
        <v>3</v>
      </c>
      <c r="B42" s="24">
        <v>5400</v>
      </c>
      <c r="C42" s="4"/>
      <c r="D42" s="4"/>
    </row>
  </sheetData>
  <pageMargins left="0.75" right="0.75" top="1" bottom="1" header="0.5" footer="0.5"/>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workbookViewId="0">
      <selection activeCell="C9" sqref="C9"/>
    </sheetView>
  </sheetViews>
  <sheetFormatPr defaultColWidth="8.7109375" defaultRowHeight="12.75" x14ac:dyDescent="0.2"/>
  <cols>
    <col min="1" max="1" width="115.140625" style="263" bestFit="1" customWidth="1"/>
    <col min="2" max="16384" width="8.7109375" style="263"/>
  </cols>
  <sheetData>
    <row r="1" spans="1:4" x14ac:dyDescent="0.2">
      <c r="A1" s="114" t="s">
        <v>141</v>
      </c>
    </row>
    <row r="2" spans="1:4" x14ac:dyDescent="0.2">
      <c r="A2" s="207" t="s">
        <v>260</v>
      </c>
    </row>
    <row r="3" spans="1:4" x14ac:dyDescent="0.2">
      <c r="A3" s="206" t="s">
        <v>146</v>
      </c>
    </row>
    <row r="4" spans="1:4" x14ac:dyDescent="0.2">
      <c r="A4" s="437" t="s">
        <v>143</v>
      </c>
      <c r="B4" s="121" t="e">
        <f>'C завтраками| Bed and breakfast'!#REF!</f>
        <v>#REF!</v>
      </c>
      <c r="C4" s="267" t="e">
        <f>'C завтраками| Bed and breakfast'!#REF!</f>
        <v>#REF!</v>
      </c>
      <c r="D4" s="121" t="e">
        <f>'C завтраками| Bed and breakfast'!#REF!</f>
        <v>#REF!</v>
      </c>
    </row>
    <row r="5" spans="1:4" x14ac:dyDescent="0.2">
      <c r="A5" s="438"/>
      <c r="B5" s="121" t="e">
        <f>'C завтраками| Bed and breakfast'!#REF!</f>
        <v>#REF!</v>
      </c>
      <c r="C5" s="267" t="e">
        <f>'C завтраками| Bed and breakfast'!#REF!</f>
        <v>#REF!</v>
      </c>
      <c r="D5" s="121" t="e">
        <f>'C завтраками| Bed and breakfast'!#REF!</f>
        <v>#REF!</v>
      </c>
    </row>
    <row r="6" spans="1:4" x14ac:dyDescent="0.2">
      <c r="A6" s="259" t="s">
        <v>153</v>
      </c>
      <c r="B6" s="43"/>
      <c r="C6" s="43"/>
      <c r="D6" s="43"/>
    </row>
    <row r="7" spans="1:4" x14ac:dyDescent="0.2">
      <c r="A7" s="113">
        <v>1</v>
      </c>
      <c r="B7" s="293" t="e">
        <f>'C завтраками| Bed and breakfast'!#REF!*0.9+B41</f>
        <v>#REF!</v>
      </c>
      <c r="C7" s="293" t="e">
        <f>'C завтраками| Bed and breakfast'!#REF!*0.9+C41</f>
        <v>#REF!</v>
      </c>
      <c r="D7" s="293" t="e">
        <f>'C завтраками| Bed and breakfast'!#REF!*0.9+D41</f>
        <v>#REF!</v>
      </c>
    </row>
    <row r="8" spans="1:4" x14ac:dyDescent="0.2">
      <c r="A8" s="113">
        <v>2</v>
      </c>
      <c r="B8" s="293" t="e">
        <f>'C завтраками| Bed and breakfast'!#REF!*0.9+B42</f>
        <v>#REF!</v>
      </c>
      <c r="C8" s="293" t="e">
        <f>'C завтраками| Bed and breakfast'!#REF!*0.9+C42</f>
        <v>#REF!</v>
      </c>
      <c r="D8" s="293" t="e">
        <f>'C завтраками| Bed and breakfast'!#REF!*0.9+D42</f>
        <v>#REF!</v>
      </c>
    </row>
    <row r="9" spans="1:4" x14ac:dyDescent="0.2">
      <c r="A9" s="259" t="s">
        <v>155</v>
      </c>
      <c r="B9" s="293"/>
      <c r="C9" s="293"/>
      <c r="D9" s="293"/>
    </row>
    <row r="10" spans="1:4" x14ac:dyDescent="0.2">
      <c r="A10" s="113">
        <v>1</v>
      </c>
      <c r="B10" s="293" t="e">
        <f>'C завтраками| Bed and breakfast'!#REF!*0.9+B41</f>
        <v>#REF!</v>
      </c>
      <c r="C10" s="293" t="e">
        <f>'C завтраками| Bed and breakfast'!#REF!*0.9+C41</f>
        <v>#REF!</v>
      </c>
      <c r="D10" s="293" t="e">
        <f>'C завтраками| Bed and breakfast'!#REF!*0.9+D41</f>
        <v>#REF!</v>
      </c>
    </row>
    <row r="11" spans="1:4" x14ac:dyDescent="0.2">
      <c r="A11" s="113">
        <v>2</v>
      </c>
      <c r="B11" s="293" t="e">
        <f>'C завтраками| Bed and breakfast'!#REF!*0.9+B42</f>
        <v>#REF!</v>
      </c>
      <c r="C11" s="293" t="e">
        <f>'C завтраками| Bed and breakfast'!#REF!*0.9+C42</f>
        <v>#REF!</v>
      </c>
      <c r="D11" s="293" t="e">
        <f>'C завтраками| Bed and breakfast'!#REF!*0.9+D42</f>
        <v>#REF!</v>
      </c>
    </row>
    <row r="12" spans="1:4" x14ac:dyDescent="0.2">
      <c r="A12" s="259" t="s">
        <v>154</v>
      </c>
      <c r="B12" s="293"/>
      <c r="C12" s="293"/>
      <c r="D12" s="293"/>
    </row>
    <row r="13" spans="1:4" x14ac:dyDescent="0.2">
      <c r="A13" s="113">
        <v>1</v>
      </c>
      <c r="B13" s="293" t="e">
        <f>'C завтраками| Bed and breakfast'!#REF!*0.9+B41</f>
        <v>#REF!</v>
      </c>
      <c r="C13" s="293" t="e">
        <f>'C завтраками| Bed and breakfast'!#REF!*0.9+C41</f>
        <v>#REF!</v>
      </c>
      <c r="D13" s="293" t="e">
        <f>'C завтраками| Bed and breakfast'!#REF!*0.9+D41</f>
        <v>#REF!</v>
      </c>
    </row>
    <row r="14" spans="1:4" x14ac:dyDescent="0.2">
      <c r="A14" s="113">
        <v>2</v>
      </c>
      <c r="B14" s="293" t="e">
        <f>'C завтраками| Bed and breakfast'!#REF!*0.9+B42</f>
        <v>#REF!</v>
      </c>
      <c r="C14" s="293" t="e">
        <f>'C завтраками| Bed and breakfast'!#REF!*0.9+C42</f>
        <v>#REF!</v>
      </c>
      <c r="D14" s="293" t="e">
        <f>'C завтраками| Bed and breakfast'!#REF!*0.9+D42</f>
        <v>#REF!</v>
      </c>
    </row>
    <row r="15" spans="1:4" x14ac:dyDescent="0.2">
      <c r="A15" s="259" t="s">
        <v>156</v>
      </c>
      <c r="B15" s="293"/>
      <c r="C15" s="293"/>
      <c r="D15" s="293"/>
    </row>
    <row r="16" spans="1:4" x14ac:dyDescent="0.2">
      <c r="A16" s="113">
        <v>1</v>
      </c>
      <c r="B16" s="293" t="e">
        <f>'C завтраками| Bed and breakfast'!#REF!*0.9+B41</f>
        <v>#REF!</v>
      </c>
      <c r="C16" s="293" t="e">
        <f>'C завтраками| Bed and breakfast'!#REF!*0.9+C41</f>
        <v>#REF!</v>
      </c>
      <c r="D16" s="293" t="e">
        <f>'C завтраками| Bed and breakfast'!#REF!*0.9+D41</f>
        <v>#REF!</v>
      </c>
    </row>
    <row r="17" spans="1:4" x14ac:dyDescent="0.2">
      <c r="A17" s="113">
        <v>2</v>
      </c>
      <c r="B17" s="293" t="e">
        <f>'C завтраками| Bed and breakfast'!#REF!*0.9+B42</f>
        <v>#REF!</v>
      </c>
      <c r="C17" s="293" t="e">
        <f>'C завтраками| Bed and breakfast'!#REF!*0.9+C42</f>
        <v>#REF!</v>
      </c>
      <c r="D17" s="293" t="e">
        <f>'C завтраками| Bed and breakfast'!#REF!*0.9+D42</f>
        <v>#REF!</v>
      </c>
    </row>
    <row r="18" spans="1:4" x14ac:dyDescent="0.2">
      <c r="A18" s="259" t="s">
        <v>136</v>
      </c>
      <c r="B18" s="293"/>
      <c r="C18" s="293"/>
      <c r="D18" s="293"/>
    </row>
    <row r="19" spans="1:4" x14ac:dyDescent="0.2">
      <c r="A19" s="113">
        <v>1</v>
      </c>
      <c r="B19" s="293" t="e">
        <f>'C завтраками| Bed and breakfast'!#REF!*0.9+B41</f>
        <v>#REF!</v>
      </c>
      <c r="C19" s="293" t="e">
        <f>'C завтраками| Bed and breakfast'!#REF!*0.9+C41</f>
        <v>#REF!</v>
      </c>
      <c r="D19" s="293" t="e">
        <f>'C завтраками| Bed and breakfast'!#REF!*0.9+D41</f>
        <v>#REF!</v>
      </c>
    </row>
    <row r="20" spans="1:4" x14ac:dyDescent="0.2">
      <c r="A20" s="113">
        <v>2</v>
      </c>
      <c r="B20" s="293" t="e">
        <f>'C завтраками| Bed and breakfast'!#REF!*0.9+B42</f>
        <v>#REF!</v>
      </c>
      <c r="C20" s="293" t="e">
        <f>'C завтраками| Bed and breakfast'!#REF!*0.9+C42</f>
        <v>#REF!</v>
      </c>
      <c r="D20" s="293" t="e">
        <f>'C завтраками| Bed and breakfast'!#REF!*0.9+D42</f>
        <v>#REF!</v>
      </c>
    </row>
    <row r="21" spans="1:4" x14ac:dyDescent="0.2">
      <c r="A21" s="79"/>
      <c r="B21" s="43"/>
      <c r="C21" s="43"/>
      <c r="D21" s="43"/>
    </row>
    <row r="22" spans="1:4" x14ac:dyDescent="0.2">
      <c r="A22" s="273" t="s">
        <v>313</v>
      </c>
      <c r="B22" s="43"/>
      <c r="C22" s="43"/>
      <c r="D22" s="43"/>
    </row>
    <row r="23" spans="1:4" x14ac:dyDescent="0.2">
      <c r="A23" s="93" t="s">
        <v>143</v>
      </c>
      <c r="B23" s="291" t="e">
        <f t="shared" ref="B23:D23" si="0">B4</f>
        <v>#REF!</v>
      </c>
      <c r="C23" s="310" t="e">
        <f t="shared" si="0"/>
        <v>#REF!</v>
      </c>
      <c r="D23" s="291" t="e">
        <f t="shared" si="0"/>
        <v>#REF!</v>
      </c>
    </row>
    <row r="24" spans="1:4" x14ac:dyDescent="0.2">
      <c r="A24" s="94"/>
      <c r="B24" s="291" t="e">
        <f t="shared" ref="B24:D24" si="1">B5</f>
        <v>#REF!</v>
      </c>
      <c r="C24" s="310" t="e">
        <f t="shared" si="1"/>
        <v>#REF!</v>
      </c>
      <c r="D24" s="291" t="e">
        <f t="shared" si="1"/>
        <v>#REF!</v>
      </c>
    </row>
    <row r="25" spans="1:4" x14ac:dyDescent="0.2">
      <c r="A25" s="259" t="s">
        <v>153</v>
      </c>
      <c r="B25" s="311"/>
      <c r="C25" s="311"/>
      <c r="D25" s="311"/>
    </row>
    <row r="26" spans="1:4" x14ac:dyDescent="0.2">
      <c r="A26" s="260">
        <v>1</v>
      </c>
      <c r="B26" s="261" t="e">
        <f t="shared" ref="B26:D26" si="2">ROUND(B7*0.9,)</f>
        <v>#REF!</v>
      </c>
      <c r="C26" s="261" t="e">
        <f t="shared" si="2"/>
        <v>#REF!</v>
      </c>
      <c r="D26" s="261" t="e">
        <f t="shared" si="2"/>
        <v>#REF!</v>
      </c>
    </row>
    <row r="27" spans="1:4" x14ac:dyDescent="0.2">
      <c r="A27" s="260">
        <v>2</v>
      </c>
      <c r="B27" s="261" t="e">
        <f t="shared" ref="B27:D27" si="3">ROUND(B8*0.9,)</f>
        <v>#REF!</v>
      </c>
      <c r="C27" s="261" t="e">
        <f t="shared" si="3"/>
        <v>#REF!</v>
      </c>
      <c r="D27" s="261" t="e">
        <f t="shared" si="3"/>
        <v>#REF!</v>
      </c>
    </row>
    <row r="28" spans="1:4" x14ac:dyDescent="0.2">
      <c r="A28" s="259" t="s">
        <v>155</v>
      </c>
      <c r="B28" s="261"/>
      <c r="C28" s="261"/>
      <c r="D28" s="261"/>
    </row>
    <row r="29" spans="1:4" x14ac:dyDescent="0.2">
      <c r="A29" s="260">
        <v>1</v>
      </c>
      <c r="B29" s="261" t="e">
        <f t="shared" ref="B29:D29" si="4">ROUND(B10*0.9,)</f>
        <v>#REF!</v>
      </c>
      <c r="C29" s="261" t="e">
        <f t="shared" si="4"/>
        <v>#REF!</v>
      </c>
      <c r="D29" s="261" t="e">
        <f t="shared" si="4"/>
        <v>#REF!</v>
      </c>
    </row>
    <row r="30" spans="1:4" x14ac:dyDescent="0.2">
      <c r="A30" s="260">
        <v>2</v>
      </c>
      <c r="B30" s="261" t="e">
        <f t="shared" ref="B30:D30" si="5">ROUND(B11*0.9,)</f>
        <v>#REF!</v>
      </c>
      <c r="C30" s="261" t="e">
        <f t="shared" si="5"/>
        <v>#REF!</v>
      </c>
      <c r="D30" s="261" t="e">
        <f t="shared" si="5"/>
        <v>#REF!</v>
      </c>
    </row>
    <row r="31" spans="1:4" x14ac:dyDescent="0.2">
      <c r="A31" s="259" t="s">
        <v>154</v>
      </c>
      <c r="B31" s="261"/>
      <c r="C31" s="261"/>
      <c r="D31" s="261"/>
    </row>
    <row r="32" spans="1:4" x14ac:dyDescent="0.2">
      <c r="A32" s="260">
        <v>1</v>
      </c>
      <c r="B32" s="261" t="e">
        <f t="shared" ref="B32:D32" si="6">ROUND(B13*0.9,)</f>
        <v>#REF!</v>
      </c>
      <c r="C32" s="261" t="e">
        <f t="shared" si="6"/>
        <v>#REF!</v>
      </c>
      <c r="D32" s="261" t="e">
        <f t="shared" si="6"/>
        <v>#REF!</v>
      </c>
    </row>
    <row r="33" spans="1:4" x14ac:dyDescent="0.2">
      <c r="A33" s="260">
        <v>2</v>
      </c>
      <c r="B33" s="261" t="e">
        <f t="shared" ref="B33:D33" si="7">ROUND(B14*0.9,)</f>
        <v>#REF!</v>
      </c>
      <c r="C33" s="261" t="e">
        <f t="shared" si="7"/>
        <v>#REF!</v>
      </c>
      <c r="D33" s="261" t="e">
        <f t="shared" si="7"/>
        <v>#REF!</v>
      </c>
    </row>
    <row r="34" spans="1:4" x14ac:dyDescent="0.2">
      <c r="A34" s="259" t="s">
        <v>156</v>
      </c>
      <c r="B34" s="261"/>
      <c r="C34" s="261"/>
      <c r="D34" s="261"/>
    </row>
    <row r="35" spans="1:4" x14ac:dyDescent="0.2">
      <c r="A35" s="260">
        <v>1</v>
      </c>
      <c r="B35" s="261" t="e">
        <f t="shared" ref="B35:D35" si="8">ROUND(B16*0.9,)</f>
        <v>#REF!</v>
      </c>
      <c r="C35" s="261" t="e">
        <f t="shared" si="8"/>
        <v>#REF!</v>
      </c>
      <c r="D35" s="261" t="e">
        <f t="shared" si="8"/>
        <v>#REF!</v>
      </c>
    </row>
    <row r="36" spans="1:4" x14ac:dyDescent="0.2">
      <c r="A36" s="260">
        <v>2</v>
      </c>
      <c r="B36" s="261" t="e">
        <f t="shared" ref="B36:D36" si="9">ROUND(B17*0.9,)</f>
        <v>#REF!</v>
      </c>
      <c r="C36" s="261" t="e">
        <f t="shared" si="9"/>
        <v>#REF!</v>
      </c>
      <c r="D36" s="261" t="e">
        <f t="shared" si="9"/>
        <v>#REF!</v>
      </c>
    </row>
    <row r="37" spans="1:4" x14ac:dyDescent="0.2">
      <c r="A37" s="259" t="s">
        <v>136</v>
      </c>
      <c r="B37" s="261"/>
      <c r="C37" s="261"/>
      <c r="D37" s="261"/>
    </row>
    <row r="38" spans="1:4" x14ac:dyDescent="0.2">
      <c r="A38" s="260">
        <v>1</v>
      </c>
      <c r="B38" s="261" t="e">
        <f t="shared" ref="B38:D38" si="10">ROUND(B19*0.9,)</f>
        <v>#REF!</v>
      </c>
      <c r="C38" s="261" t="e">
        <f t="shared" si="10"/>
        <v>#REF!</v>
      </c>
      <c r="D38" s="261" t="e">
        <f t="shared" si="10"/>
        <v>#REF!</v>
      </c>
    </row>
    <row r="39" spans="1:4" x14ac:dyDescent="0.2">
      <c r="A39" s="260">
        <v>2</v>
      </c>
      <c r="B39" s="261" t="e">
        <f t="shared" ref="B39:D39" si="11">ROUND(B20*0.9,)</f>
        <v>#REF!</v>
      </c>
      <c r="C39" s="261" t="e">
        <f t="shared" si="11"/>
        <v>#REF!</v>
      </c>
      <c r="D39" s="261" t="e">
        <f t="shared" si="11"/>
        <v>#REF!</v>
      </c>
    </row>
    <row r="40" spans="1:4" x14ac:dyDescent="0.2">
      <c r="A40" s="304" t="s">
        <v>369</v>
      </c>
      <c r="B40" s="305"/>
      <c r="C40" s="305"/>
      <c r="D40" s="305"/>
    </row>
    <row r="41" spans="1:4" x14ac:dyDescent="0.2">
      <c r="A41" s="306" t="s">
        <v>370</v>
      </c>
      <c r="B41" s="318">
        <v>2700</v>
      </c>
      <c r="C41" s="318">
        <v>2700</v>
      </c>
      <c r="D41" s="318">
        <v>2700</v>
      </c>
    </row>
    <row r="42" spans="1:4" x14ac:dyDescent="0.2">
      <c r="A42" s="306" t="s">
        <v>371</v>
      </c>
      <c r="B42" s="318">
        <f t="shared" ref="B42:D42" si="12">B41*2</f>
        <v>5400</v>
      </c>
      <c r="C42" s="318">
        <f t="shared" si="12"/>
        <v>5400</v>
      </c>
      <c r="D42" s="318">
        <f t="shared" si="12"/>
        <v>5400</v>
      </c>
    </row>
    <row r="43" spans="1:4" x14ac:dyDescent="0.2">
      <c r="A43" s="79"/>
    </row>
    <row r="44" spans="1:4" x14ac:dyDescent="0.2">
      <c r="A44" s="205" t="s">
        <v>144</v>
      </c>
    </row>
    <row r="45" spans="1:4" ht="6.4" customHeight="1" x14ac:dyDescent="0.2">
      <c r="A45" s="422" t="s">
        <v>310</v>
      </c>
    </row>
    <row r="46" spans="1:4" x14ac:dyDescent="0.2">
      <c r="A46" s="422"/>
    </row>
    <row r="47" spans="1:4" x14ac:dyDescent="0.2">
      <c r="A47" s="422"/>
    </row>
    <row r="48" spans="1:4" ht="106.9" customHeight="1" x14ac:dyDescent="0.2">
      <c r="A48" s="422"/>
    </row>
    <row r="49" spans="1:1" x14ac:dyDescent="0.2">
      <c r="A49" s="210" t="s">
        <v>198</v>
      </c>
    </row>
    <row r="50" spans="1:1" ht="60" x14ac:dyDescent="0.2">
      <c r="A50" s="211" t="s">
        <v>373</v>
      </c>
    </row>
    <row r="51" spans="1:1" ht="13.5" thickBot="1" x14ac:dyDescent="0.25">
      <c r="A51" s="147"/>
    </row>
    <row r="52" spans="1:1" ht="13.5" thickBot="1" x14ac:dyDescent="0.25">
      <c r="A52" s="302" t="s">
        <v>147</v>
      </c>
    </row>
    <row r="53" spans="1:1" x14ac:dyDescent="0.2">
      <c r="A53" s="314" t="s">
        <v>374</v>
      </c>
    </row>
    <row r="54" spans="1:1" ht="24.75" thickBot="1" x14ac:dyDescent="0.25">
      <c r="A54" s="316" t="s">
        <v>380</v>
      </c>
    </row>
    <row r="55" spans="1:1" ht="13.5" thickBot="1" x14ac:dyDescent="0.25">
      <c r="A55" s="213"/>
    </row>
    <row r="56" spans="1:1" ht="13.15" customHeight="1" x14ac:dyDescent="0.2">
      <c r="A56" s="443" t="s">
        <v>372</v>
      </c>
    </row>
    <row r="57" spans="1:1" ht="45" customHeight="1" thickBot="1" x14ac:dyDescent="0.25">
      <c r="A57" s="444"/>
    </row>
    <row r="58" spans="1:1" ht="13.5" customHeight="1" thickBot="1" x14ac:dyDescent="0.25">
      <c r="A58" s="258"/>
    </row>
    <row r="59" spans="1:1" ht="13.5" thickBot="1" x14ac:dyDescent="0.25">
      <c r="A59" s="303" t="s">
        <v>202</v>
      </c>
    </row>
    <row r="60" spans="1:1" x14ac:dyDescent="0.2">
      <c r="A60" s="307" t="s">
        <v>375</v>
      </c>
    </row>
    <row r="61" spans="1:1" ht="13.5" thickBot="1" x14ac:dyDescent="0.25">
      <c r="A61" s="308" t="s">
        <v>376</v>
      </c>
    </row>
    <row r="62" spans="1:1" ht="13.5" thickBot="1" x14ac:dyDescent="0.25">
      <c r="A62" s="308" t="s">
        <v>377</v>
      </c>
    </row>
    <row r="63" spans="1:1" ht="13.5" thickBot="1" x14ac:dyDescent="0.25">
      <c r="A63" s="308" t="s">
        <v>378</v>
      </c>
    </row>
    <row r="64" spans="1:1" ht="13.5" thickBot="1" x14ac:dyDescent="0.25">
      <c r="A64" s="17"/>
    </row>
    <row r="65" spans="1:1" ht="13.5" thickBot="1" x14ac:dyDescent="0.25">
      <c r="A65" s="220" t="s">
        <v>145</v>
      </c>
    </row>
    <row r="66" spans="1:1" ht="48" x14ac:dyDescent="0.2">
      <c r="A66" s="214" t="s">
        <v>368</v>
      </c>
    </row>
    <row r="67" spans="1:1" x14ac:dyDescent="0.2">
      <c r="A67" s="120"/>
    </row>
    <row r="68" spans="1:1" x14ac:dyDescent="0.2">
      <c r="A68" s="120"/>
    </row>
    <row r="69" spans="1:1" x14ac:dyDescent="0.2">
      <c r="A69" s="120"/>
    </row>
    <row r="70" spans="1:1" x14ac:dyDescent="0.2">
      <c r="A70" s="120"/>
    </row>
    <row r="71" spans="1:1" x14ac:dyDescent="0.2">
      <c r="A71" s="120"/>
    </row>
    <row r="72" spans="1:1" x14ac:dyDescent="0.2">
      <c r="A72" s="120"/>
    </row>
    <row r="73" spans="1:1" x14ac:dyDescent="0.2">
      <c r="A73" s="120"/>
    </row>
    <row r="74" spans="1:1" x14ac:dyDescent="0.2">
      <c r="A74" s="120"/>
    </row>
    <row r="75" spans="1:1" x14ac:dyDescent="0.2">
      <c r="A75" s="120"/>
    </row>
    <row r="76" spans="1:1" x14ac:dyDescent="0.2">
      <c r="A76" s="120"/>
    </row>
    <row r="77" spans="1:1" x14ac:dyDescent="0.2">
      <c r="A77" s="120"/>
    </row>
    <row r="78" spans="1:1" x14ac:dyDescent="0.2">
      <c r="A78" s="120"/>
    </row>
    <row r="79" spans="1:1" x14ac:dyDescent="0.2">
      <c r="A79" s="120"/>
    </row>
    <row r="80" spans="1:1" x14ac:dyDescent="0.2">
      <c r="A80" s="120"/>
    </row>
    <row r="81" spans="1:1" x14ac:dyDescent="0.2">
      <c r="A81" s="120"/>
    </row>
    <row r="82" spans="1:1" x14ac:dyDescent="0.2">
      <c r="A82" s="120"/>
    </row>
    <row r="83" spans="1:1" x14ac:dyDescent="0.2">
      <c r="A83" s="120"/>
    </row>
    <row r="84" spans="1:1" x14ac:dyDescent="0.2">
      <c r="A84" s="120"/>
    </row>
    <row r="85" spans="1:1" x14ac:dyDescent="0.2">
      <c r="A85" s="120"/>
    </row>
    <row r="86" spans="1:1" x14ac:dyDescent="0.2">
      <c r="A86" s="120"/>
    </row>
    <row r="87" spans="1:1" x14ac:dyDescent="0.2">
      <c r="A87" s="120"/>
    </row>
    <row r="88" spans="1:1" x14ac:dyDescent="0.2">
      <c r="A88" s="120"/>
    </row>
    <row r="89" spans="1:1" x14ac:dyDescent="0.2">
      <c r="A89" s="120"/>
    </row>
    <row r="90" spans="1:1" x14ac:dyDescent="0.2">
      <c r="A90" s="120"/>
    </row>
    <row r="91" spans="1:1" x14ac:dyDescent="0.2">
      <c r="A91" s="120"/>
    </row>
    <row r="92" spans="1:1" x14ac:dyDescent="0.2">
      <c r="A92" s="120"/>
    </row>
  </sheetData>
  <mergeCells count="3">
    <mergeCell ref="A4:A5"/>
    <mergeCell ref="A45:A48"/>
    <mergeCell ref="A56:A57"/>
  </mergeCell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workbookViewId="0"/>
  </sheetViews>
  <sheetFormatPr defaultColWidth="8.7109375" defaultRowHeight="12.75" x14ac:dyDescent="0.2"/>
  <cols>
    <col min="1" max="1" width="115.140625" style="263" bestFit="1" customWidth="1"/>
    <col min="2" max="16384" width="8.7109375" style="263"/>
  </cols>
  <sheetData>
    <row r="1" spans="1:4" x14ac:dyDescent="0.2">
      <c r="A1" s="114" t="s">
        <v>141</v>
      </c>
    </row>
    <row r="2" spans="1:4" x14ac:dyDescent="0.2">
      <c r="A2" s="207" t="s">
        <v>260</v>
      </c>
    </row>
    <row r="3" spans="1:4" x14ac:dyDescent="0.2">
      <c r="A3" s="206" t="s">
        <v>146</v>
      </c>
    </row>
    <row r="4" spans="1:4" x14ac:dyDescent="0.2">
      <c r="A4" s="437" t="s">
        <v>143</v>
      </c>
      <c r="B4" s="121" t="e">
        <f>'C завтраками| Bed and breakfast'!#REF!</f>
        <v>#REF!</v>
      </c>
      <c r="C4" s="267" t="e">
        <f>'C завтраками| Bed and breakfast'!#REF!</f>
        <v>#REF!</v>
      </c>
      <c r="D4" s="121" t="e">
        <f>'C завтраками| Bed and breakfast'!#REF!</f>
        <v>#REF!</v>
      </c>
    </row>
    <row r="5" spans="1:4" x14ac:dyDescent="0.2">
      <c r="A5" s="438"/>
      <c r="B5" s="121" t="e">
        <f>'C завтраками| Bed and breakfast'!#REF!</f>
        <v>#REF!</v>
      </c>
      <c r="C5" s="267" t="e">
        <f>'C завтраками| Bed and breakfast'!#REF!</f>
        <v>#REF!</v>
      </c>
      <c r="D5" s="121" t="e">
        <f>'C завтраками| Bed and breakfast'!#REF!</f>
        <v>#REF!</v>
      </c>
    </row>
    <row r="6" spans="1:4" x14ac:dyDescent="0.2">
      <c r="A6" s="259" t="s">
        <v>153</v>
      </c>
      <c r="B6" s="43"/>
      <c r="C6" s="43"/>
      <c r="D6" s="43"/>
    </row>
    <row r="7" spans="1:4" x14ac:dyDescent="0.2">
      <c r="A7" s="113">
        <v>1</v>
      </c>
      <c r="B7" s="293" t="e">
        <f>'C завтраками| Bed and breakfast'!#REF!*0.9</f>
        <v>#REF!</v>
      </c>
      <c r="C7" s="293" t="e">
        <f>'C завтраками| Bed and breakfast'!#REF!*0.9</f>
        <v>#REF!</v>
      </c>
      <c r="D7" s="293" t="e">
        <f>'C завтраками| Bed and breakfast'!#REF!*0.9</f>
        <v>#REF!</v>
      </c>
    </row>
    <row r="8" spans="1:4" x14ac:dyDescent="0.2">
      <c r="A8" s="113">
        <v>2</v>
      </c>
      <c r="B8" s="293" t="e">
        <f>'C завтраками| Bed and breakfast'!#REF!*0.9</f>
        <v>#REF!</v>
      </c>
      <c r="C8" s="293" t="e">
        <f>'C завтраками| Bed and breakfast'!#REF!*0.9</f>
        <v>#REF!</v>
      </c>
      <c r="D8" s="293" t="e">
        <f>'C завтраками| Bed and breakfast'!#REF!*0.9</f>
        <v>#REF!</v>
      </c>
    </row>
    <row r="9" spans="1:4" x14ac:dyDescent="0.2">
      <c r="A9" s="259" t="s">
        <v>155</v>
      </c>
      <c r="B9" s="293"/>
      <c r="C9" s="293"/>
      <c r="D9" s="293"/>
    </row>
    <row r="10" spans="1:4" x14ac:dyDescent="0.2">
      <c r="A10" s="113">
        <v>1</v>
      </c>
      <c r="B10" s="293" t="e">
        <f>'C завтраками| Bed and breakfast'!#REF!*0.9</f>
        <v>#REF!</v>
      </c>
      <c r="C10" s="293" t="e">
        <f>'C завтраками| Bed and breakfast'!#REF!*0.9</f>
        <v>#REF!</v>
      </c>
      <c r="D10" s="293" t="e">
        <f>'C завтраками| Bed and breakfast'!#REF!*0.9</f>
        <v>#REF!</v>
      </c>
    </row>
    <row r="11" spans="1:4" x14ac:dyDescent="0.2">
      <c r="A11" s="113">
        <v>2</v>
      </c>
      <c r="B11" s="293" t="e">
        <f>'C завтраками| Bed and breakfast'!#REF!*0.9</f>
        <v>#REF!</v>
      </c>
      <c r="C11" s="293" t="e">
        <f>'C завтраками| Bed and breakfast'!#REF!*0.9</f>
        <v>#REF!</v>
      </c>
      <c r="D11" s="293" t="e">
        <f>'C завтраками| Bed and breakfast'!#REF!*0.9</f>
        <v>#REF!</v>
      </c>
    </row>
    <row r="12" spans="1:4" x14ac:dyDescent="0.2">
      <c r="A12" s="259" t="s">
        <v>154</v>
      </c>
      <c r="B12" s="293"/>
      <c r="C12" s="293"/>
      <c r="D12" s="293"/>
    </row>
    <row r="13" spans="1:4" x14ac:dyDescent="0.2">
      <c r="A13" s="113">
        <v>1</v>
      </c>
      <c r="B13" s="293" t="e">
        <f>'C завтраками| Bed and breakfast'!#REF!*0.9</f>
        <v>#REF!</v>
      </c>
      <c r="C13" s="293" t="e">
        <f>'C завтраками| Bed and breakfast'!#REF!*0.9</f>
        <v>#REF!</v>
      </c>
      <c r="D13" s="293" t="e">
        <f>'C завтраками| Bed and breakfast'!#REF!*0.9</f>
        <v>#REF!</v>
      </c>
    </row>
    <row r="14" spans="1:4" x14ac:dyDescent="0.2">
      <c r="A14" s="113">
        <v>2</v>
      </c>
      <c r="B14" s="293" t="e">
        <f>'C завтраками| Bed and breakfast'!#REF!*0.9</f>
        <v>#REF!</v>
      </c>
      <c r="C14" s="293" t="e">
        <f>'C завтраками| Bed and breakfast'!#REF!*0.9</f>
        <v>#REF!</v>
      </c>
      <c r="D14" s="293" t="e">
        <f>'C завтраками| Bed and breakfast'!#REF!*0.9</f>
        <v>#REF!</v>
      </c>
    </row>
    <row r="15" spans="1:4" x14ac:dyDescent="0.2">
      <c r="A15" s="259" t="s">
        <v>156</v>
      </c>
      <c r="B15" s="293"/>
      <c r="C15" s="293"/>
      <c r="D15" s="293"/>
    </row>
    <row r="16" spans="1:4" x14ac:dyDescent="0.2">
      <c r="A16" s="113">
        <v>1</v>
      </c>
      <c r="B16" s="293" t="e">
        <f>'C завтраками| Bed and breakfast'!#REF!*0.9</f>
        <v>#REF!</v>
      </c>
      <c r="C16" s="293" t="e">
        <f>'C завтраками| Bed and breakfast'!#REF!*0.9</f>
        <v>#REF!</v>
      </c>
      <c r="D16" s="293" t="e">
        <f>'C завтраками| Bed and breakfast'!#REF!*0.9</f>
        <v>#REF!</v>
      </c>
    </row>
    <row r="17" spans="1:4" x14ac:dyDescent="0.2">
      <c r="A17" s="113">
        <v>2</v>
      </c>
      <c r="B17" s="293" t="e">
        <f>'C завтраками| Bed and breakfast'!#REF!*0.9</f>
        <v>#REF!</v>
      </c>
      <c r="C17" s="293" t="e">
        <f>'C завтраками| Bed and breakfast'!#REF!*0.9</f>
        <v>#REF!</v>
      </c>
      <c r="D17" s="293" t="e">
        <f>'C завтраками| Bed and breakfast'!#REF!*0.9</f>
        <v>#REF!</v>
      </c>
    </row>
    <row r="18" spans="1:4" x14ac:dyDescent="0.2">
      <c r="A18" s="259" t="s">
        <v>136</v>
      </c>
      <c r="B18" s="293"/>
      <c r="C18" s="293"/>
      <c r="D18" s="293"/>
    </row>
    <row r="19" spans="1:4" x14ac:dyDescent="0.2">
      <c r="A19" s="113">
        <v>1</v>
      </c>
      <c r="B19" s="293" t="e">
        <f>'C завтраками| Bed and breakfast'!#REF!*0.9</f>
        <v>#REF!</v>
      </c>
      <c r="C19" s="293" t="e">
        <f>'C завтраками| Bed and breakfast'!#REF!*0.9</f>
        <v>#REF!</v>
      </c>
      <c r="D19" s="293" t="e">
        <f>'C завтраками| Bed and breakfast'!#REF!*0.9</f>
        <v>#REF!</v>
      </c>
    </row>
    <row r="20" spans="1:4" x14ac:dyDescent="0.2">
      <c r="A20" s="113">
        <v>2</v>
      </c>
      <c r="B20" s="293" t="e">
        <f>'C завтраками| Bed and breakfast'!#REF!*0.9</f>
        <v>#REF!</v>
      </c>
      <c r="C20" s="293" t="e">
        <f>'C завтраками| Bed and breakfast'!#REF!*0.9</f>
        <v>#REF!</v>
      </c>
      <c r="D20" s="293" t="e">
        <f>'C завтраками| Bed and breakfast'!#REF!*0.9</f>
        <v>#REF!</v>
      </c>
    </row>
    <row r="21" spans="1:4" x14ac:dyDescent="0.2">
      <c r="A21" s="79"/>
      <c r="B21" s="43"/>
      <c r="C21" s="43"/>
      <c r="D21" s="43"/>
    </row>
    <row r="22" spans="1:4" x14ac:dyDescent="0.2">
      <c r="A22" s="273" t="s">
        <v>313</v>
      </c>
      <c r="B22" s="43"/>
      <c r="C22" s="43"/>
      <c r="D22" s="43"/>
    </row>
    <row r="23" spans="1:4" x14ac:dyDescent="0.2">
      <c r="A23" s="93" t="s">
        <v>143</v>
      </c>
      <c r="B23" s="291" t="e">
        <f t="shared" ref="B23:D23" si="0">B4</f>
        <v>#REF!</v>
      </c>
      <c r="C23" s="310" t="e">
        <f t="shared" si="0"/>
        <v>#REF!</v>
      </c>
      <c r="D23" s="291" t="e">
        <f t="shared" si="0"/>
        <v>#REF!</v>
      </c>
    </row>
    <row r="24" spans="1:4" x14ac:dyDescent="0.2">
      <c r="A24" s="94"/>
      <c r="B24" s="291" t="e">
        <f t="shared" ref="B24:D24" si="1">B5</f>
        <v>#REF!</v>
      </c>
      <c r="C24" s="310" t="e">
        <f t="shared" si="1"/>
        <v>#REF!</v>
      </c>
      <c r="D24" s="291" t="e">
        <f t="shared" si="1"/>
        <v>#REF!</v>
      </c>
    </row>
    <row r="25" spans="1:4" x14ac:dyDescent="0.2">
      <c r="A25" s="259" t="s">
        <v>153</v>
      </c>
      <c r="B25" s="311"/>
      <c r="C25" s="311"/>
      <c r="D25" s="311"/>
    </row>
    <row r="26" spans="1:4" x14ac:dyDescent="0.2">
      <c r="A26" s="260">
        <v>1</v>
      </c>
      <c r="B26" s="292" t="e">
        <f t="shared" ref="B26:D26" si="2">ROUND(B7*0.85,)+35</f>
        <v>#REF!</v>
      </c>
      <c r="C26" s="292" t="e">
        <f t="shared" si="2"/>
        <v>#REF!</v>
      </c>
      <c r="D26" s="292" t="e">
        <f t="shared" si="2"/>
        <v>#REF!</v>
      </c>
    </row>
    <row r="27" spans="1:4" x14ac:dyDescent="0.2">
      <c r="A27" s="260">
        <v>2</v>
      </c>
      <c r="B27" s="292" t="e">
        <f t="shared" ref="B27:D27" si="3">ROUND(B8*0.85,)+35</f>
        <v>#REF!</v>
      </c>
      <c r="C27" s="292" t="e">
        <f t="shared" si="3"/>
        <v>#REF!</v>
      </c>
      <c r="D27" s="292" t="e">
        <f t="shared" si="3"/>
        <v>#REF!</v>
      </c>
    </row>
    <row r="28" spans="1:4" x14ac:dyDescent="0.2">
      <c r="A28" s="259" t="s">
        <v>155</v>
      </c>
      <c r="B28" s="292"/>
      <c r="C28" s="292"/>
      <c r="D28" s="292"/>
    </row>
    <row r="29" spans="1:4" x14ac:dyDescent="0.2">
      <c r="A29" s="260">
        <v>1</v>
      </c>
      <c r="B29" s="292" t="e">
        <f t="shared" ref="B29:D29" si="4">ROUND(B10*0.85,)+35</f>
        <v>#REF!</v>
      </c>
      <c r="C29" s="292" t="e">
        <f t="shared" si="4"/>
        <v>#REF!</v>
      </c>
      <c r="D29" s="292" t="e">
        <f t="shared" si="4"/>
        <v>#REF!</v>
      </c>
    </row>
    <row r="30" spans="1:4" x14ac:dyDescent="0.2">
      <c r="A30" s="260">
        <v>2</v>
      </c>
      <c r="B30" s="292" t="e">
        <f t="shared" ref="B30:D30" si="5">ROUND(B11*0.85,)+35</f>
        <v>#REF!</v>
      </c>
      <c r="C30" s="292" t="e">
        <f t="shared" si="5"/>
        <v>#REF!</v>
      </c>
      <c r="D30" s="292" t="e">
        <f t="shared" si="5"/>
        <v>#REF!</v>
      </c>
    </row>
    <row r="31" spans="1:4" x14ac:dyDescent="0.2">
      <c r="A31" s="259" t="s">
        <v>154</v>
      </c>
      <c r="B31" s="292"/>
      <c r="C31" s="292"/>
      <c r="D31" s="292"/>
    </row>
    <row r="32" spans="1:4" x14ac:dyDescent="0.2">
      <c r="A32" s="260">
        <v>1</v>
      </c>
      <c r="B32" s="292" t="e">
        <f t="shared" ref="B32:D32" si="6">ROUND(B13*0.85,)+35</f>
        <v>#REF!</v>
      </c>
      <c r="C32" s="292" t="e">
        <f t="shared" si="6"/>
        <v>#REF!</v>
      </c>
      <c r="D32" s="292" t="e">
        <f t="shared" si="6"/>
        <v>#REF!</v>
      </c>
    </row>
    <row r="33" spans="1:4" x14ac:dyDescent="0.2">
      <c r="A33" s="260">
        <v>2</v>
      </c>
      <c r="B33" s="292" t="e">
        <f t="shared" ref="B33:D33" si="7">ROUND(B14*0.85,)+35</f>
        <v>#REF!</v>
      </c>
      <c r="C33" s="292" t="e">
        <f t="shared" si="7"/>
        <v>#REF!</v>
      </c>
      <c r="D33" s="292" t="e">
        <f t="shared" si="7"/>
        <v>#REF!</v>
      </c>
    </row>
    <row r="34" spans="1:4" x14ac:dyDescent="0.2">
      <c r="A34" s="259" t="s">
        <v>156</v>
      </c>
      <c r="B34" s="292"/>
      <c r="C34" s="292"/>
      <c r="D34" s="292"/>
    </row>
    <row r="35" spans="1:4" x14ac:dyDescent="0.2">
      <c r="A35" s="260">
        <v>1</v>
      </c>
      <c r="B35" s="292" t="e">
        <f t="shared" ref="B35:D35" si="8">ROUND(B16*0.85,)+35</f>
        <v>#REF!</v>
      </c>
      <c r="C35" s="292" t="e">
        <f t="shared" si="8"/>
        <v>#REF!</v>
      </c>
      <c r="D35" s="292" t="e">
        <f t="shared" si="8"/>
        <v>#REF!</v>
      </c>
    </row>
    <row r="36" spans="1:4" x14ac:dyDescent="0.2">
      <c r="A36" s="260">
        <v>2</v>
      </c>
      <c r="B36" s="292" t="e">
        <f t="shared" ref="B36:D36" si="9">ROUND(B17*0.85,)+35</f>
        <v>#REF!</v>
      </c>
      <c r="C36" s="292" t="e">
        <f t="shared" si="9"/>
        <v>#REF!</v>
      </c>
      <c r="D36" s="292" t="e">
        <f t="shared" si="9"/>
        <v>#REF!</v>
      </c>
    </row>
    <row r="37" spans="1:4" x14ac:dyDescent="0.2">
      <c r="A37" s="259" t="s">
        <v>136</v>
      </c>
      <c r="B37" s="292"/>
      <c r="C37" s="292"/>
      <c r="D37" s="292"/>
    </row>
    <row r="38" spans="1:4" x14ac:dyDescent="0.2">
      <c r="A38" s="260">
        <v>1</v>
      </c>
      <c r="B38" s="292" t="e">
        <f t="shared" ref="B38:D38" si="10">ROUND(B19*0.85,)+35</f>
        <v>#REF!</v>
      </c>
      <c r="C38" s="292" t="e">
        <f t="shared" si="10"/>
        <v>#REF!</v>
      </c>
      <c r="D38" s="292" t="e">
        <f t="shared" si="10"/>
        <v>#REF!</v>
      </c>
    </row>
    <row r="39" spans="1:4" x14ac:dyDescent="0.2">
      <c r="A39" s="260">
        <v>2</v>
      </c>
      <c r="B39" s="292" t="e">
        <f t="shared" ref="B39:D39" si="11">ROUND(B20*0.85,)+35</f>
        <v>#REF!</v>
      </c>
      <c r="C39" s="292" t="e">
        <f t="shared" si="11"/>
        <v>#REF!</v>
      </c>
      <c r="D39" s="292" t="e">
        <f t="shared" si="11"/>
        <v>#REF!</v>
      </c>
    </row>
    <row r="40" spans="1:4" x14ac:dyDescent="0.2">
      <c r="A40" s="101"/>
    </row>
    <row r="41" spans="1:4" customFormat="1" ht="157.5" x14ac:dyDescent="0.2">
      <c r="A41" s="319" t="s">
        <v>383</v>
      </c>
    </row>
    <row r="42" spans="1:4" x14ac:dyDescent="0.2">
      <c r="A42" s="79"/>
    </row>
    <row r="43" spans="1:4" x14ac:dyDescent="0.2">
      <c r="A43" s="205" t="s">
        <v>144</v>
      </c>
    </row>
    <row r="44" spans="1:4" ht="6.4" customHeight="1" x14ac:dyDescent="0.2">
      <c r="A44" s="422" t="s">
        <v>310</v>
      </c>
    </row>
    <row r="45" spans="1:4" x14ac:dyDescent="0.2">
      <c r="A45" s="422"/>
    </row>
    <row r="46" spans="1:4" x14ac:dyDescent="0.2">
      <c r="A46" s="422"/>
    </row>
    <row r="47" spans="1:4" ht="78" customHeight="1" x14ac:dyDescent="0.2">
      <c r="A47" s="422"/>
    </row>
    <row r="48" spans="1:4" x14ac:dyDescent="0.2">
      <c r="A48" s="210" t="s">
        <v>198</v>
      </c>
    </row>
    <row r="49" spans="1:1" ht="36" x14ac:dyDescent="0.2">
      <c r="A49" s="211" t="s">
        <v>384</v>
      </c>
    </row>
    <row r="50" spans="1:1" ht="13.5" thickBot="1" x14ac:dyDescent="0.25">
      <c r="A50" s="147"/>
    </row>
    <row r="51" spans="1:1" ht="13.5" thickBot="1" x14ac:dyDescent="0.25">
      <c r="A51" s="302" t="s">
        <v>147</v>
      </c>
    </row>
    <row r="52" spans="1:1" x14ac:dyDescent="0.2">
      <c r="A52" s="314" t="s">
        <v>385</v>
      </c>
    </row>
    <row r="53" spans="1:1" ht="13.5" thickBot="1" x14ac:dyDescent="0.25">
      <c r="A53" s="316" t="s">
        <v>386</v>
      </c>
    </row>
    <row r="54" spans="1:1" x14ac:dyDescent="0.2">
      <c r="A54" s="213"/>
    </row>
    <row r="55" spans="1:1" ht="13.5" customHeight="1" thickBot="1" x14ac:dyDescent="0.25">
      <c r="A55" s="258"/>
    </row>
    <row r="56" spans="1:1" ht="13.5" thickBot="1" x14ac:dyDescent="0.25">
      <c r="A56" s="303" t="s">
        <v>202</v>
      </c>
    </row>
    <row r="57" spans="1:1" ht="13.5" thickBot="1" x14ac:dyDescent="0.25">
      <c r="A57" s="308" t="s">
        <v>387</v>
      </c>
    </row>
    <row r="58" spans="1:1" ht="13.5" thickBot="1" x14ac:dyDescent="0.25">
      <c r="A58" s="308" t="s">
        <v>377</v>
      </c>
    </row>
    <row r="59" spans="1:1" ht="13.5" thickBot="1" x14ac:dyDescent="0.25">
      <c r="A59" s="308" t="s">
        <v>378</v>
      </c>
    </row>
    <row r="60" spans="1:1" ht="13.5" thickBot="1" x14ac:dyDescent="0.25">
      <c r="A60" s="17"/>
    </row>
    <row r="61" spans="1:1" ht="13.5" thickBot="1" x14ac:dyDescent="0.25">
      <c r="A61" s="220" t="s">
        <v>145</v>
      </c>
    </row>
    <row r="62" spans="1:1" ht="48" x14ac:dyDescent="0.2">
      <c r="A62" s="214" t="s">
        <v>368</v>
      </c>
    </row>
    <row r="63" spans="1:1" x14ac:dyDescent="0.2">
      <c r="A63" s="120"/>
    </row>
    <row r="64" spans="1:1" x14ac:dyDescent="0.2">
      <c r="A64" s="120"/>
    </row>
    <row r="65" spans="1:1" x14ac:dyDescent="0.2">
      <c r="A65" s="120"/>
    </row>
    <row r="66" spans="1:1" x14ac:dyDescent="0.2">
      <c r="A66" s="120"/>
    </row>
    <row r="67" spans="1:1" x14ac:dyDescent="0.2">
      <c r="A67" s="120"/>
    </row>
    <row r="68" spans="1:1" x14ac:dyDescent="0.2">
      <c r="A68" s="120"/>
    </row>
    <row r="69" spans="1:1" x14ac:dyDescent="0.2">
      <c r="A69" s="120"/>
    </row>
    <row r="70" spans="1:1" x14ac:dyDescent="0.2">
      <c r="A70" s="120"/>
    </row>
    <row r="71" spans="1:1" x14ac:dyDescent="0.2">
      <c r="A71" s="120"/>
    </row>
    <row r="72" spans="1:1" x14ac:dyDescent="0.2">
      <c r="A72" s="120"/>
    </row>
    <row r="73" spans="1:1" x14ac:dyDescent="0.2">
      <c r="A73" s="120"/>
    </row>
    <row r="74" spans="1:1" x14ac:dyDescent="0.2">
      <c r="A74" s="120"/>
    </row>
    <row r="75" spans="1:1" x14ac:dyDescent="0.2">
      <c r="A75" s="120"/>
    </row>
    <row r="76" spans="1:1" x14ac:dyDescent="0.2">
      <c r="A76" s="120"/>
    </row>
    <row r="77" spans="1:1" x14ac:dyDescent="0.2">
      <c r="A77" s="120"/>
    </row>
    <row r="78" spans="1:1" x14ac:dyDescent="0.2">
      <c r="A78" s="120"/>
    </row>
    <row r="79" spans="1:1" x14ac:dyDescent="0.2">
      <c r="A79" s="120"/>
    </row>
    <row r="80" spans="1:1" x14ac:dyDescent="0.2">
      <c r="A80" s="120"/>
    </row>
    <row r="81" spans="1:1" x14ac:dyDescent="0.2">
      <c r="A81" s="120"/>
    </row>
    <row r="82" spans="1:1" x14ac:dyDescent="0.2">
      <c r="A82" s="120"/>
    </row>
    <row r="83" spans="1:1" x14ac:dyDescent="0.2">
      <c r="A83" s="120"/>
    </row>
    <row r="84" spans="1:1" x14ac:dyDescent="0.2">
      <c r="A84" s="120"/>
    </row>
    <row r="85" spans="1:1" x14ac:dyDescent="0.2">
      <c r="A85" s="120"/>
    </row>
    <row r="86" spans="1:1" x14ac:dyDescent="0.2">
      <c r="A86" s="120"/>
    </row>
    <row r="87" spans="1:1" x14ac:dyDescent="0.2">
      <c r="A87" s="120"/>
    </row>
    <row r="88" spans="1:1" x14ac:dyDescent="0.2">
      <c r="A88" s="120"/>
    </row>
  </sheetData>
  <mergeCells count="2">
    <mergeCell ref="A4:A5"/>
    <mergeCell ref="A44:A47"/>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workbookViewId="0"/>
  </sheetViews>
  <sheetFormatPr defaultColWidth="8.7109375" defaultRowHeight="12.75" x14ac:dyDescent="0.2"/>
  <cols>
    <col min="1" max="1" width="115.140625" style="263" bestFit="1" customWidth="1"/>
    <col min="2" max="16384" width="8.7109375" style="263"/>
  </cols>
  <sheetData>
    <row r="1" spans="1:4" x14ac:dyDescent="0.2">
      <c r="A1" s="114" t="s">
        <v>141</v>
      </c>
    </row>
    <row r="2" spans="1:4" x14ac:dyDescent="0.2">
      <c r="A2" s="207" t="s">
        <v>260</v>
      </c>
    </row>
    <row r="3" spans="1:4" x14ac:dyDescent="0.2">
      <c r="A3" s="206" t="s">
        <v>146</v>
      </c>
    </row>
    <row r="4" spans="1:4" x14ac:dyDescent="0.2">
      <c r="A4" s="437" t="s">
        <v>143</v>
      </c>
      <c r="B4" s="121" t="e">
        <f>'C завтраками| Bed and breakfast'!#REF!</f>
        <v>#REF!</v>
      </c>
      <c r="C4" s="267" t="e">
        <f>'C завтраками| Bed and breakfast'!#REF!</f>
        <v>#REF!</v>
      </c>
      <c r="D4" s="121" t="e">
        <f>'C завтраками| Bed and breakfast'!#REF!</f>
        <v>#REF!</v>
      </c>
    </row>
    <row r="5" spans="1:4" x14ac:dyDescent="0.2">
      <c r="A5" s="438"/>
      <c r="B5" s="121" t="e">
        <f>'C завтраками| Bed and breakfast'!#REF!</f>
        <v>#REF!</v>
      </c>
      <c r="C5" s="267" t="e">
        <f>'C завтраками| Bed and breakfast'!#REF!</f>
        <v>#REF!</v>
      </c>
      <c r="D5" s="121" t="e">
        <f>'C завтраками| Bed and breakfast'!#REF!</f>
        <v>#REF!</v>
      </c>
    </row>
    <row r="6" spans="1:4" x14ac:dyDescent="0.2">
      <c r="A6" s="259" t="s">
        <v>153</v>
      </c>
      <c r="B6" s="43"/>
      <c r="C6" s="43"/>
      <c r="D6" s="43"/>
    </row>
    <row r="7" spans="1:4" x14ac:dyDescent="0.2">
      <c r="A7" s="113">
        <v>1</v>
      </c>
      <c r="B7" s="293" t="e">
        <f>'C завтраками| Bed and breakfast'!#REF!*0.9</f>
        <v>#REF!</v>
      </c>
      <c r="C7" s="293" t="e">
        <f>'C завтраками| Bed and breakfast'!#REF!*0.9</f>
        <v>#REF!</v>
      </c>
      <c r="D7" s="293" t="e">
        <f>'C завтраками| Bed and breakfast'!#REF!*0.9</f>
        <v>#REF!</v>
      </c>
    </row>
    <row r="8" spans="1:4" x14ac:dyDescent="0.2">
      <c r="A8" s="113">
        <v>2</v>
      </c>
      <c r="B8" s="293" t="e">
        <f>'C завтраками| Bed and breakfast'!#REF!*0.9</f>
        <v>#REF!</v>
      </c>
      <c r="C8" s="293" t="e">
        <f>'C завтраками| Bed and breakfast'!#REF!*0.9</f>
        <v>#REF!</v>
      </c>
      <c r="D8" s="293" t="e">
        <f>'C завтраками| Bed and breakfast'!#REF!*0.9</f>
        <v>#REF!</v>
      </c>
    </row>
    <row r="9" spans="1:4" x14ac:dyDescent="0.2">
      <c r="A9" s="259" t="s">
        <v>155</v>
      </c>
      <c r="B9" s="293"/>
      <c r="C9" s="293"/>
      <c r="D9" s="293"/>
    </row>
    <row r="10" spans="1:4" x14ac:dyDescent="0.2">
      <c r="A10" s="113">
        <v>1</v>
      </c>
      <c r="B10" s="293" t="e">
        <f>'C завтраками| Bed and breakfast'!#REF!*0.9</f>
        <v>#REF!</v>
      </c>
      <c r="C10" s="293" t="e">
        <f>'C завтраками| Bed and breakfast'!#REF!*0.9</f>
        <v>#REF!</v>
      </c>
      <c r="D10" s="293" t="e">
        <f>'C завтраками| Bed and breakfast'!#REF!*0.9</f>
        <v>#REF!</v>
      </c>
    </row>
    <row r="11" spans="1:4" x14ac:dyDescent="0.2">
      <c r="A11" s="113">
        <v>2</v>
      </c>
      <c r="B11" s="293" t="e">
        <f>'C завтраками| Bed and breakfast'!#REF!*0.9</f>
        <v>#REF!</v>
      </c>
      <c r="C11" s="293" t="e">
        <f>'C завтраками| Bed and breakfast'!#REF!*0.9</f>
        <v>#REF!</v>
      </c>
      <c r="D11" s="293" t="e">
        <f>'C завтраками| Bed and breakfast'!#REF!*0.9</f>
        <v>#REF!</v>
      </c>
    </row>
    <row r="12" spans="1:4" x14ac:dyDescent="0.2">
      <c r="A12" s="259" t="s">
        <v>154</v>
      </c>
      <c r="B12" s="293"/>
      <c r="C12" s="293"/>
      <c r="D12" s="293"/>
    </row>
    <row r="13" spans="1:4" x14ac:dyDescent="0.2">
      <c r="A13" s="113">
        <v>1</v>
      </c>
      <c r="B13" s="293" t="e">
        <f>'C завтраками| Bed and breakfast'!#REF!*0.9</f>
        <v>#REF!</v>
      </c>
      <c r="C13" s="293" t="e">
        <f>'C завтраками| Bed and breakfast'!#REF!*0.9</f>
        <v>#REF!</v>
      </c>
      <c r="D13" s="293" t="e">
        <f>'C завтраками| Bed and breakfast'!#REF!*0.9</f>
        <v>#REF!</v>
      </c>
    </row>
    <row r="14" spans="1:4" x14ac:dyDescent="0.2">
      <c r="A14" s="113">
        <v>2</v>
      </c>
      <c r="B14" s="293" t="e">
        <f>'C завтраками| Bed and breakfast'!#REF!*0.9</f>
        <v>#REF!</v>
      </c>
      <c r="C14" s="293" t="e">
        <f>'C завтраками| Bed and breakfast'!#REF!*0.9</f>
        <v>#REF!</v>
      </c>
      <c r="D14" s="293" t="e">
        <f>'C завтраками| Bed and breakfast'!#REF!*0.9</f>
        <v>#REF!</v>
      </c>
    </row>
    <row r="15" spans="1:4" x14ac:dyDescent="0.2">
      <c r="A15" s="259" t="s">
        <v>156</v>
      </c>
      <c r="B15" s="293"/>
      <c r="C15" s="293"/>
      <c r="D15" s="293"/>
    </row>
    <row r="16" spans="1:4" x14ac:dyDescent="0.2">
      <c r="A16" s="113">
        <v>1</v>
      </c>
      <c r="B16" s="293" t="e">
        <f>'C завтраками| Bed and breakfast'!#REF!*0.9</f>
        <v>#REF!</v>
      </c>
      <c r="C16" s="293" t="e">
        <f>'C завтраками| Bed and breakfast'!#REF!*0.9</f>
        <v>#REF!</v>
      </c>
      <c r="D16" s="293" t="e">
        <f>'C завтраками| Bed and breakfast'!#REF!*0.9</f>
        <v>#REF!</v>
      </c>
    </row>
    <row r="17" spans="1:4" x14ac:dyDescent="0.2">
      <c r="A17" s="113">
        <v>2</v>
      </c>
      <c r="B17" s="293" t="e">
        <f>'C завтраками| Bed and breakfast'!#REF!*0.9</f>
        <v>#REF!</v>
      </c>
      <c r="C17" s="293" t="e">
        <f>'C завтраками| Bed and breakfast'!#REF!*0.9</f>
        <v>#REF!</v>
      </c>
      <c r="D17" s="293" t="e">
        <f>'C завтраками| Bed and breakfast'!#REF!*0.9</f>
        <v>#REF!</v>
      </c>
    </row>
    <row r="18" spans="1:4" x14ac:dyDescent="0.2">
      <c r="A18" s="259" t="s">
        <v>136</v>
      </c>
      <c r="B18" s="293"/>
      <c r="C18" s="293"/>
      <c r="D18" s="293"/>
    </row>
    <row r="19" spans="1:4" x14ac:dyDescent="0.2">
      <c r="A19" s="113">
        <v>1</v>
      </c>
      <c r="B19" s="293" t="e">
        <f>'C завтраками| Bed and breakfast'!#REF!*0.9</f>
        <v>#REF!</v>
      </c>
      <c r="C19" s="293" t="e">
        <f>'C завтраками| Bed and breakfast'!#REF!*0.9</f>
        <v>#REF!</v>
      </c>
      <c r="D19" s="293" t="e">
        <f>'C завтраками| Bed and breakfast'!#REF!*0.9</f>
        <v>#REF!</v>
      </c>
    </row>
    <row r="20" spans="1:4" x14ac:dyDescent="0.2">
      <c r="A20" s="113">
        <v>2</v>
      </c>
      <c r="B20" s="293" t="e">
        <f>'C завтраками| Bed and breakfast'!#REF!*0.9</f>
        <v>#REF!</v>
      </c>
      <c r="C20" s="293" t="e">
        <f>'C завтраками| Bed and breakfast'!#REF!*0.9</f>
        <v>#REF!</v>
      </c>
      <c r="D20" s="293" t="e">
        <f>'C завтраками| Bed and breakfast'!#REF!*0.9</f>
        <v>#REF!</v>
      </c>
    </row>
    <row r="21" spans="1:4" x14ac:dyDescent="0.2">
      <c r="A21" s="79"/>
      <c r="B21" s="43"/>
      <c r="C21" s="43"/>
      <c r="D21" s="43"/>
    </row>
    <row r="22" spans="1:4" x14ac:dyDescent="0.2">
      <c r="A22" s="273" t="s">
        <v>313</v>
      </c>
      <c r="B22" s="43"/>
      <c r="C22" s="43"/>
      <c r="D22" s="43"/>
    </row>
    <row r="23" spans="1:4" x14ac:dyDescent="0.2">
      <c r="A23" s="93" t="s">
        <v>143</v>
      </c>
      <c r="B23" s="291" t="e">
        <f t="shared" ref="B23:D23" si="0">B4</f>
        <v>#REF!</v>
      </c>
      <c r="C23" s="310" t="e">
        <f t="shared" si="0"/>
        <v>#REF!</v>
      </c>
      <c r="D23" s="291" t="e">
        <f t="shared" si="0"/>
        <v>#REF!</v>
      </c>
    </row>
    <row r="24" spans="1:4" x14ac:dyDescent="0.2">
      <c r="A24" s="94"/>
      <c r="B24" s="291" t="e">
        <f t="shared" ref="B24:D24" si="1">B5</f>
        <v>#REF!</v>
      </c>
      <c r="C24" s="310" t="e">
        <f t="shared" si="1"/>
        <v>#REF!</v>
      </c>
      <c r="D24" s="291" t="e">
        <f t="shared" si="1"/>
        <v>#REF!</v>
      </c>
    </row>
    <row r="25" spans="1:4" x14ac:dyDescent="0.2">
      <c r="A25" s="259" t="s">
        <v>153</v>
      </c>
      <c r="B25" s="311"/>
      <c r="C25" s="311"/>
      <c r="D25" s="311"/>
    </row>
    <row r="26" spans="1:4" x14ac:dyDescent="0.2">
      <c r="A26" s="260">
        <v>1</v>
      </c>
      <c r="B26" s="292" t="e">
        <f t="shared" ref="B26:D26" si="2">ROUND(B7*0.87,)+25</f>
        <v>#REF!</v>
      </c>
      <c r="C26" s="292" t="e">
        <f t="shared" si="2"/>
        <v>#REF!</v>
      </c>
      <c r="D26" s="292" t="e">
        <f t="shared" si="2"/>
        <v>#REF!</v>
      </c>
    </row>
    <row r="27" spans="1:4" x14ac:dyDescent="0.2">
      <c r="A27" s="260">
        <v>2</v>
      </c>
      <c r="B27" s="292" t="e">
        <f t="shared" ref="B27:D27" si="3">ROUND(B8*0.87,)+25</f>
        <v>#REF!</v>
      </c>
      <c r="C27" s="292" t="e">
        <f t="shared" si="3"/>
        <v>#REF!</v>
      </c>
      <c r="D27" s="292" t="e">
        <f t="shared" si="3"/>
        <v>#REF!</v>
      </c>
    </row>
    <row r="28" spans="1:4" x14ac:dyDescent="0.2">
      <c r="A28" s="259" t="s">
        <v>155</v>
      </c>
      <c r="B28" s="292"/>
      <c r="C28" s="292"/>
      <c r="D28" s="292"/>
    </row>
    <row r="29" spans="1:4" x14ac:dyDescent="0.2">
      <c r="A29" s="260">
        <v>1</v>
      </c>
      <c r="B29" s="292" t="e">
        <f t="shared" ref="B29:D29" si="4">ROUND(B10*0.87,)+25</f>
        <v>#REF!</v>
      </c>
      <c r="C29" s="292" t="e">
        <f t="shared" si="4"/>
        <v>#REF!</v>
      </c>
      <c r="D29" s="292" t="e">
        <f t="shared" si="4"/>
        <v>#REF!</v>
      </c>
    </row>
    <row r="30" spans="1:4" x14ac:dyDescent="0.2">
      <c r="A30" s="260">
        <v>2</v>
      </c>
      <c r="B30" s="292" t="e">
        <f t="shared" ref="B30:D30" si="5">ROUND(B11*0.87,)+25</f>
        <v>#REF!</v>
      </c>
      <c r="C30" s="292" t="e">
        <f t="shared" si="5"/>
        <v>#REF!</v>
      </c>
      <c r="D30" s="292" t="e">
        <f t="shared" si="5"/>
        <v>#REF!</v>
      </c>
    </row>
    <row r="31" spans="1:4" x14ac:dyDescent="0.2">
      <c r="A31" s="259" t="s">
        <v>154</v>
      </c>
      <c r="B31" s="292"/>
      <c r="C31" s="292"/>
      <c r="D31" s="292"/>
    </row>
    <row r="32" spans="1:4" x14ac:dyDescent="0.2">
      <c r="A32" s="260">
        <v>1</v>
      </c>
      <c r="B32" s="292" t="e">
        <f t="shared" ref="B32:D32" si="6">ROUND(B13*0.87,)+25</f>
        <v>#REF!</v>
      </c>
      <c r="C32" s="292" t="e">
        <f t="shared" si="6"/>
        <v>#REF!</v>
      </c>
      <c r="D32" s="292" t="e">
        <f t="shared" si="6"/>
        <v>#REF!</v>
      </c>
    </row>
    <row r="33" spans="1:4" x14ac:dyDescent="0.2">
      <c r="A33" s="260">
        <v>2</v>
      </c>
      <c r="B33" s="292" t="e">
        <f t="shared" ref="B33:D33" si="7">ROUND(B14*0.87,)+25</f>
        <v>#REF!</v>
      </c>
      <c r="C33" s="292" t="e">
        <f t="shared" si="7"/>
        <v>#REF!</v>
      </c>
      <c r="D33" s="292" t="e">
        <f t="shared" si="7"/>
        <v>#REF!</v>
      </c>
    </row>
    <row r="34" spans="1:4" x14ac:dyDescent="0.2">
      <c r="A34" s="259" t="s">
        <v>156</v>
      </c>
      <c r="B34" s="292"/>
      <c r="C34" s="292"/>
      <c r="D34" s="292"/>
    </row>
    <row r="35" spans="1:4" x14ac:dyDescent="0.2">
      <c r="A35" s="260">
        <v>1</v>
      </c>
      <c r="B35" s="292" t="e">
        <f t="shared" ref="B35:D35" si="8">ROUND(B16*0.87,)+25</f>
        <v>#REF!</v>
      </c>
      <c r="C35" s="292" t="e">
        <f t="shared" si="8"/>
        <v>#REF!</v>
      </c>
      <c r="D35" s="292" t="e">
        <f t="shared" si="8"/>
        <v>#REF!</v>
      </c>
    </row>
    <row r="36" spans="1:4" x14ac:dyDescent="0.2">
      <c r="A36" s="260">
        <v>2</v>
      </c>
      <c r="B36" s="292" t="e">
        <f t="shared" ref="B36:D36" si="9">ROUND(B17*0.87,)+25</f>
        <v>#REF!</v>
      </c>
      <c r="C36" s="292" t="e">
        <f t="shared" si="9"/>
        <v>#REF!</v>
      </c>
      <c r="D36" s="292" t="e">
        <f t="shared" si="9"/>
        <v>#REF!</v>
      </c>
    </row>
    <row r="37" spans="1:4" x14ac:dyDescent="0.2">
      <c r="A37" s="259" t="s">
        <v>136</v>
      </c>
      <c r="B37" s="292"/>
      <c r="C37" s="292"/>
      <c r="D37" s="292"/>
    </row>
    <row r="38" spans="1:4" x14ac:dyDescent="0.2">
      <c r="A38" s="260">
        <v>1</v>
      </c>
      <c r="B38" s="292" t="e">
        <f t="shared" ref="B38:D38" si="10">ROUND(B19*0.87,)+25</f>
        <v>#REF!</v>
      </c>
      <c r="C38" s="292" t="e">
        <f t="shared" si="10"/>
        <v>#REF!</v>
      </c>
      <c r="D38" s="292" t="e">
        <f t="shared" si="10"/>
        <v>#REF!</v>
      </c>
    </row>
    <row r="39" spans="1:4" x14ac:dyDescent="0.2">
      <c r="A39" s="260">
        <v>2</v>
      </c>
      <c r="B39" s="292" t="e">
        <f t="shared" ref="B39:D39" si="11">ROUND(B20*0.87,)+25</f>
        <v>#REF!</v>
      </c>
      <c r="C39" s="292" t="e">
        <f t="shared" si="11"/>
        <v>#REF!</v>
      </c>
      <c r="D39" s="292" t="e">
        <f t="shared" si="11"/>
        <v>#REF!</v>
      </c>
    </row>
    <row r="40" spans="1:4" x14ac:dyDescent="0.2">
      <c r="A40" s="101"/>
    </row>
    <row r="41" spans="1:4" customFormat="1" ht="157.5" x14ac:dyDescent="0.2">
      <c r="A41" s="319" t="s">
        <v>383</v>
      </c>
    </row>
    <row r="42" spans="1:4" x14ac:dyDescent="0.2">
      <c r="A42" s="79"/>
    </row>
    <row r="43" spans="1:4" x14ac:dyDescent="0.2">
      <c r="A43" s="205" t="s">
        <v>144</v>
      </c>
    </row>
    <row r="44" spans="1:4" ht="6.4" customHeight="1" x14ac:dyDescent="0.2">
      <c r="A44" s="422" t="s">
        <v>310</v>
      </c>
    </row>
    <row r="45" spans="1:4" x14ac:dyDescent="0.2">
      <c r="A45" s="422"/>
    </row>
    <row r="46" spans="1:4" x14ac:dyDescent="0.2">
      <c r="A46" s="422"/>
    </row>
    <row r="47" spans="1:4" ht="78" customHeight="1" x14ac:dyDescent="0.2">
      <c r="A47" s="422"/>
    </row>
    <row r="48" spans="1:4" x14ac:dyDescent="0.2">
      <c r="A48" s="210" t="s">
        <v>198</v>
      </c>
    </row>
    <row r="49" spans="1:1" ht="36" x14ac:dyDescent="0.2">
      <c r="A49" s="211" t="s">
        <v>384</v>
      </c>
    </row>
    <row r="50" spans="1:1" ht="13.5" thickBot="1" x14ac:dyDescent="0.25">
      <c r="A50" s="147"/>
    </row>
    <row r="51" spans="1:1" ht="13.5" thickBot="1" x14ac:dyDescent="0.25">
      <c r="A51" s="302" t="s">
        <v>147</v>
      </c>
    </row>
    <row r="52" spans="1:1" x14ac:dyDescent="0.2">
      <c r="A52" s="314" t="s">
        <v>385</v>
      </c>
    </row>
    <row r="53" spans="1:1" ht="13.5" thickBot="1" x14ac:dyDescent="0.25">
      <c r="A53" s="316" t="s">
        <v>386</v>
      </c>
    </row>
    <row r="54" spans="1:1" x14ac:dyDescent="0.2">
      <c r="A54" s="213"/>
    </row>
    <row r="55" spans="1:1" ht="13.5" customHeight="1" thickBot="1" x14ac:dyDescent="0.25">
      <c r="A55" s="258"/>
    </row>
    <row r="56" spans="1:1" ht="13.5" thickBot="1" x14ac:dyDescent="0.25">
      <c r="A56" s="303" t="s">
        <v>202</v>
      </c>
    </row>
    <row r="57" spans="1:1" ht="13.5" thickBot="1" x14ac:dyDescent="0.25">
      <c r="A57" s="308" t="s">
        <v>387</v>
      </c>
    </row>
    <row r="58" spans="1:1" ht="13.5" thickBot="1" x14ac:dyDescent="0.25">
      <c r="A58" s="308" t="s">
        <v>377</v>
      </c>
    </row>
    <row r="59" spans="1:1" ht="13.5" thickBot="1" x14ac:dyDescent="0.25">
      <c r="A59" s="308" t="s">
        <v>378</v>
      </c>
    </row>
    <row r="60" spans="1:1" ht="13.5" thickBot="1" x14ac:dyDescent="0.25">
      <c r="A60" s="17"/>
    </row>
    <row r="61" spans="1:1" ht="13.5" thickBot="1" x14ac:dyDescent="0.25">
      <c r="A61" s="220" t="s">
        <v>145</v>
      </c>
    </row>
    <row r="62" spans="1:1" ht="48" x14ac:dyDescent="0.2">
      <c r="A62" s="214" t="s">
        <v>368</v>
      </c>
    </row>
    <row r="63" spans="1:1" x14ac:dyDescent="0.2">
      <c r="A63" s="120"/>
    </row>
    <row r="64" spans="1:1" x14ac:dyDescent="0.2">
      <c r="A64" s="120"/>
    </row>
    <row r="65" spans="1:1" x14ac:dyDescent="0.2">
      <c r="A65" s="120"/>
    </row>
    <row r="66" spans="1:1" x14ac:dyDescent="0.2">
      <c r="A66" s="120"/>
    </row>
    <row r="67" spans="1:1" x14ac:dyDescent="0.2">
      <c r="A67" s="120"/>
    </row>
    <row r="68" spans="1:1" x14ac:dyDescent="0.2">
      <c r="A68" s="120"/>
    </row>
    <row r="69" spans="1:1" x14ac:dyDescent="0.2">
      <c r="A69" s="120"/>
    </row>
    <row r="70" spans="1:1" x14ac:dyDescent="0.2">
      <c r="A70" s="120"/>
    </row>
    <row r="71" spans="1:1" x14ac:dyDescent="0.2">
      <c r="A71" s="120"/>
    </row>
    <row r="72" spans="1:1" x14ac:dyDescent="0.2">
      <c r="A72" s="120"/>
    </row>
    <row r="73" spans="1:1" x14ac:dyDescent="0.2">
      <c r="A73" s="120"/>
    </row>
    <row r="74" spans="1:1" x14ac:dyDescent="0.2">
      <c r="A74" s="120"/>
    </row>
    <row r="75" spans="1:1" x14ac:dyDescent="0.2">
      <c r="A75" s="120"/>
    </row>
    <row r="76" spans="1:1" x14ac:dyDescent="0.2">
      <c r="A76" s="120"/>
    </row>
    <row r="77" spans="1:1" x14ac:dyDescent="0.2">
      <c r="A77" s="120"/>
    </row>
    <row r="78" spans="1:1" x14ac:dyDescent="0.2">
      <c r="A78" s="120"/>
    </row>
    <row r="79" spans="1:1" x14ac:dyDescent="0.2">
      <c r="A79" s="120"/>
    </row>
    <row r="80" spans="1:1" x14ac:dyDescent="0.2">
      <c r="A80" s="120"/>
    </row>
    <row r="81" spans="1:1" x14ac:dyDescent="0.2">
      <c r="A81" s="120"/>
    </row>
    <row r="82" spans="1:1" x14ac:dyDescent="0.2">
      <c r="A82" s="120"/>
    </row>
    <row r="83" spans="1:1" x14ac:dyDescent="0.2">
      <c r="A83" s="120"/>
    </row>
    <row r="84" spans="1:1" x14ac:dyDescent="0.2">
      <c r="A84" s="120"/>
    </row>
    <row r="85" spans="1:1" x14ac:dyDescent="0.2">
      <c r="A85" s="120"/>
    </row>
    <row r="86" spans="1:1" x14ac:dyDescent="0.2">
      <c r="A86" s="120"/>
    </row>
    <row r="87" spans="1:1" x14ac:dyDescent="0.2">
      <c r="A87" s="120"/>
    </row>
    <row r="88" spans="1:1" x14ac:dyDescent="0.2">
      <c r="A88" s="120"/>
    </row>
  </sheetData>
  <mergeCells count="2">
    <mergeCell ref="A4:A5"/>
    <mergeCell ref="A44:A47"/>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workbookViewId="0"/>
  </sheetViews>
  <sheetFormatPr defaultColWidth="8.7109375" defaultRowHeight="12.75" x14ac:dyDescent="0.2"/>
  <cols>
    <col min="1" max="1" width="115.140625" style="263" bestFit="1" customWidth="1"/>
    <col min="2" max="16384" width="8.7109375" style="263"/>
  </cols>
  <sheetData>
    <row r="1" spans="1:4" x14ac:dyDescent="0.2">
      <c r="A1" s="114" t="s">
        <v>141</v>
      </c>
    </row>
    <row r="2" spans="1:4" x14ac:dyDescent="0.2">
      <c r="A2" s="207" t="s">
        <v>260</v>
      </c>
    </row>
    <row r="3" spans="1:4" x14ac:dyDescent="0.2">
      <c r="A3" s="206" t="s">
        <v>146</v>
      </c>
      <c r="B3" s="43"/>
    </row>
    <row r="4" spans="1:4" x14ac:dyDescent="0.2">
      <c r="A4" s="437" t="s">
        <v>143</v>
      </c>
      <c r="B4" s="121" t="e">
        <f>'C завтраками| Bed and breakfast'!#REF!</f>
        <v>#REF!</v>
      </c>
      <c r="C4" s="267" t="e">
        <f>'C завтраками| Bed and breakfast'!#REF!</f>
        <v>#REF!</v>
      </c>
      <c r="D4" s="121" t="e">
        <f>'C завтраками| Bed and breakfast'!#REF!</f>
        <v>#REF!</v>
      </c>
    </row>
    <row r="5" spans="1:4" x14ac:dyDescent="0.2">
      <c r="A5" s="438"/>
      <c r="B5" s="121" t="e">
        <f>'C завтраками| Bed and breakfast'!#REF!</f>
        <v>#REF!</v>
      </c>
      <c r="C5" s="267" t="e">
        <f>'C завтраками| Bed and breakfast'!#REF!</f>
        <v>#REF!</v>
      </c>
      <c r="D5" s="121" t="e">
        <f>'C завтраками| Bed and breakfast'!#REF!</f>
        <v>#REF!</v>
      </c>
    </row>
    <row r="6" spans="1:4" x14ac:dyDescent="0.2">
      <c r="A6" s="259" t="s">
        <v>153</v>
      </c>
      <c r="B6" s="43"/>
      <c r="C6" s="43"/>
      <c r="D6" s="43"/>
    </row>
    <row r="7" spans="1:4" x14ac:dyDescent="0.2">
      <c r="A7" s="113">
        <v>1</v>
      </c>
      <c r="B7" s="293" t="e">
        <f>'C завтраками| Bed and breakfast'!#REF!*0.9+B41</f>
        <v>#REF!</v>
      </c>
      <c r="C7" s="293" t="e">
        <f>'C завтраками| Bed and breakfast'!#REF!*0.9+C41</f>
        <v>#REF!</v>
      </c>
      <c r="D7" s="293" t="e">
        <f>'C завтраками| Bed and breakfast'!#REF!*0.9+D41</f>
        <v>#REF!</v>
      </c>
    </row>
    <row r="8" spans="1:4" x14ac:dyDescent="0.2">
      <c r="A8" s="113">
        <v>2</v>
      </c>
      <c r="B8" s="293" t="e">
        <f>'C завтраками| Bed and breakfast'!#REF!*0.9+B42</f>
        <v>#REF!</v>
      </c>
      <c r="C8" s="293" t="e">
        <f>'C завтраками| Bed and breakfast'!#REF!*0.9+C42</f>
        <v>#REF!</v>
      </c>
      <c r="D8" s="293" t="e">
        <f>'C завтраками| Bed and breakfast'!#REF!*0.9+D42</f>
        <v>#REF!</v>
      </c>
    </row>
    <row r="9" spans="1:4" x14ac:dyDescent="0.2">
      <c r="A9" s="259" t="s">
        <v>155</v>
      </c>
      <c r="B9" s="293"/>
      <c r="C9" s="293"/>
      <c r="D9" s="293"/>
    </row>
    <row r="10" spans="1:4" x14ac:dyDescent="0.2">
      <c r="A10" s="113">
        <v>1</v>
      </c>
      <c r="B10" s="293" t="e">
        <f>'C завтраками| Bed and breakfast'!#REF!*0.9+B41</f>
        <v>#REF!</v>
      </c>
      <c r="C10" s="293" t="e">
        <f>'C завтраками| Bed and breakfast'!#REF!*0.9+C41</f>
        <v>#REF!</v>
      </c>
      <c r="D10" s="293" t="e">
        <f>'C завтраками| Bed and breakfast'!#REF!*0.9+D41</f>
        <v>#REF!</v>
      </c>
    </row>
    <row r="11" spans="1:4" x14ac:dyDescent="0.2">
      <c r="A11" s="113">
        <v>2</v>
      </c>
      <c r="B11" s="293" t="e">
        <f>'C завтраками| Bed and breakfast'!#REF!*0.9+B42</f>
        <v>#REF!</v>
      </c>
      <c r="C11" s="293" t="e">
        <f>'C завтраками| Bed and breakfast'!#REF!*0.9+C42</f>
        <v>#REF!</v>
      </c>
      <c r="D11" s="293" t="e">
        <f>'C завтраками| Bed and breakfast'!#REF!*0.9+D42</f>
        <v>#REF!</v>
      </c>
    </row>
    <row r="12" spans="1:4" x14ac:dyDescent="0.2">
      <c r="A12" s="259" t="s">
        <v>154</v>
      </c>
      <c r="B12" s="293"/>
      <c r="C12" s="293"/>
      <c r="D12" s="293"/>
    </row>
    <row r="13" spans="1:4" x14ac:dyDescent="0.2">
      <c r="A13" s="113">
        <v>1</v>
      </c>
      <c r="B13" s="293" t="e">
        <f>'C завтраками| Bed and breakfast'!#REF!*0.9+B41</f>
        <v>#REF!</v>
      </c>
      <c r="C13" s="293" t="e">
        <f>'C завтраками| Bed and breakfast'!#REF!*0.9+C41</f>
        <v>#REF!</v>
      </c>
      <c r="D13" s="293" t="e">
        <f>'C завтраками| Bed and breakfast'!#REF!*0.9+D41</f>
        <v>#REF!</v>
      </c>
    </row>
    <row r="14" spans="1:4" x14ac:dyDescent="0.2">
      <c r="A14" s="113">
        <v>2</v>
      </c>
      <c r="B14" s="293" t="e">
        <f>'C завтраками| Bed and breakfast'!#REF!*0.9+B42</f>
        <v>#REF!</v>
      </c>
      <c r="C14" s="293" t="e">
        <f>'C завтраками| Bed and breakfast'!#REF!*0.9+C42</f>
        <v>#REF!</v>
      </c>
      <c r="D14" s="293" t="e">
        <f>'C завтраками| Bed and breakfast'!#REF!*0.9+D42</f>
        <v>#REF!</v>
      </c>
    </row>
    <row r="15" spans="1:4" x14ac:dyDescent="0.2">
      <c r="A15" s="259" t="s">
        <v>156</v>
      </c>
      <c r="B15" s="293"/>
      <c r="C15" s="293"/>
      <c r="D15" s="293"/>
    </row>
    <row r="16" spans="1:4" x14ac:dyDescent="0.2">
      <c r="A16" s="113">
        <v>1</v>
      </c>
      <c r="B16" s="293" t="e">
        <f>'C завтраками| Bed and breakfast'!#REF!*0.9+B41</f>
        <v>#REF!</v>
      </c>
      <c r="C16" s="293" t="e">
        <f>'C завтраками| Bed and breakfast'!#REF!*0.9+C41</f>
        <v>#REF!</v>
      </c>
      <c r="D16" s="293" t="e">
        <f>'C завтраками| Bed and breakfast'!#REF!*0.9+D41</f>
        <v>#REF!</v>
      </c>
    </row>
    <row r="17" spans="1:4" x14ac:dyDescent="0.2">
      <c r="A17" s="113">
        <v>2</v>
      </c>
      <c r="B17" s="293" t="e">
        <f>'C завтраками| Bed and breakfast'!#REF!*0.9+B42</f>
        <v>#REF!</v>
      </c>
      <c r="C17" s="293" t="e">
        <f>'C завтраками| Bed and breakfast'!#REF!*0.9+C42</f>
        <v>#REF!</v>
      </c>
      <c r="D17" s="293" t="e">
        <f>'C завтраками| Bed and breakfast'!#REF!*0.9+D42</f>
        <v>#REF!</v>
      </c>
    </row>
    <row r="18" spans="1:4" x14ac:dyDescent="0.2">
      <c r="A18" s="259" t="s">
        <v>136</v>
      </c>
      <c r="B18" s="293"/>
      <c r="C18" s="293"/>
      <c r="D18" s="293"/>
    </row>
    <row r="19" spans="1:4" x14ac:dyDescent="0.2">
      <c r="A19" s="113">
        <v>1</v>
      </c>
      <c r="B19" s="293" t="e">
        <f>'C завтраками| Bed and breakfast'!#REF!*0.9+B41</f>
        <v>#REF!</v>
      </c>
      <c r="C19" s="293" t="e">
        <f>'C завтраками| Bed and breakfast'!#REF!*0.9+C41</f>
        <v>#REF!</v>
      </c>
      <c r="D19" s="293" t="e">
        <f>'C завтраками| Bed and breakfast'!#REF!*0.9+D41</f>
        <v>#REF!</v>
      </c>
    </row>
    <row r="20" spans="1:4" x14ac:dyDescent="0.2">
      <c r="A20" s="113">
        <v>2</v>
      </c>
      <c r="B20" s="293" t="e">
        <f>'C завтраками| Bed and breakfast'!#REF!*0.9+B42</f>
        <v>#REF!</v>
      </c>
      <c r="C20" s="293" t="e">
        <f>'C завтраками| Bed and breakfast'!#REF!*0.9+C42</f>
        <v>#REF!</v>
      </c>
      <c r="D20" s="293" t="e">
        <f>'C завтраками| Bed and breakfast'!#REF!*0.9+D42</f>
        <v>#REF!</v>
      </c>
    </row>
    <row r="21" spans="1:4" x14ac:dyDescent="0.2">
      <c r="A21" s="79"/>
      <c r="B21" s="43"/>
      <c r="C21" s="43"/>
      <c r="D21" s="43"/>
    </row>
    <row r="22" spans="1:4" x14ac:dyDescent="0.2">
      <c r="A22" s="273" t="s">
        <v>313</v>
      </c>
      <c r="B22" s="43"/>
      <c r="C22" s="43"/>
      <c r="D22" s="43"/>
    </row>
    <row r="23" spans="1:4" x14ac:dyDescent="0.2">
      <c r="A23" s="93" t="s">
        <v>143</v>
      </c>
      <c r="B23" s="291" t="e">
        <f t="shared" ref="B23:D23" si="0">B4</f>
        <v>#REF!</v>
      </c>
      <c r="C23" s="310" t="e">
        <f t="shared" si="0"/>
        <v>#REF!</v>
      </c>
      <c r="D23" s="291" t="e">
        <f t="shared" si="0"/>
        <v>#REF!</v>
      </c>
    </row>
    <row r="24" spans="1:4" x14ac:dyDescent="0.2">
      <c r="A24" s="94"/>
      <c r="B24" s="291" t="e">
        <f t="shared" ref="B24:D24" si="1">B5</f>
        <v>#REF!</v>
      </c>
      <c r="C24" s="310" t="e">
        <f t="shared" si="1"/>
        <v>#REF!</v>
      </c>
      <c r="D24" s="291" t="e">
        <f t="shared" si="1"/>
        <v>#REF!</v>
      </c>
    </row>
    <row r="25" spans="1:4" x14ac:dyDescent="0.2">
      <c r="A25" s="259" t="s">
        <v>153</v>
      </c>
      <c r="B25" s="311"/>
      <c r="C25" s="311"/>
      <c r="D25" s="311"/>
    </row>
    <row r="26" spans="1:4" x14ac:dyDescent="0.2">
      <c r="A26" s="260">
        <v>1</v>
      </c>
      <c r="B26" s="292" t="e">
        <f t="shared" ref="B26:D26" si="2">ROUND(B7*0.87,)</f>
        <v>#REF!</v>
      </c>
      <c r="C26" s="292" t="e">
        <f t="shared" si="2"/>
        <v>#REF!</v>
      </c>
      <c r="D26" s="292" t="e">
        <f t="shared" si="2"/>
        <v>#REF!</v>
      </c>
    </row>
    <row r="27" spans="1:4" x14ac:dyDescent="0.2">
      <c r="A27" s="260">
        <v>2</v>
      </c>
      <c r="B27" s="292" t="e">
        <f t="shared" ref="B27:D27" si="3">ROUND(B8*0.87,)</f>
        <v>#REF!</v>
      </c>
      <c r="C27" s="292" t="e">
        <f t="shared" si="3"/>
        <v>#REF!</v>
      </c>
      <c r="D27" s="292" t="e">
        <f t="shared" si="3"/>
        <v>#REF!</v>
      </c>
    </row>
    <row r="28" spans="1:4" x14ac:dyDescent="0.2">
      <c r="A28" s="259" t="s">
        <v>155</v>
      </c>
      <c r="B28" s="292"/>
      <c r="C28" s="292"/>
      <c r="D28" s="292"/>
    </row>
    <row r="29" spans="1:4" x14ac:dyDescent="0.2">
      <c r="A29" s="260">
        <v>1</v>
      </c>
      <c r="B29" s="292" t="e">
        <f t="shared" ref="B29:D29" si="4">ROUND(B10*0.87,)</f>
        <v>#REF!</v>
      </c>
      <c r="C29" s="292" t="e">
        <f t="shared" si="4"/>
        <v>#REF!</v>
      </c>
      <c r="D29" s="292" t="e">
        <f t="shared" si="4"/>
        <v>#REF!</v>
      </c>
    </row>
    <row r="30" spans="1:4" x14ac:dyDescent="0.2">
      <c r="A30" s="260">
        <v>2</v>
      </c>
      <c r="B30" s="261" t="e">
        <f t="shared" ref="B30:D30" si="5">ROUND(B11*0.87,)</f>
        <v>#REF!</v>
      </c>
      <c r="C30" s="261" t="e">
        <f t="shared" si="5"/>
        <v>#REF!</v>
      </c>
      <c r="D30" s="261" t="e">
        <f t="shared" si="5"/>
        <v>#REF!</v>
      </c>
    </row>
    <row r="31" spans="1:4" x14ac:dyDescent="0.2">
      <c r="A31" s="259" t="s">
        <v>154</v>
      </c>
      <c r="B31" s="261"/>
      <c r="C31" s="261"/>
      <c r="D31" s="261"/>
    </row>
    <row r="32" spans="1:4" x14ac:dyDescent="0.2">
      <c r="A32" s="260">
        <v>1</v>
      </c>
      <c r="B32" s="261" t="e">
        <f t="shared" ref="B32:D32" si="6">ROUND(B13*0.87,)</f>
        <v>#REF!</v>
      </c>
      <c r="C32" s="261" t="e">
        <f t="shared" si="6"/>
        <v>#REF!</v>
      </c>
      <c r="D32" s="261" t="e">
        <f t="shared" si="6"/>
        <v>#REF!</v>
      </c>
    </row>
    <row r="33" spans="1:4" x14ac:dyDescent="0.2">
      <c r="A33" s="260">
        <v>2</v>
      </c>
      <c r="B33" s="261" t="e">
        <f t="shared" ref="B33:D33" si="7">ROUND(B14*0.87,)</f>
        <v>#REF!</v>
      </c>
      <c r="C33" s="261" t="e">
        <f t="shared" si="7"/>
        <v>#REF!</v>
      </c>
      <c r="D33" s="261" t="e">
        <f t="shared" si="7"/>
        <v>#REF!</v>
      </c>
    </row>
    <row r="34" spans="1:4" x14ac:dyDescent="0.2">
      <c r="A34" s="259" t="s">
        <v>156</v>
      </c>
      <c r="B34" s="261"/>
      <c r="C34" s="261"/>
      <c r="D34" s="261"/>
    </row>
    <row r="35" spans="1:4" x14ac:dyDescent="0.2">
      <c r="A35" s="260">
        <v>1</v>
      </c>
      <c r="B35" s="261" t="e">
        <f t="shared" ref="B35:D35" si="8">ROUND(B16*0.87,)</f>
        <v>#REF!</v>
      </c>
      <c r="C35" s="261" t="e">
        <f t="shared" si="8"/>
        <v>#REF!</v>
      </c>
      <c r="D35" s="261" t="e">
        <f t="shared" si="8"/>
        <v>#REF!</v>
      </c>
    </row>
    <row r="36" spans="1:4" x14ac:dyDescent="0.2">
      <c r="A36" s="260">
        <v>2</v>
      </c>
      <c r="B36" s="261" t="e">
        <f t="shared" ref="B36:D36" si="9">ROUND(B17*0.87,)</f>
        <v>#REF!</v>
      </c>
      <c r="C36" s="261" t="e">
        <f t="shared" si="9"/>
        <v>#REF!</v>
      </c>
      <c r="D36" s="261" t="e">
        <f t="shared" si="9"/>
        <v>#REF!</v>
      </c>
    </row>
    <row r="37" spans="1:4" x14ac:dyDescent="0.2">
      <c r="A37" s="259" t="s">
        <v>136</v>
      </c>
      <c r="B37" s="261"/>
      <c r="C37" s="261"/>
      <c r="D37" s="261"/>
    </row>
    <row r="38" spans="1:4" x14ac:dyDescent="0.2">
      <c r="A38" s="260">
        <v>1</v>
      </c>
      <c r="B38" s="261" t="e">
        <f t="shared" ref="B38:D38" si="10">ROUND(B19*0.87,)</f>
        <v>#REF!</v>
      </c>
      <c r="C38" s="261" t="e">
        <f t="shared" si="10"/>
        <v>#REF!</v>
      </c>
      <c r="D38" s="261" t="e">
        <f t="shared" si="10"/>
        <v>#REF!</v>
      </c>
    </row>
    <row r="39" spans="1:4" x14ac:dyDescent="0.2">
      <c r="A39" s="260">
        <v>2</v>
      </c>
      <c r="B39" s="261" t="e">
        <f t="shared" ref="B39:D39" si="11">ROUND(B20*0.87,)</f>
        <v>#REF!</v>
      </c>
      <c r="C39" s="261" t="e">
        <f t="shared" si="11"/>
        <v>#REF!</v>
      </c>
      <c r="D39" s="261" t="e">
        <f t="shared" si="11"/>
        <v>#REF!</v>
      </c>
    </row>
    <row r="40" spans="1:4" x14ac:dyDescent="0.2">
      <c r="A40" s="304" t="s">
        <v>369</v>
      </c>
      <c r="B40" s="305"/>
      <c r="C40" s="305"/>
      <c r="D40" s="305"/>
    </row>
    <row r="41" spans="1:4" x14ac:dyDescent="0.2">
      <c r="A41" s="306" t="s">
        <v>370</v>
      </c>
      <c r="B41" s="325">
        <v>2700</v>
      </c>
      <c r="C41" s="325">
        <v>2700</v>
      </c>
      <c r="D41" s="325">
        <v>2700</v>
      </c>
    </row>
    <row r="42" spans="1:4" x14ac:dyDescent="0.2">
      <c r="A42" s="306" t="s">
        <v>371</v>
      </c>
      <c r="B42" s="325">
        <f t="shared" ref="B42:D42" si="12">B41*2</f>
        <v>5400</v>
      </c>
      <c r="C42" s="325">
        <f t="shared" si="12"/>
        <v>5400</v>
      </c>
      <c r="D42" s="325">
        <f t="shared" si="12"/>
        <v>5400</v>
      </c>
    </row>
    <row r="43" spans="1:4" x14ac:dyDescent="0.2">
      <c r="A43" s="79"/>
    </row>
    <row r="44" spans="1:4" x14ac:dyDescent="0.2">
      <c r="A44" s="205" t="s">
        <v>144</v>
      </c>
    </row>
    <row r="45" spans="1:4" ht="6.4" customHeight="1" x14ac:dyDescent="0.2">
      <c r="A45" s="422" t="s">
        <v>310</v>
      </c>
    </row>
    <row r="46" spans="1:4" x14ac:dyDescent="0.2">
      <c r="A46" s="422"/>
    </row>
    <row r="47" spans="1:4" x14ac:dyDescent="0.2">
      <c r="A47" s="422"/>
    </row>
    <row r="48" spans="1:4" ht="106.9" customHeight="1" x14ac:dyDescent="0.2">
      <c r="A48" s="422"/>
    </row>
    <row r="49" spans="1:1" x14ac:dyDescent="0.2">
      <c r="A49" s="210" t="s">
        <v>198</v>
      </c>
    </row>
    <row r="50" spans="1:1" ht="60" x14ac:dyDescent="0.2">
      <c r="A50" s="211" t="s">
        <v>373</v>
      </c>
    </row>
    <row r="51" spans="1:1" ht="13.5" thickBot="1" x14ac:dyDescent="0.25">
      <c r="A51" s="147"/>
    </row>
    <row r="52" spans="1:1" ht="13.5" thickBot="1" x14ac:dyDescent="0.25">
      <c r="A52" s="302" t="s">
        <v>147</v>
      </c>
    </row>
    <row r="53" spans="1:1" x14ac:dyDescent="0.2">
      <c r="A53" s="314" t="s">
        <v>374</v>
      </c>
    </row>
    <row r="54" spans="1:1" ht="24.75" thickBot="1" x14ac:dyDescent="0.25">
      <c r="A54" s="316" t="s">
        <v>380</v>
      </c>
    </row>
    <row r="55" spans="1:1" ht="13.5" thickBot="1" x14ac:dyDescent="0.25">
      <c r="A55" s="213"/>
    </row>
    <row r="56" spans="1:1" ht="13.15" customHeight="1" x14ac:dyDescent="0.2">
      <c r="A56" s="443" t="s">
        <v>372</v>
      </c>
    </row>
    <row r="57" spans="1:1" ht="44.45" customHeight="1" thickBot="1" x14ac:dyDescent="0.25">
      <c r="A57" s="444"/>
    </row>
    <row r="58" spans="1:1" ht="13.5" customHeight="1" thickBot="1" x14ac:dyDescent="0.25">
      <c r="A58" s="258"/>
    </row>
    <row r="59" spans="1:1" ht="13.5" thickBot="1" x14ac:dyDescent="0.25">
      <c r="A59" s="303" t="s">
        <v>202</v>
      </c>
    </row>
    <row r="60" spans="1:1" x14ac:dyDescent="0.2">
      <c r="A60" s="307" t="s">
        <v>375</v>
      </c>
    </row>
    <row r="61" spans="1:1" ht="13.5" thickBot="1" x14ac:dyDescent="0.25">
      <c r="A61" s="308" t="s">
        <v>376</v>
      </c>
    </row>
    <row r="62" spans="1:1" ht="13.5" thickBot="1" x14ac:dyDescent="0.25">
      <c r="A62" s="308" t="s">
        <v>377</v>
      </c>
    </row>
    <row r="63" spans="1:1" ht="13.5" thickBot="1" x14ac:dyDescent="0.25">
      <c r="A63" s="308" t="s">
        <v>378</v>
      </c>
    </row>
    <row r="64" spans="1:1" ht="13.5" thickBot="1" x14ac:dyDescent="0.25">
      <c r="A64" s="17"/>
    </row>
    <row r="65" spans="1:1" ht="13.5" thickBot="1" x14ac:dyDescent="0.25">
      <c r="A65" s="220" t="s">
        <v>145</v>
      </c>
    </row>
    <row r="66" spans="1:1" ht="48" x14ac:dyDescent="0.2">
      <c r="A66" s="214" t="s">
        <v>368</v>
      </c>
    </row>
    <row r="67" spans="1:1" x14ac:dyDescent="0.2">
      <c r="A67" s="120"/>
    </row>
    <row r="68" spans="1:1" x14ac:dyDescent="0.2">
      <c r="A68" s="120"/>
    </row>
    <row r="69" spans="1:1" x14ac:dyDescent="0.2">
      <c r="A69" s="120"/>
    </row>
    <row r="70" spans="1:1" x14ac:dyDescent="0.2">
      <c r="A70" s="120"/>
    </row>
    <row r="71" spans="1:1" x14ac:dyDescent="0.2">
      <c r="A71" s="120"/>
    </row>
    <row r="72" spans="1:1" x14ac:dyDescent="0.2">
      <c r="A72" s="120"/>
    </row>
    <row r="73" spans="1:1" x14ac:dyDescent="0.2">
      <c r="A73" s="120"/>
    </row>
    <row r="74" spans="1:1" x14ac:dyDescent="0.2">
      <c r="A74" s="120"/>
    </row>
    <row r="75" spans="1:1" x14ac:dyDescent="0.2">
      <c r="A75" s="120"/>
    </row>
    <row r="76" spans="1:1" x14ac:dyDescent="0.2">
      <c r="A76" s="120"/>
    </row>
    <row r="77" spans="1:1" x14ac:dyDescent="0.2">
      <c r="A77" s="120"/>
    </row>
    <row r="78" spans="1:1" x14ac:dyDescent="0.2">
      <c r="A78" s="120"/>
    </row>
    <row r="79" spans="1:1" x14ac:dyDescent="0.2">
      <c r="A79" s="120"/>
    </row>
    <row r="80" spans="1:1" x14ac:dyDescent="0.2">
      <c r="A80" s="120"/>
    </row>
    <row r="81" spans="1:1" x14ac:dyDescent="0.2">
      <c r="A81" s="120"/>
    </row>
    <row r="82" spans="1:1" x14ac:dyDescent="0.2">
      <c r="A82" s="120"/>
    </row>
    <row r="83" spans="1:1" x14ac:dyDescent="0.2">
      <c r="A83" s="120"/>
    </row>
    <row r="84" spans="1:1" x14ac:dyDescent="0.2">
      <c r="A84" s="120"/>
    </row>
    <row r="85" spans="1:1" x14ac:dyDescent="0.2">
      <c r="A85" s="120"/>
    </row>
    <row r="86" spans="1:1" x14ac:dyDescent="0.2">
      <c r="A86" s="120"/>
    </row>
    <row r="87" spans="1:1" x14ac:dyDescent="0.2">
      <c r="A87" s="120"/>
    </row>
    <row r="88" spans="1:1" x14ac:dyDescent="0.2">
      <c r="A88" s="120"/>
    </row>
    <row r="89" spans="1:1" x14ac:dyDescent="0.2">
      <c r="A89" s="120"/>
    </row>
    <row r="90" spans="1:1" x14ac:dyDescent="0.2">
      <c r="A90" s="120"/>
    </row>
    <row r="91" spans="1:1" x14ac:dyDescent="0.2">
      <c r="A91" s="120"/>
    </row>
    <row r="92" spans="1:1" x14ac:dyDescent="0.2">
      <c r="A92" s="120"/>
    </row>
  </sheetData>
  <mergeCells count="3">
    <mergeCell ref="A4:A5"/>
    <mergeCell ref="A45:A48"/>
    <mergeCell ref="A56:A57"/>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workbookViewId="0"/>
  </sheetViews>
  <sheetFormatPr defaultColWidth="8.7109375" defaultRowHeight="12.75" x14ac:dyDescent="0.2"/>
  <cols>
    <col min="1" max="1" width="115.140625" style="263" bestFit="1" customWidth="1"/>
    <col min="2" max="16384" width="8.7109375" style="263"/>
  </cols>
  <sheetData>
    <row r="1" spans="1:4" x14ac:dyDescent="0.2">
      <c r="A1" s="114" t="s">
        <v>141</v>
      </c>
    </row>
    <row r="2" spans="1:4" x14ac:dyDescent="0.2">
      <c r="A2" s="207" t="s">
        <v>260</v>
      </c>
    </row>
    <row r="3" spans="1:4" x14ac:dyDescent="0.2">
      <c r="A3" s="206" t="s">
        <v>146</v>
      </c>
    </row>
    <row r="4" spans="1:4" x14ac:dyDescent="0.2">
      <c r="A4" s="437" t="s">
        <v>143</v>
      </c>
      <c r="B4" s="121" t="e">
        <f>'C завтраками| Bed and breakfast'!#REF!</f>
        <v>#REF!</v>
      </c>
      <c r="C4" s="267" t="e">
        <f>'C завтраками| Bed and breakfast'!#REF!</f>
        <v>#REF!</v>
      </c>
      <c r="D4" s="121" t="e">
        <f>'C завтраками| Bed and breakfast'!#REF!</f>
        <v>#REF!</v>
      </c>
    </row>
    <row r="5" spans="1:4" x14ac:dyDescent="0.2">
      <c r="A5" s="438"/>
      <c r="B5" s="121" t="e">
        <f>'C завтраками| Bed and breakfast'!#REF!</f>
        <v>#REF!</v>
      </c>
      <c r="C5" s="267" t="e">
        <f>'C завтраками| Bed and breakfast'!#REF!</f>
        <v>#REF!</v>
      </c>
      <c r="D5" s="121" t="e">
        <f>'C завтраками| Bed and breakfast'!#REF!</f>
        <v>#REF!</v>
      </c>
    </row>
    <row r="6" spans="1:4" x14ac:dyDescent="0.2">
      <c r="A6" s="259" t="s">
        <v>153</v>
      </c>
      <c r="B6" s="43"/>
      <c r="C6" s="43"/>
      <c r="D6" s="43"/>
    </row>
    <row r="7" spans="1:4" x14ac:dyDescent="0.2">
      <c r="A7" s="113">
        <v>1</v>
      </c>
      <c r="B7" s="293" t="e">
        <f>'C завтраками| Bed and breakfast'!#REF!*0.9+B41</f>
        <v>#REF!</v>
      </c>
      <c r="C7" s="293" t="e">
        <f>'C завтраками| Bed and breakfast'!#REF!*0.9+C41</f>
        <v>#REF!</v>
      </c>
      <c r="D7" s="293" t="e">
        <f>'C завтраками| Bed and breakfast'!#REF!*0.9+D41</f>
        <v>#REF!</v>
      </c>
    </row>
    <row r="8" spans="1:4" x14ac:dyDescent="0.2">
      <c r="A8" s="113">
        <v>2</v>
      </c>
      <c r="B8" s="293" t="e">
        <f>'C завтраками| Bed and breakfast'!#REF!*0.9+B42</f>
        <v>#REF!</v>
      </c>
      <c r="C8" s="293" t="e">
        <f>'C завтраками| Bed and breakfast'!#REF!*0.9+C42</f>
        <v>#REF!</v>
      </c>
      <c r="D8" s="293" t="e">
        <f>'C завтраками| Bed and breakfast'!#REF!*0.9+D42</f>
        <v>#REF!</v>
      </c>
    </row>
    <row r="9" spans="1:4" x14ac:dyDescent="0.2">
      <c r="A9" s="259" t="s">
        <v>155</v>
      </c>
      <c r="B9" s="293"/>
      <c r="C9" s="293"/>
      <c r="D9" s="293"/>
    </row>
    <row r="10" spans="1:4" x14ac:dyDescent="0.2">
      <c r="A10" s="113">
        <v>1</v>
      </c>
      <c r="B10" s="293" t="e">
        <f>'C завтраками| Bed and breakfast'!#REF!*0.9+B41</f>
        <v>#REF!</v>
      </c>
      <c r="C10" s="293" t="e">
        <f>'C завтраками| Bed and breakfast'!#REF!*0.9+C41</f>
        <v>#REF!</v>
      </c>
      <c r="D10" s="293" t="e">
        <f>'C завтраками| Bed and breakfast'!#REF!*0.9+D41</f>
        <v>#REF!</v>
      </c>
    </row>
    <row r="11" spans="1:4" x14ac:dyDescent="0.2">
      <c r="A11" s="113">
        <v>2</v>
      </c>
      <c r="B11" s="293" t="e">
        <f>'C завтраками| Bed and breakfast'!#REF!*0.9+B42</f>
        <v>#REF!</v>
      </c>
      <c r="C11" s="293" t="e">
        <f>'C завтраками| Bed and breakfast'!#REF!*0.9+C42</f>
        <v>#REF!</v>
      </c>
      <c r="D11" s="293" t="e">
        <f>'C завтраками| Bed and breakfast'!#REF!*0.9+D42</f>
        <v>#REF!</v>
      </c>
    </row>
    <row r="12" spans="1:4" x14ac:dyDescent="0.2">
      <c r="A12" s="259" t="s">
        <v>154</v>
      </c>
      <c r="B12" s="293"/>
      <c r="C12" s="293"/>
      <c r="D12" s="293"/>
    </row>
    <row r="13" spans="1:4" x14ac:dyDescent="0.2">
      <c r="A13" s="113">
        <v>1</v>
      </c>
      <c r="B13" s="293" t="e">
        <f>'C завтраками| Bed and breakfast'!#REF!*0.9+B41</f>
        <v>#REF!</v>
      </c>
      <c r="C13" s="293" t="e">
        <f>'C завтраками| Bed and breakfast'!#REF!*0.9+C41</f>
        <v>#REF!</v>
      </c>
      <c r="D13" s="293" t="e">
        <f>'C завтраками| Bed and breakfast'!#REF!*0.9+D41</f>
        <v>#REF!</v>
      </c>
    </row>
    <row r="14" spans="1:4" x14ac:dyDescent="0.2">
      <c r="A14" s="113">
        <v>2</v>
      </c>
      <c r="B14" s="293" t="e">
        <f>'C завтраками| Bed and breakfast'!#REF!*0.9+B42</f>
        <v>#REF!</v>
      </c>
      <c r="C14" s="293" t="e">
        <f>'C завтраками| Bed and breakfast'!#REF!*0.9+C42</f>
        <v>#REF!</v>
      </c>
      <c r="D14" s="293" t="e">
        <f>'C завтраками| Bed and breakfast'!#REF!*0.9+D42</f>
        <v>#REF!</v>
      </c>
    </row>
    <row r="15" spans="1:4" x14ac:dyDescent="0.2">
      <c r="A15" s="259" t="s">
        <v>156</v>
      </c>
      <c r="B15" s="293"/>
      <c r="C15" s="293"/>
      <c r="D15" s="293"/>
    </row>
    <row r="16" spans="1:4" x14ac:dyDescent="0.2">
      <c r="A16" s="113">
        <v>1</v>
      </c>
      <c r="B16" s="293" t="e">
        <f>'C завтраками| Bed and breakfast'!#REF!*0.9+B41</f>
        <v>#REF!</v>
      </c>
      <c r="C16" s="293" t="e">
        <f>'C завтраками| Bed and breakfast'!#REF!*0.9+C41</f>
        <v>#REF!</v>
      </c>
      <c r="D16" s="293" t="e">
        <f>'C завтраками| Bed and breakfast'!#REF!*0.9+D41</f>
        <v>#REF!</v>
      </c>
    </row>
    <row r="17" spans="1:4" x14ac:dyDescent="0.2">
      <c r="A17" s="113">
        <v>2</v>
      </c>
      <c r="B17" s="293" t="e">
        <f>'C завтраками| Bed and breakfast'!#REF!*0.9+B42</f>
        <v>#REF!</v>
      </c>
      <c r="C17" s="293" t="e">
        <f>'C завтраками| Bed and breakfast'!#REF!*0.9+C42</f>
        <v>#REF!</v>
      </c>
      <c r="D17" s="293" t="e">
        <f>'C завтраками| Bed and breakfast'!#REF!*0.9+D42</f>
        <v>#REF!</v>
      </c>
    </row>
    <row r="18" spans="1:4" x14ac:dyDescent="0.2">
      <c r="A18" s="259" t="s">
        <v>136</v>
      </c>
      <c r="B18" s="293"/>
      <c r="C18" s="293"/>
      <c r="D18" s="293"/>
    </row>
    <row r="19" spans="1:4" x14ac:dyDescent="0.2">
      <c r="A19" s="113">
        <v>1</v>
      </c>
      <c r="B19" s="293" t="e">
        <f>'C завтраками| Bed and breakfast'!#REF!*0.9+B41</f>
        <v>#REF!</v>
      </c>
      <c r="C19" s="293" t="e">
        <f>'C завтраками| Bed and breakfast'!#REF!*0.9+C41</f>
        <v>#REF!</v>
      </c>
      <c r="D19" s="293" t="e">
        <f>'C завтраками| Bed and breakfast'!#REF!*0.9+D41</f>
        <v>#REF!</v>
      </c>
    </row>
    <row r="20" spans="1:4" x14ac:dyDescent="0.2">
      <c r="A20" s="113">
        <v>2</v>
      </c>
      <c r="B20" s="293" t="e">
        <f>'C завтраками| Bed and breakfast'!#REF!*0.9+B42</f>
        <v>#REF!</v>
      </c>
      <c r="C20" s="293" t="e">
        <f>'C завтраками| Bed and breakfast'!#REF!*0.9+C42</f>
        <v>#REF!</v>
      </c>
      <c r="D20" s="293" t="e">
        <f>'C завтраками| Bed and breakfast'!#REF!*0.9+D42</f>
        <v>#REF!</v>
      </c>
    </row>
    <row r="21" spans="1:4" x14ac:dyDescent="0.2">
      <c r="A21" s="304" t="s">
        <v>369</v>
      </c>
      <c r="B21" s="305"/>
      <c r="C21" s="305"/>
      <c r="D21" s="305"/>
    </row>
    <row r="22" spans="1:4" x14ac:dyDescent="0.2">
      <c r="A22" s="306" t="s">
        <v>370</v>
      </c>
      <c r="B22" s="325">
        <v>2700</v>
      </c>
      <c r="C22" s="325">
        <v>2700</v>
      </c>
      <c r="D22" s="325">
        <v>2700</v>
      </c>
    </row>
    <row r="23" spans="1:4" x14ac:dyDescent="0.2">
      <c r="A23" s="306" t="s">
        <v>371</v>
      </c>
      <c r="B23" s="325">
        <f t="shared" ref="B23:D23" si="0">B22*2</f>
        <v>5400</v>
      </c>
      <c r="C23" s="325">
        <f t="shared" si="0"/>
        <v>5400</v>
      </c>
      <c r="D23" s="325">
        <f t="shared" si="0"/>
        <v>5400</v>
      </c>
    </row>
    <row r="24" spans="1:4" x14ac:dyDescent="0.2">
      <c r="A24" s="79"/>
    </row>
    <row r="25" spans="1:4" x14ac:dyDescent="0.2">
      <c r="A25" s="205" t="s">
        <v>144</v>
      </c>
    </row>
    <row r="26" spans="1:4" ht="6.4" customHeight="1" x14ac:dyDescent="0.2">
      <c r="A26" s="422" t="s">
        <v>310</v>
      </c>
    </row>
    <row r="27" spans="1:4" x14ac:dyDescent="0.2">
      <c r="A27" s="422"/>
    </row>
    <row r="28" spans="1:4" x14ac:dyDescent="0.2">
      <c r="A28" s="422"/>
    </row>
    <row r="29" spans="1:4" ht="106.9" customHeight="1" x14ac:dyDescent="0.2">
      <c r="A29" s="422"/>
    </row>
    <row r="30" spans="1:4" x14ac:dyDescent="0.2">
      <c r="A30" s="210" t="s">
        <v>198</v>
      </c>
    </row>
    <row r="31" spans="1:4" ht="60" x14ac:dyDescent="0.2">
      <c r="A31" s="211" t="s">
        <v>373</v>
      </c>
    </row>
    <row r="32" spans="1:4" ht="13.5" thickBot="1" x14ac:dyDescent="0.25">
      <c r="A32" s="147"/>
    </row>
    <row r="33" spans="1:1" ht="13.5" thickBot="1" x14ac:dyDescent="0.25">
      <c r="A33" s="302" t="s">
        <v>147</v>
      </c>
    </row>
    <row r="34" spans="1:1" x14ac:dyDescent="0.2">
      <c r="A34" s="314" t="s">
        <v>374</v>
      </c>
    </row>
    <row r="35" spans="1:1" ht="24.75" thickBot="1" x14ac:dyDescent="0.25">
      <c r="A35" s="316" t="s">
        <v>380</v>
      </c>
    </row>
    <row r="36" spans="1:1" ht="13.5" thickBot="1" x14ac:dyDescent="0.25">
      <c r="A36" s="213"/>
    </row>
    <row r="37" spans="1:1" ht="12.75" customHeight="1" x14ac:dyDescent="0.2">
      <c r="A37" s="443" t="s">
        <v>372</v>
      </c>
    </row>
    <row r="38" spans="1:1" ht="29.45" customHeight="1" thickBot="1" x14ac:dyDescent="0.25">
      <c r="A38" s="444"/>
    </row>
    <row r="39" spans="1:1" ht="13.5" customHeight="1" thickBot="1" x14ac:dyDescent="0.25">
      <c r="A39" s="258"/>
    </row>
    <row r="40" spans="1:1" ht="13.5" thickBot="1" x14ac:dyDescent="0.25">
      <c r="A40" s="303" t="s">
        <v>202</v>
      </c>
    </row>
    <row r="41" spans="1:1" x14ac:dyDescent="0.2">
      <c r="A41" s="307" t="s">
        <v>375</v>
      </c>
    </row>
    <row r="42" spans="1:1" ht="13.5" thickBot="1" x14ac:dyDescent="0.25">
      <c r="A42" s="308" t="s">
        <v>376</v>
      </c>
    </row>
    <row r="43" spans="1:1" ht="13.5" thickBot="1" x14ac:dyDescent="0.25">
      <c r="A43" s="308" t="s">
        <v>377</v>
      </c>
    </row>
    <row r="44" spans="1:1" ht="13.5" thickBot="1" x14ac:dyDescent="0.25">
      <c r="A44" s="308" t="s">
        <v>378</v>
      </c>
    </row>
    <row r="45" spans="1:1" ht="13.5" thickBot="1" x14ac:dyDescent="0.25">
      <c r="A45" s="17"/>
    </row>
    <row r="46" spans="1:1" ht="13.5" thickBot="1" x14ac:dyDescent="0.25">
      <c r="A46" s="220" t="s">
        <v>145</v>
      </c>
    </row>
    <row r="47" spans="1:1" ht="48" x14ac:dyDescent="0.2">
      <c r="A47" s="214" t="s">
        <v>368</v>
      </c>
    </row>
    <row r="48" spans="1:1" x14ac:dyDescent="0.2">
      <c r="A48" s="120"/>
    </row>
    <row r="49" spans="1:1" x14ac:dyDescent="0.2">
      <c r="A49" s="120"/>
    </row>
    <row r="50" spans="1:1" x14ac:dyDescent="0.2">
      <c r="A50" s="120"/>
    </row>
    <row r="51" spans="1:1" x14ac:dyDescent="0.2">
      <c r="A51" s="120"/>
    </row>
    <row r="52" spans="1:1" x14ac:dyDescent="0.2">
      <c r="A52" s="120"/>
    </row>
    <row r="53" spans="1:1" x14ac:dyDescent="0.2">
      <c r="A53" s="120"/>
    </row>
    <row r="54" spans="1:1" x14ac:dyDescent="0.2">
      <c r="A54" s="120"/>
    </row>
    <row r="55" spans="1:1" x14ac:dyDescent="0.2">
      <c r="A55" s="120"/>
    </row>
    <row r="56" spans="1:1" x14ac:dyDescent="0.2">
      <c r="A56" s="120"/>
    </row>
    <row r="57" spans="1:1" x14ac:dyDescent="0.2">
      <c r="A57" s="120"/>
    </row>
    <row r="58" spans="1:1" x14ac:dyDescent="0.2">
      <c r="A58" s="120"/>
    </row>
    <row r="59" spans="1:1" x14ac:dyDescent="0.2">
      <c r="A59" s="120"/>
    </row>
    <row r="60" spans="1:1" x14ac:dyDescent="0.2">
      <c r="A60" s="120"/>
    </row>
    <row r="61" spans="1:1" x14ac:dyDescent="0.2">
      <c r="A61" s="120"/>
    </row>
    <row r="62" spans="1:1" x14ac:dyDescent="0.2">
      <c r="A62" s="120"/>
    </row>
    <row r="63" spans="1:1" x14ac:dyDescent="0.2">
      <c r="A63" s="120"/>
    </row>
    <row r="64" spans="1:1" x14ac:dyDescent="0.2">
      <c r="A64" s="120"/>
    </row>
    <row r="65" spans="1:1" x14ac:dyDescent="0.2">
      <c r="A65" s="120"/>
    </row>
    <row r="66" spans="1:1" x14ac:dyDescent="0.2">
      <c r="A66" s="120"/>
    </row>
    <row r="67" spans="1:1" x14ac:dyDescent="0.2">
      <c r="A67" s="120"/>
    </row>
    <row r="68" spans="1:1" x14ac:dyDescent="0.2">
      <c r="A68" s="120"/>
    </row>
    <row r="69" spans="1:1" x14ac:dyDescent="0.2">
      <c r="A69" s="120"/>
    </row>
    <row r="70" spans="1:1" x14ac:dyDescent="0.2">
      <c r="A70" s="120"/>
    </row>
    <row r="71" spans="1:1" x14ac:dyDescent="0.2">
      <c r="A71" s="120"/>
    </row>
    <row r="72" spans="1:1" x14ac:dyDescent="0.2">
      <c r="A72" s="120"/>
    </row>
    <row r="73" spans="1:1" x14ac:dyDescent="0.2">
      <c r="A73" s="120"/>
    </row>
  </sheetData>
  <mergeCells count="3">
    <mergeCell ref="A4:A5"/>
    <mergeCell ref="A26:A29"/>
    <mergeCell ref="A37:A38"/>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zoomScaleNormal="100" workbookViewId="0">
      <selection activeCell="E6" sqref="E6"/>
    </sheetView>
  </sheetViews>
  <sheetFormatPr defaultColWidth="9" defaultRowHeight="12" x14ac:dyDescent="0.2"/>
  <cols>
    <col min="1" max="1" width="83.85546875" style="213" customWidth="1"/>
    <col min="2" max="16384" width="9" style="213"/>
  </cols>
  <sheetData>
    <row r="1" spans="1:2" s="21" customFormat="1" ht="12" customHeight="1" x14ac:dyDescent="0.2">
      <c r="A1" s="114" t="s">
        <v>141</v>
      </c>
    </row>
    <row r="2" spans="1:2" s="21" customFormat="1" ht="12" customHeight="1" x14ac:dyDescent="0.2">
      <c r="A2" s="98" t="s">
        <v>241</v>
      </c>
    </row>
    <row r="3" spans="1:2" ht="8.4499999999999993" customHeight="1" x14ac:dyDescent="0.2">
      <c r="A3" s="80"/>
    </row>
    <row r="4" spans="1:2" s="21" customFormat="1" ht="32.450000000000003" customHeight="1" x14ac:dyDescent="0.2">
      <c r="A4" s="183" t="s">
        <v>146</v>
      </c>
    </row>
    <row r="5" spans="1:2" s="81" customFormat="1" ht="23.1" customHeight="1" x14ac:dyDescent="0.2">
      <c r="A5" s="93" t="s">
        <v>143</v>
      </c>
      <c r="B5" s="267" t="e">
        <f>'C завтраками| Bed and breakfast'!#REF!</f>
        <v>#REF!</v>
      </c>
    </row>
    <row r="6" spans="1:2" s="81" customFormat="1" ht="23.1" customHeight="1" x14ac:dyDescent="0.2">
      <c r="A6" s="94"/>
      <c r="B6" s="267" t="e">
        <f>'C завтраками| Bed and breakfast'!#REF!</f>
        <v>#REF!</v>
      </c>
    </row>
    <row r="7" spans="1:2" s="85" customFormat="1" x14ac:dyDescent="0.2">
      <c r="A7" s="259" t="s">
        <v>153</v>
      </c>
    </row>
    <row r="8" spans="1:2" s="85" customFormat="1" x14ac:dyDescent="0.2">
      <c r="A8" s="260">
        <v>1</v>
      </c>
      <c r="B8" s="261" t="e">
        <f>'C завтраками| Bed and breakfast'!#REF!*0.85</f>
        <v>#REF!</v>
      </c>
    </row>
    <row r="9" spans="1:2" s="85" customFormat="1" x14ac:dyDescent="0.2">
      <c r="A9" s="260">
        <v>2</v>
      </c>
      <c r="B9" s="261" t="e">
        <f>'C завтраками| Bed and breakfast'!#REF!*0.85</f>
        <v>#REF!</v>
      </c>
    </row>
    <row r="10" spans="1:2" s="85" customFormat="1" x14ac:dyDescent="0.2">
      <c r="A10" s="259" t="s">
        <v>155</v>
      </c>
      <c r="B10" s="261"/>
    </row>
    <row r="11" spans="1:2" s="85" customFormat="1" x14ac:dyDescent="0.2">
      <c r="A11" s="260">
        <v>1</v>
      </c>
      <c r="B11" s="261" t="e">
        <f>'C завтраками| Bed and breakfast'!#REF!*0.85</f>
        <v>#REF!</v>
      </c>
    </row>
    <row r="12" spans="1:2" s="85" customFormat="1" x14ac:dyDescent="0.2">
      <c r="A12" s="260">
        <v>2</v>
      </c>
      <c r="B12" s="261" t="e">
        <f>'C завтраками| Bed and breakfast'!#REF!*0.85</f>
        <v>#REF!</v>
      </c>
    </row>
    <row r="13" spans="1:2" s="85" customFormat="1" x14ac:dyDescent="0.2">
      <c r="A13" s="259" t="s">
        <v>154</v>
      </c>
      <c r="B13" s="261"/>
    </row>
    <row r="14" spans="1:2" s="85" customFormat="1" x14ac:dyDescent="0.2">
      <c r="A14" s="260">
        <v>1</v>
      </c>
      <c r="B14" s="261" t="e">
        <f>'C завтраками| Bed and breakfast'!#REF!*0.85</f>
        <v>#REF!</v>
      </c>
    </row>
    <row r="15" spans="1:2" s="85" customFormat="1" x14ac:dyDescent="0.2">
      <c r="A15" s="260">
        <v>2</v>
      </c>
      <c r="B15" s="261" t="e">
        <f>'C завтраками| Bed and breakfast'!#REF!*0.85</f>
        <v>#REF!</v>
      </c>
    </row>
    <row r="16" spans="1:2" s="85" customFormat="1" x14ac:dyDescent="0.2">
      <c r="A16" s="259" t="s">
        <v>156</v>
      </c>
      <c r="B16" s="261"/>
    </row>
    <row r="17" spans="1:2" s="85" customFormat="1" x14ac:dyDescent="0.2">
      <c r="A17" s="260">
        <v>1</v>
      </c>
      <c r="B17" s="261" t="e">
        <f>'C завтраками| Bed and breakfast'!#REF!*0.85</f>
        <v>#REF!</v>
      </c>
    </row>
    <row r="18" spans="1:2" s="85" customFormat="1" x14ac:dyDescent="0.2">
      <c r="A18" s="260">
        <v>2</v>
      </c>
      <c r="B18" s="261" t="e">
        <f>'C завтраками| Bed and breakfast'!#REF!*0.85</f>
        <v>#REF!</v>
      </c>
    </row>
    <row r="19" spans="1:2" s="85" customFormat="1" x14ac:dyDescent="0.2">
      <c r="A19" s="259" t="s">
        <v>136</v>
      </c>
      <c r="B19" s="261"/>
    </row>
    <row r="20" spans="1:2" s="85" customFormat="1" x14ac:dyDescent="0.2">
      <c r="A20" s="260">
        <v>1</v>
      </c>
      <c r="B20" s="261" t="e">
        <f>'C завтраками| Bed and breakfast'!#REF!*0.85</f>
        <v>#REF!</v>
      </c>
    </row>
    <row r="21" spans="1:2" s="85" customFormat="1" x14ac:dyDescent="0.2">
      <c r="A21" s="260">
        <v>2</v>
      </c>
      <c r="B21" s="261" t="e">
        <f>'C завтраками| Bed and breakfast'!#REF!*0.85</f>
        <v>#REF!</v>
      </c>
    </row>
    <row r="22" spans="1:2" s="85" customFormat="1" x14ac:dyDescent="0.2">
      <c r="A22" s="259" t="s">
        <v>137</v>
      </c>
      <c r="B22" s="261"/>
    </row>
    <row r="23" spans="1:2" s="85" customFormat="1" x14ac:dyDescent="0.2">
      <c r="A23" s="260" t="s">
        <v>129</v>
      </c>
      <c r="B23" s="261" t="e">
        <f>'C завтраками| Bed and breakfast'!#REF!*0.85</f>
        <v>#REF!</v>
      </c>
    </row>
    <row r="24" spans="1:2" s="85" customFormat="1" x14ac:dyDescent="0.2">
      <c r="A24" s="259" t="s">
        <v>138</v>
      </c>
      <c r="B24" s="261"/>
    </row>
    <row r="25" spans="1:2" s="85" customFormat="1" x14ac:dyDescent="0.2">
      <c r="A25" s="260" t="s">
        <v>129</v>
      </c>
      <c r="B25" s="261" t="e">
        <f>'C завтраками| Bed and breakfast'!#REF!*0.85</f>
        <v>#REF!</v>
      </c>
    </row>
    <row r="26" spans="1:2" s="85" customFormat="1" x14ac:dyDescent="0.2">
      <c r="A26" s="261" t="s">
        <v>139</v>
      </c>
      <c r="B26" s="261"/>
    </row>
    <row r="27" spans="1:2" s="85" customFormat="1" x14ac:dyDescent="0.2">
      <c r="A27" s="260" t="s">
        <v>129</v>
      </c>
      <c r="B27" s="261" t="e">
        <f>'C завтраками| Bed and breakfast'!#REF!*0.85</f>
        <v>#REF!</v>
      </c>
    </row>
    <row r="28" spans="1:2" s="85" customFormat="1" x14ac:dyDescent="0.2">
      <c r="A28" s="259" t="s">
        <v>140</v>
      </c>
      <c r="B28" s="261"/>
    </row>
    <row r="29" spans="1:2" s="85" customFormat="1" x14ac:dyDescent="0.2">
      <c r="A29" s="260" t="s">
        <v>129</v>
      </c>
      <c r="B29" s="261" t="e">
        <f>'C завтраками| Bed and breakfast'!#REF!*0.85</f>
        <v>#REF!</v>
      </c>
    </row>
    <row r="30" spans="1:2" ht="11.1" customHeight="1" thickBot="1" x14ac:dyDescent="0.25"/>
    <row r="31" spans="1:2" ht="12.75" thickBot="1" x14ac:dyDescent="0.25">
      <c r="A31" s="154" t="s">
        <v>147</v>
      </c>
    </row>
    <row r="32" spans="1:2" ht="12.75" thickBot="1" x14ac:dyDescent="0.25">
      <c r="A32" s="252" t="s">
        <v>292</v>
      </c>
    </row>
    <row r="33" spans="1:1" x14ac:dyDescent="0.2">
      <c r="A33" s="89"/>
    </row>
    <row r="34" spans="1:1" x14ac:dyDescent="0.2">
      <c r="A34" s="205" t="s">
        <v>144</v>
      </c>
    </row>
    <row r="35" spans="1:1" ht="12" customHeight="1" x14ac:dyDescent="0.2">
      <c r="A35" s="422" t="s">
        <v>312</v>
      </c>
    </row>
    <row r="36" spans="1:1" ht="12" customHeight="1" x14ac:dyDescent="0.2">
      <c r="A36" s="423"/>
    </row>
    <row r="37" spans="1:1" s="95" customFormat="1" ht="12" customHeight="1" x14ac:dyDescent="0.2">
      <c r="A37" s="423"/>
    </row>
    <row r="38" spans="1:1" ht="97.9" customHeight="1" x14ac:dyDescent="0.2">
      <c r="A38" s="423"/>
    </row>
    <row r="39" spans="1:1" ht="12.75" thickBot="1" x14ac:dyDescent="0.25">
      <c r="A39" s="262"/>
    </row>
    <row r="40" spans="1:1" ht="12.75" thickBot="1" x14ac:dyDescent="0.25">
      <c r="A40" s="156" t="s">
        <v>145</v>
      </c>
    </row>
    <row r="41" spans="1:1" ht="48" x14ac:dyDescent="0.2">
      <c r="A41" s="264" t="s">
        <v>174</v>
      </c>
    </row>
    <row r="42" spans="1:1" ht="12.75" thickBot="1" x14ac:dyDescent="0.25">
      <c r="A42" s="215"/>
    </row>
    <row r="43" spans="1:1" ht="12.75" thickBot="1" x14ac:dyDescent="0.25">
      <c r="A43" s="154" t="s">
        <v>351</v>
      </c>
    </row>
    <row r="44" spans="1:1" x14ac:dyDescent="0.2">
      <c r="A44" s="296" t="s">
        <v>352</v>
      </c>
    </row>
    <row r="45" spans="1:1" ht="18" customHeight="1" x14ac:dyDescent="0.2"/>
  </sheetData>
  <mergeCells count="1">
    <mergeCell ref="A35:A38"/>
  </mergeCells>
  <pageMargins left="0.7" right="0.7" top="0.75" bottom="0.75" header="0.3" footer="0.3"/>
  <pageSetup paperSize="9" orientation="portrait" horizontalDpi="4294967295" verticalDpi="4294967295"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topLeftCell="A3" zoomScaleNormal="100" workbookViewId="0">
      <selection activeCell="A4" sqref="A4"/>
    </sheetView>
  </sheetViews>
  <sheetFormatPr defaultColWidth="9" defaultRowHeight="12" x14ac:dyDescent="0.2"/>
  <cols>
    <col min="1" max="1" width="83.85546875" style="213" customWidth="1"/>
    <col min="2" max="16384" width="9" style="213"/>
  </cols>
  <sheetData>
    <row r="1" spans="1:2" s="21" customFormat="1" ht="12" customHeight="1" x14ac:dyDescent="0.2">
      <c r="A1" s="114" t="s">
        <v>141</v>
      </c>
    </row>
    <row r="2" spans="1:2" s="21" customFormat="1" ht="12" customHeight="1" x14ac:dyDescent="0.2">
      <c r="A2" s="98" t="s">
        <v>241</v>
      </c>
    </row>
    <row r="3" spans="1:2" ht="8.4499999999999993" customHeight="1" x14ac:dyDescent="0.2">
      <c r="A3" s="80"/>
    </row>
    <row r="4" spans="1:2" s="21" customFormat="1" ht="32.450000000000003" customHeight="1" x14ac:dyDescent="0.2">
      <c r="A4" s="183" t="s">
        <v>146</v>
      </c>
    </row>
    <row r="5" spans="1:2" s="81" customFormat="1" ht="23.1" customHeight="1" x14ac:dyDescent="0.2">
      <c r="A5" s="93" t="s">
        <v>143</v>
      </c>
      <c r="B5" s="267" t="e">
        <f>'C завтраками| Bed and breakfast'!#REF!</f>
        <v>#REF!</v>
      </c>
    </row>
    <row r="6" spans="1:2" s="81" customFormat="1" ht="23.1" customHeight="1" x14ac:dyDescent="0.2">
      <c r="A6" s="94"/>
      <c r="B6" s="267" t="e">
        <f>'C завтраками| Bed and breakfast'!#REF!</f>
        <v>#REF!</v>
      </c>
    </row>
    <row r="7" spans="1:2" s="85" customFormat="1" x14ac:dyDescent="0.2">
      <c r="A7" s="259" t="s">
        <v>153</v>
      </c>
      <c r="B7" s="311"/>
    </row>
    <row r="8" spans="1:2" s="85" customFormat="1" x14ac:dyDescent="0.2">
      <c r="A8" s="260">
        <v>1</v>
      </c>
      <c r="B8" s="292" t="e">
        <f>'C завтраками| Bed and breakfast'!#REF!*0.85</f>
        <v>#REF!</v>
      </c>
    </row>
    <row r="9" spans="1:2" s="85" customFormat="1" x14ac:dyDescent="0.2">
      <c r="A9" s="260">
        <v>2</v>
      </c>
      <c r="B9" s="292" t="e">
        <f>'C завтраками| Bed and breakfast'!#REF!*0.85</f>
        <v>#REF!</v>
      </c>
    </row>
    <row r="10" spans="1:2" s="85" customFormat="1" x14ac:dyDescent="0.2">
      <c r="A10" s="259" t="s">
        <v>155</v>
      </c>
      <c r="B10" s="292"/>
    </row>
    <row r="11" spans="1:2" s="85" customFormat="1" x14ac:dyDescent="0.2">
      <c r="A11" s="260">
        <v>1</v>
      </c>
      <c r="B11" s="292" t="e">
        <f>'C завтраками| Bed and breakfast'!#REF!*0.85</f>
        <v>#REF!</v>
      </c>
    </row>
    <row r="12" spans="1:2" s="85" customFormat="1" x14ac:dyDescent="0.2">
      <c r="A12" s="260">
        <v>2</v>
      </c>
      <c r="B12" s="292" t="e">
        <f>'C завтраками| Bed and breakfast'!#REF!*0.85</f>
        <v>#REF!</v>
      </c>
    </row>
    <row r="13" spans="1:2" s="85" customFormat="1" x14ac:dyDescent="0.2">
      <c r="A13" s="259" t="s">
        <v>154</v>
      </c>
      <c r="B13" s="292"/>
    </row>
    <row r="14" spans="1:2" s="85" customFormat="1" x14ac:dyDescent="0.2">
      <c r="A14" s="260">
        <v>1</v>
      </c>
      <c r="B14" s="292" t="e">
        <f>'C завтраками| Bed and breakfast'!#REF!*0.85</f>
        <v>#REF!</v>
      </c>
    </row>
    <row r="15" spans="1:2" s="85" customFormat="1" x14ac:dyDescent="0.2">
      <c r="A15" s="260">
        <v>2</v>
      </c>
      <c r="B15" s="292" t="e">
        <f>'C завтраками| Bed and breakfast'!#REF!*0.85</f>
        <v>#REF!</v>
      </c>
    </row>
    <row r="16" spans="1:2" s="85" customFormat="1" x14ac:dyDescent="0.2">
      <c r="A16" s="259" t="s">
        <v>156</v>
      </c>
      <c r="B16" s="292"/>
    </row>
    <row r="17" spans="1:2" s="85" customFormat="1" x14ac:dyDescent="0.2">
      <c r="A17" s="260">
        <v>1</v>
      </c>
      <c r="B17" s="292" t="e">
        <f>'C завтраками| Bed and breakfast'!#REF!*0.85</f>
        <v>#REF!</v>
      </c>
    </row>
    <row r="18" spans="1:2" s="85" customFormat="1" x14ac:dyDescent="0.2">
      <c r="A18" s="260">
        <v>2</v>
      </c>
      <c r="B18" s="292" t="e">
        <f>'C завтраками| Bed and breakfast'!#REF!*0.85</f>
        <v>#REF!</v>
      </c>
    </row>
    <row r="19" spans="1:2" s="85" customFormat="1" x14ac:dyDescent="0.2">
      <c r="A19" s="259" t="s">
        <v>136</v>
      </c>
      <c r="B19" s="292"/>
    </row>
    <row r="20" spans="1:2" s="85" customFormat="1" x14ac:dyDescent="0.2">
      <c r="A20" s="260">
        <v>1</v>
      </c>
      <c r="B20" s="292" t="e">
        <f>'C завтраками| Bed and breakfast'!#REF!*0.85</f>
        <v>#REF!</v>
      </c>
    </row>
    <row r="21" spans="1:2" s="85" customFormat="1" x14ac:dyDescent="0.2">
      <c r="A21" s="260">
        <v>2</v>
      </c>
      <c r="B21" s="292" t="e">
        <f>'C завтраками| Bed and breakfast'!#REF!*0.85</f>
        <v>#REF!</v>
      </c>
    </row>
    <row r="22" spans="1:2" s="85" customFormat="1" x14ac:dyDescent="0.2">
      <c r="A22" s="259" t="s">
        <v>137</v>
      </c>
      <c r="B22" s="292"/>
    </row>
    <row r="23" spans="1:2" s="85" customFormat="1" x14ac:dyDescent="0.2">
      <c r="A23" s="260" t="s">
        <v>129</v>
      </c>
      <c r="B23" s="292" t="e">
        <f>'C завтраками| Bed and breakfast'!#REF!*0.85</f>
        <v>#REF!</v>
      </c>
    </row>
    <row r="24" spans="1:2" s="85" customFormat="1" x14ac:dyDescent="0.2">
      <c r="A24" s="259" t="s">
        <v>138</v>
      </c>
      <c r="B24" s="292"/>
    </row>
    <row r="25" spans="1:2" s="85" customFormat="1" x14ac:dyDescent="0.2">
      <c r="A25" s="260" t="s">
        <v>129</v>
      </c>
      <c r="B25" s="292" t="e">
        <f>'C завтраками| Bed and breakfast'!#REF!*0.85</f>
        <v>#REF!</v>
      </c>
    </row>
    <row r="26" spans="1:2" s="85" customFormat="1" x14ac:dyDescent="0.2">
      <c r="A26" s="261" t="s">
        <v>139</v>
      </c>
      <c r="B26" s="292"/>
    </row>
    <row r="27" spans="1:2" s="85" customFormat="1" x14ac:dyDescent="0.2">
      <c r="A27" s="260" t="s">
        <v>129</v>
      </c>
      <c r="B27" s="292" t="e">
        <f>'C завтраками| Bed and breakfast'!#REF!*0.85</f>
        <v>#REF!</v>
      </c>
    </row>
    <row r="28" spans="1:2" s="85" customFormat="1" x14ac:dyDescent="0.2">
      <c r="A28" s="259" t="s">
        <v>140</v>
      </c>
      <c r="B28" s="292"/>
    </row>
    <row r="29" spans="1:2" s="85" customFormat="1" x14ac:dyDescent="0.2">
      <c r="A29" s="260" t="s">
        <v>129</v>
      </c>
      <c r="B29" s="292" t="e">
        <f>'C завтраками| Bed and breakfast'!#REF!*0.85</f>
        <v>#REF!</v>
      </c>
    </row>
    <row r="30" spans="1:2" s="85" customFormat="1" x14ac:dyDescent="0.2">
      <c r="A30" s="101"/>
      <c r="B30" s="312"/>
    </row>
    <row r="31" spans="1:2" s="85" customFormat="1" x14ac:dyDescent="0.2">
      <c r="A31" s="273" t="s">
        <v>313</v>
      </c>
      <c r="B31" s="312"/>
    </row>
    <row r="32" spans="1:2" s="85" customFormat="1" x14ac:dyDescent="0.2">
      <c r="A32" s="93" t="s">
        <v>143</v>
      </c>
      <c r="B32" s="310" t="e">
        <f t="shared" ref="B32" si="0">B5</f>
        <v>#REF!</v>
      </c>
    </row>
    <row r="33" spans="1:2" s="85" customFormat="1" x14ac:dyDescent="0.2">
      <c r="A33" s="94"/>
      <c r="B33" s="310" t="e">
        <f t="shared" ref="B33" si="1">B6</f>
        <v>#REF!</v>
      </c>
    </row>
    <row r="34" spans="1:2" s="85" customFormat="1" x14ac:dyDescent="0.2">
      <c r="A34" s="259" t="s">
        <v>153</v>
      </c>
      <c r="B34" s="311"/>
    </row>
    <row r="35" spans="1:2" s="85" customFormat="1" x14ac:dyDescent="0.2">
      <c r="A35" s="260">
        <v>1</v>
      </c>
      <c r="B35" s="292" t="e">
        <f t="shared" ref="B35" si="2">ROUND(B8*0.9,)</f>
        <v>#REF!</v>
      </c>
    </row>
    <row r="36" spans="1:2" s="85" customFormat="1" x14ac:dyDescent="0.2">
      <c r="A36" s="260">
        <v>2</v>
      </c>
      <c r="B36" s="261" t="e">
        <f t="shared" ref="B36" si="3">ROUND(B9*0.9,)</f>
        <v>#REF!</v>
      </c>
    </row>
    <row r="37" spans="1:2" s="85" customFormat="1" x14ac:dyDescent="0.2">
      <c r="A37" s="259" t="s">
        <v>155</v>
      </c>
      <c r="B37" s="261"/>
    </row>
    <row r="38" spans="1:2" s="85" customFormat="1" x14ac:dyDescent="0.2">
      <c r="A38" s="260">
        <v>1</v>
      </c>
      <c r="B38" s="261" t="e">
        <f t="shared" ref="B38" si="4">ROUND(B11*0.9,)</f>
        <v>#REF!</v>
      </c>
    </row>
    <row r="39" spans="1:2" s="85" customFormat="1" x14ac:dyDescent="0.2">
      <c r="A39" s="260">
        <v>2</v>
      </c>
      <c r="B39" s="261" t="e">
        <f t="shared" ref="B39" si="5">ROUND(B12*0.9,)</f>
        <v>#REF!</v>
      </c>
    </row>
    <row r="40" spans="1:2" s="85" customFormat="1" x14ac:dyDescent="0.2">
      <c r="A40" s="259" t="s">
        <v>154</v>
      </c>
      <c r="B40" s="261"/>
    </row>
    <row r="41" spans="1:2" s="85" customFormat="1" x14ac:dyDescent="0.2">
      <c r="A41" s="260">
        <v>1</v>
      </c>
      <c r="B41" s="261" t="e">
        <f t="shared" ref="B41" si="6">ROUND(B14*0.9,)</f>
        <v>#REF!</v>
      </c>
    </row>
    <row r="42" spans="1:2" s="85" customFormat="1" x14ac:dyDescent="0.2">
      <c r="A42" s="260">
        <v>2</v>
      </c>
      <c r="B42" s="261" t="e">
        <f t="shared" ref="B42" si="7">ROUND(B15*0.9,)</f>
        <v>#REF!</v>
      </c>
    </row>
    <row r="43" spans="1:2" s="85" customFormat="1" x14ac:dyDescent="0.2">
      <c r="A43" s="259" t="s">
        <v>156</v>
      </c>
      <c r="B43" s="261"/>
    </row>
    <row r="44" spans="1:2" s="85" customFormat="1" x14ac:dyDescent="0.2">
      <c r="A44" s="260">
        <v>1</v>
      </c>
      <c r="B44" s="261" t="e">
        <f t="shared" ref="B44" si="8">ROUND(B17*0.9,)</f>
        <v>#REF!</v>
      </c>
    </row>
    <row r="45" spans="1:2" s="85" customFormat="1" x14ac:dyDescent="0.2">
      <c r="A45" s="260">
        <v>2</v>
      </c>
      <c r="B45" s="261" t="e">
        <f t="shared" ref="B45" si="9">ROUND(B18*0.9,)</f>
        <v>#REF!</v>
      </c>
    </row>
    <row r="46" spans="1:2" s="85" customFormat="1" x14ac:dyDescent="0.2">
      <c r="A46" s="259" t="s">
        <v>136</v>
      </c>
      <c r="B46" s="261"/>
    </row>
    <row r="47" spans="1:2" s="85" customFormat="1" x14ac:dyDescent="0.2">
      <c r="A47" s="260">
        <v>1</v>
      </c>
      <c r="B47" s="261" t="e">
        <f t="shared" ref="B47" si="10">ROUND(B20*0.9,)</f>
        <v>#REF!</v>
      </c>
    </row>
    <row r="48" spans="1:2" s="85" customFormat="1" x14ac:dyDescent="0.2">
      <c r="A48" s="260">
        <v>2</v>
      </c>
      <c r="B48" s="261" t="e">
        <f t="shared" ref="B48" si="11">ROUND(B21*0.9,)</f>
        <v>#REF!</v>
      </c>
    </row>
    <row r="49" spans="1:2" s="85" customFormat="1" x14ac:dyDescent="0.2">
      <c r="A49" s="259" t="s">
        <v>137</v>
      </c>
    </row>
    <row r="50" spans="1:2" s="85" customFormat="1" x14ac:dyDescent="0.2">
      <c r="A50" s="260" t="s">
        <v>129</v>
      </c>
      <c r="B50" s="261" t="e">
        <f t="shared" ref="B50" si="12">ROUND(B23*0.9,)</f>
        <v>#REF!</v>
      </c>
    </row>
    <row r="51" spans="1:2" s="85" customFormat="1" x14ac:dyDescent="0.2">
      <c r="A51" s="259" t="s">
        <v>138</v>
      </c>
      <c r="B51" s="261"/>
    </row>
    <row r="52" spans="1:2" s="85" customFormat="1" x14ac:dyDescent="0.2">
      <c r="A52" s="260" t="s">
        <v>129</v>
      </c>
      <c r="B52" s="261" t="e">
        <f t="shared" ref="B52" si="13">ROUND(B25*0.9,)</f>
        <v>#REF!</v>
      </c>
    </row>
    <row r="53" spans="1:2" s="85" customFormat="1" x14ac:dyDescent="0.2">
      <c r="A53" s="261" t="s">
        <v>139</v>
      </c>
      <c r="B53" s="261"/>
    </row>
    <row r="54" spans="1:2" s="85" customFormat="1" x14ac:dyDescent="0.2">
      <c r="A54" s="260" t="s">
        <v>129</v>
      </c>
      <c r="B54" s="261" t="e">
        <f t="shared" ref="B54" si="14">ROUND(B27*0.9,)</f>
        <v>#REF!</v>
      </c>
    </row>
    <row r="55" spans="1:2" s="85" customFormat="1" x14ac:dyDescent="0.2">
      <c r="A55" s="259" t="s">
        <v>140</v>
      </c>
      <c r="B55" s="261"/>
    </row>
    <row r="56" spans="1:2" s="85" customFormat="1" x14ac:dyDescent="0.2">
      <c r="A56" s="260" t="s">
        <v>129</v>
      </c>
      <c r="B56" s="261" t="e">
        <f t="shared" ref="B56" si="15">ROUND(B29*0.9,)</f>
        <v>#REF!</v>
      </c>
    </row>
    <row r="57" spans="1:2" ht="11.1" customHeight="1" thickBot="1" x14ac:dyDescent="0.25"/>
    <row r="58" spans="1:2" ht="12.75" thickBot="1" x14ac:dyDescent="0.25">
      <c r="A58" s="154" t="s">
        <v>147</v>
      </c>
    </row>
    <row r="59" spans="1:2" ht="12.75" thickBot="1" x14ac:dyDescent="0.25">
      <c r="A59" s="252" t="s">
        <v>292</v>
      </c>
    </row>
    <row r="60" spans="1:2" x14ac:dyDescent="0.2">
      <c r="A60" s="89"/>
    </row>
    <row r="61" spans="1:2" x14ac:dyDescent="0.2">
      <c r="A61" s="205" t="s">
        <v>144</v>
      </c>
    </row>
    <row r="62" spans="1:2" ht="12" customHeight="1" x14ac:dyDescent="0.2">
      <c r="A62" s="422" t="s">
        <v>311</v>
      </c>
    </row>
    <row r="63" spans="1:2" ht="12" customHeight="1" x14ac:dyDescent="0.2">
      <c r="A63" s="423"/>
    </row>
    <row r="64" spans="1:2" s="95" customFormat="1" ht="12" customHeight="1" x14ac:dyDescent="0.2">
      <c r="A64" s="423"/>
    </row>
    <row r="65" spans="1:1" ht="138" customHeight="1" x14ac:dyDescent="0.2">
      <c r="A65" s="423"/>
    </row>
    <row r="66" spans="1:1" ht="12.75" thickBot="1" x14ac:dyDescent="0.25">
      <c r="A66" s="262"/>
    </row>
    <row r="67" spans="1:1" ht="12.75" thickBot="1" x14ac:dyDescent="0.25">
      <c r="A67" s="156" t="s">
        <v>145</v>
      </c>
    </row>
    <row r="68" spans="1:1" ht="48" x14ac:dyDescent="0.2">
      <c r="A68" s="264" t="s">
        <v>174</v>
      </c>
    </row>
    <row r="69" spans="1:1" ht="12.75" thickBot="1" x14ac:dyDescent="0.25">
      <c r="A69" s="215"/>
    </row>
    <row r="70" spans="1:1" ht="12.75" thickBot="1" x14ac:dyDescent="0.25">
      <c r="A70" s="154" t="s">
        <v>351</v>
      </c>
    </row>
    <row r="71" spans="1:1" x14ac:dyDescent="0.2">
      <c r="A71" s="296" t="s">
        <v>352</v>
      </c>
    </row>
    <row r="72" spans="1:1" ht="18" customHeight="1" x14ac:dyDescent="0.2"/>
  </sheetData>
  <mergeCells count="1">
    <mergeCell ref="A62:A65"/>
  </mergeCells>
  <pageMargins left="0.7" right="0.7" top="0.75" bottom="0.75" header="0.3" footer="0.3"/>
  <pageSetup paperSize="9" orientation="portrait" horizontalDpi="4294967295" verticalDpi="429496729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zoomScaleNormal="100" workbookViewId="0"/>
  </sheetViews>
  <sheetFormatPr defaultColWidth="9" defaultRowHeight="12" x14ac:dyDescent="0.2"/>
  <cols>
    <col min="1" max="1" width="83.85546875" style="213" customWidth="1"/>
    <col min="2" max="16384" width="9" style="213"/>
  </cols>
  <sheetData>
    <row r="1" spans="1:2" s="21" customFormat="1" ht="12" customHeight="1" x14ac:dyDescent="0.2">
      <c r="A1" s="114" t="s">
        <v>141</v>
      </c>
    </row>
    <row r="2" spans="1:2" s="21" customFormat="1" ht="12" customHeight="1" x14ac:dyDescent="0.2">
      <c r="A2" s="98" t="s">
        <v>241</v>
      </c>
    </row>
    <row r="3" spans="1:2" ht="8.4499999999999993" customHeight="1" x14ac:dyDescent="0.2">
      <c r="A3" s="80"/>
    </row>
    <row r="4" spans="1:2" s="21" customFormat="1" ht="32.450000000000003" customHeight="1" x14ac:dyDescent="0.2">
      <c r="A4" s="183" t="s">
        <v>146</v>
      </c>
    </row>
    <row r="5" spans="1:2" s="81" customFormat="1" ht="23.1" customHeight="1" x14ac:dyDescent="0.2">
      <c r="A5" s="93" t="s">
        <v>143</v>
      </c>
      <c r="B5" s="267" t="e">
        <f>'C завтраками| Bed and breakfast'!#REF!</f>
        <v>#REF!</v>
      </c>
    </row>
    <row r="6" spans="1:2" s="81" customFormat="1" ht="23.1" customHeight="1" x14ac:dyDescent="0.2">
      <c r="A6" s="94"/>
      <c r="B6" s="267" t="e">
        <f>'C завтраками| Bed and breakfast'!#REF!</f>
        <v>#REF!</v>
      </c>
    </row>
    <row r="7" spans="1:2" s="85" customFormat="1" x14ac:dyDescent="0.2">
      <c r="A7" s="259" t="s">
        <v>153</v>
      </c>
      <c r="B7" s="311"/>
    </row>
    <row r="8" spans="1:2" s="85" customFormat="1" x14ac:dyDescent="0.2">
      <c r="A8" s="260">
        <v>1</v>
      </c>
      <c r="B8" s="292" t="e">
        <f>'C завтраками| Bed and breakfast'!#REF!*0.85</f>
        <v>#REF!</v>
      </c>
    </row>
    <row r="9" spans="1:2" s="85" customFormat="1" x14ac:dyDescent="0.2">
      <c r="A9" s="260">
        <v>2</v>
      </c>
      <c r="B9" s="292" t="e">
        <f>'C завтраками| Bed and breakfast'!#REF!*0.85</f>
        <v>#REF!</v>
      </c>
    </row>
    <row r="10" spans="1:2" s="85" customFormat="1" x14ac:dyDescent="0.2">
      <c r="A10" s="259" t="s">
        <v>155</v>
      </c>
      <c r="B10" s="292"/>
    </row>
    <row r="11" spans="1:2" s="85" customFormat="1" x14ac:dyDescent="0.2">
      <c r="A11" s="260">
        <v>1</v>
      </c>
      <c r="B11" s="292" t="e">
        <f>'C завтраками| Bed and breakfast'!#REF!*0.85</f>
        <v>#REF!</v>
      </c>
    </row>
    <row r="12" spans="1:2" s="85" customFormat="1" x14ac:dyDescent="0.2">
      <c r="A12" s="260">
        <v>2</v>
      </c>
      <c r="B12" s="292" t="e">
        <f>'C завтраками| Bed and breakfast'!#REF!*0.85</f>
        <v>#REF!</v>
      </c>
    </row>
    <row r="13" spans="1:2" s="85" customFormat="1" x14ac:dyDescent="0.2">
      <c r="A13" s="259" t="s">
        <v>154</v>
      </c>
      <c r="B13" s="292"/>
    </row>
    <row r="14" spans="1:2" s="85" customFormat="1" x14ac:dyDescent="0.2">
      <c r="A14" s="260">
        <v>1</v>
      </c>
      <c r="B14" s="292" t="e">
        <f>'C завтраками| Bed and breakfast'!#REF!*0.85</f>
        <v>#REF!</v>
      </c>
    </row>
    <row r="15" spans="1:2" s="85" customFormat="1" x14ac:dyDescent="0.2">
      <c r="A15" s="260">
        <v>2</v>
      </c>
      <c r="B15" s="292" t="e">
        <f>'C завтраками| Bed and breakfast'!#REF!*0.85</f>
        <v>#REF!</v>
      </c>
    </row>
    <row r="16" spans="1:2" s="85" customFormat="1" x14ac:dyDescent="0.2">
      <c r="A16" s="259" t="s">
        <v>156</v>
      </c>
      <c r="B16" s="292"/>
    </row>
    <row r="17" spans="1:2" s="85" customFormat="1" x14ac:dyDescent="0.2">
      <c r="A17" s="260">
        <v>1</v>
      </c>
      <c r="B17" s="292" t="e">
        <f>'C завтраками| Bed and breakfast'!#REF!*0.85</f>
        <v>#REF!</v>
      </c>
    </row>
    <row r="18" spans="1:2" s="85" customFormat="1" x14ac:dyDescent="0.2">
      <c r="A18" s="260">
        <v>2</v>
      </c>
      <c r="B18" s="292" t="e">
        <f>'C завтраками| Bed and breakfast'!#REF!*0.85</f>
        <v>#REF!</v>
      </c>
    </row>
    <row r="19" spans="1:2" s="85" customFormat="1" x14ac:dyDescent="0.2">
      <c r="A19" s="259" t="s">
        <v>136</v>
      </c>
      <c r="B19" s="292"/>
    </row>
    <row r="20" spans="1:2" s="85" customFormat="1" x14ac:dyDescent="0.2">
      <c r="A20" s="260">
        <v>1</v>
      </c>
      <c r="B20" s="292" t="e">
        <f>'C завтраками| Bed and breakfast'!#REF!*0.85</f>
        <v>#REF!</v>
      </c>
    </row>
    <row r="21" spans="1:2" s="85" customFormat="1" x14ac:dyDescent="0.2">
      <c r="A21" s="260">
        <v>2</v>
      </c>
      <c r="B21" s="292" t="e">
        <f>'C завтраками| Bed and breakfast'!#REF!*0.85</f>
        <v>#REF!</v>
      </c>
    </row>
    <row r="22" spans="1:2" s="85" customFormat="1" x14ac:dyDescent="0.2">
      <c r="A22" s="259" t="s">
        <v>137</v>
      </c>
      <c r="B22" s="292"/>
    </row>
    <row r="23" spans="1:2" s="85" customFormat="1" x14ac:dyDescent="0.2">
      <c r="A23" s="260" t="s">
        <v>129</v>
      </c>
      <c r="B23" s="292" t="e">
        <f>'C завтраками| Bed and breakfast'!#REF!*0.85</f>
        <v>#REF!</v>
      </c>
    </row>
    <row r="24" spans="1:2" s="85" customFormat="1" x14ac:dyDescent="0.2">
      <c r="A24" s="259" t="s">
        <v>138</v>
      </c>
      <c r="B24" s="292"/>
    </row>
    <row r="25" spans="1:2" s="85" customFormat="1" x14ac:dyDescent="0.2">
      <c r="A25" s="260" t="s">
        <v>129</v>
      </c>
      <c r="B25" s="292" t="e">
        <f>'C завтраками| Bed and breakfast'!#REF!*0.85</f>
        <v>#REF!</v>
      </c>
    </row>
    <row r="26" spans="1:2" s="85" customFormat="1" x14ac:dyDescent="0.2">
      <c r="A26" s="261" t="s">
        <v>139</v>
      </c>
      <c r="B26" s="292"/>
    </row>
    <row r="27" spans="1:2" s="85" customFormat="1" x14ac:dyDescent="0.2">
      <c r="A27" s="260" t="s">
        <v>129</v>
      </c>
      <c r="B27" s="292" t="e">
        <f>'C завтраками| Bed and breakfast'!#REF!*0.85</f>
        <v>#REF!</v>
      </c>
    </row>
    <row r="28" spans="1:2" s="85" customFormat="1" x14ac:dyDescent="0.2">
      <c r="A28" s="259" t="s">
        <v>140</v>
      </c>
      <c r="B28" s="292"/>
    </row>
    <row r="29" spans="1:2" s="85" customFormat="1" x14ac:dyDescent="0.2">
      <c r="A29" s="260" t="s">
        <v>129</v>
      </c>
      <c r="B29" s="292" t="e">
        <f>'C завтраками| Bed and breakfast'!#REF!*0.85</f>
        <v>#REF!</v>
      </c>
    </row>
    <row r="30" spans="1:2" s="85" customFormat="1" x14ac:dyDescent="0.2">
      <c r="A30" s="101"/>
      <c r="B30" s="312"/>
    </row>
    <row r="31" spans="1:2" s="85" customFormat="1" x14ac:dyDescent="0.2">
      <c r="A31" s="273" t="s">
        <v>313</v>
      </c>
      <c r="B31" s="312"/>
    </row>
    <row r="32" spans="1:2" s="85" customFormat="1" x14ac:dyDescent="0.2">
      <c r="A32" s="93" t="s">
        <v>143</v>
      </c>
      <c r="B32" s="310" t="e">
        <f t="shared" ref="B32" si="0">B5</f>
        <v>#REF!</v>
      </c>
    </row>
    <row r="33" spans="1:2" s="85" customFormat="1" x14ac:dyDescent="0.2">
      <c r="A33" s="94"/>
      <c r="B33" s="310" t="e">
        <f t="shared" ref="B33" si="1">B6</f>
        <v>#REF!</v>
      </c>
    </row>
    <row r="34" spans="1:2" s="85" customFormat="1" x14ac:dyDescent="0.2">
      <c r="A34" s="259" t="s">
        <v>153</v>
      </c>
      <c r="B34" s="311"/>
    </row>
    <row r="35" spans="1:2" s="85" customFormat="1" x14ac:dyDescent="0.2">
      <c r="A35" s="260">
        <v>1</v>
      </c>
      <c r="B35" s="292" t="e">
        <f t="shared" ref="B35" si="2">ROUND(B8*0.87,)</f>
        <v>#REF!</v>
      </c>
    </row>
    <row r="36" spans="1:2" s="85" customFormat="1" x14ac:dyDescent="0.2">
      <c r="A36" s="260">
        <v>2</v>
      </c>
      <c r="B36" s="292" t="e">
        <f t="shared" ref="B36" si="3">ROUND(B9*0.87,)</f>
        <v>#REF!</v>
      </c>
    </row>
    <row r="37" spans="1:2" s="85" customFormat="1" x14ac:dyDescent="0.2">
      <c r="A37" s="259" t="s">
        <v>155</v>
      </c>
      <c r="B37" s="292"/>
    </row>
    <row r="38" spans="1:2" s="85" customFormat="1" x14ac:dyDescent="0.2">
      <c r="A38" s="260">
        <v>1</v>
      </c>
      <c r="B38" s="292" t="e">
        <f t="shared" ref="B38" si="4">ROUND(B11*0.87,)</f>
        <v>#REF!</v>
      </c>
    </row>
    <row r="39" spans="1:2" s="85" customFormat="1" x14ac:dyDescent="0.2">
      <c r="A39" s="260">
        <v>2</v>
      </c>
      <c r="B39" s="292" t="e">
        <f t="shared" ref="B39" si="5">ROUND(B12*0.87,)</f>
        <v>#REF!</v>
      </c>
    </row>
    <row r="40" spans="1:2" s="85" customFormat="1" x14ac:dyDescent="0.2">
      <c r="A40" s="259" t="s">
        <v>154</v>
      </c>
      <c r="B40" s="292"/>
    </row>
    <row r="41" spans="1:2" s="85" customFormat="1" x14ac:dyDescent="0.2">
      <c r="A41" s="260">
        <v>1</v>
      </c>
      <c r="B41" s="292" t="e">
        <f t="shared" ref="B41" si="6">ROUND(B14*0.87,)</f>
        <v>#REF!</v>
      </c>
    </row>
    <row r="42" spans="1:2" s="85" customFormat="1" x14ac:dyDescent="0.2">
      <c r="A42" s="260">
        <v>2</v>
      </c>
      <c r="B42" s="292" t="e">
        <f t="shared" ref="B42" si="7">ROUND(B15*0.87,)</f>
        <v>#REF!</v>
      </c>
    </row>
    <row r="43" spans="1:2" s="85" customFormat="1" x14ac:dyDescent="0.2">
      <c r="A43" s="259" t="s">
        <v>156</v>
      </c>
      <c r="B43" s="292"/>
    </row>
    <row r="44" spans="1:2" s="85" customFormat="1" x14ac:dyDescent="0.2">
      <c r="A44" s="260">
        <v>1</v>
      </c>
      <c r="B44" s="292" t="e">
        <f t="shared" ref="B44" si="8">ROUND(B17*0.87,)</f>
        <v>#REF!</v>
      </c>
    </row>
    <row r="45" spans="1:2" s="85" customFormat="1" x14ac:dyDescent="0.2">
      <c r="A45" s="260">
        <v>2</v>
      </c>
      <c r="B45" s="292" t="e">
        <f t="shared" ref="B45" si="9">ROUND(B18*0.87,)</f>
        <v>#REF!</v>
      </c>
    </row>
    <row r="46" spans="1:2" s="85" customFormat="1" x14ac:dyDescent="0.2">
      <c r="A46" s="259" t="s">
        <v>136</v>
      </c>
      <c r="B46" s="292"/>
    </row>
    <row r="47" spans="1:2" s="85" customFormat="1" x14ac:dyDescent="0.2">
      <c r="A47" s="260">
        <v>1</v>
      </c>
      <c r="B47" s="292" t="e">
        <f t="shared" ref="B47" si="10">ROUND(B20*0.87,)</f>
        <v>#REF!</v>
      </c>
    </row>
    <row r="48" spans="1:2" s="85" customFormat="1" x14ac:dyDescent="0.2">
      <c r="A48" s="260">
        <v>2</v>
      </c>
      <c r="B48" s="292" t="e">
        <f t="shared" ref="B48" si="11">ROUND(B21*0.87,)</f>
        <v>#REF!</v>
      </c>
    </row>
    <row r="49" spans="1:2" s="85" customFormat="1" x14ac:dyDescent="0.2">
      <c r="A49" s="259" t="s">
        <v>137</v>
      </c>
      <c r="B49" s="311"/>
    </row>
    <row r="50" spans="1:2" s="85" customFormat="1" x14ac:dyDescent="0.2">
      <c r="A50" s="260" t="s">
        <v>129</v>
      </c>
      <c r="B50" s="292" t="e">
        <f t="shared" ref="B50" si="12">ROUND(B23*0.87,)</f>
        <v>#REF!</v>
      </c>
    </row>
    <row r="51" spans="1:2" s="85" customFormat="1" x14ac:dyDescent="0.2">
      <c r="A51" s="259" t="s">
        <v>138</v>
      </c>
      <c r="B51" s="292"/>
    </row>
    <row r="52" spans="1:2" s="85" customFormat="1" x14ac:dyDescent="0.2">
      <c r="A52" s="260" t="s">
        <v>129</v>
      </c>
      <c r="B52" s="292" t="e">
        <f t="shared" ref="B52" si="13">ROUND(B25*0.87,)</f>
        <v>#REF!</v>
      </c>
    </row>
    <row r="53" spans="1:2" s="85" customFormat="1" x14ac:dyDescent="0.2">
      <c r="A53" s="261" t="s">
        <v>139</v>
      </c>
      <c r="B53" s="292"/>
    </row>
    <row r="54" spans="1:2" s="85" customFormat="1" x14ac:dyDescent="0.2">
      <c r="A54" s="260" t="s">
        <v>129</v>
      </c>
      <c r="B54" s="292" t="e">
        <f t="shared" ref="B54" si="14">ROUND(B27*0.87,)</f>
        <v>#REF!</v>
      </c>
    </row>
    <row r="55" spans="1:2" s="85" customFormat="1" x14ac:dyDescent="0.2">
      <c r="A55" s="259" t="s">
        <v>140</v>
      </c>
      <c r="B55" s="292"/>
    </row>
    <row r="56" spans="1:2" s="85" customFormat="1" x14ac:dyDescent="0.2">
      <c r="A56" s="260" t="s">
        <v>129</v>
      </c>
      <c r="B56" s="292" t="e">
        <f t="shared" ref="B56" si="15">ROUND(B29*0.87,)</f>
        <v>#REF!</v>
      </c>
    </row>
    <row r="57" spans="1:2" ht="11.1" customHeight="1" thickBot="1" x14ac:dyDescent="0.25"/>
    <row r="58" spans="1:2" ht="12.75" thickBot="1" x14ac:dyDescent="0.25">
      <c r="A58" s="154" t="s">
        <v>147</v>
      </c>
    </row>
    <row r="59" spans="1:2" ht="12.75" thickBot="1" x14ac:dyDescent="0.25">
      <c r="A59" s="252" t="s">
        <v>292</v>
      </c>
    </row>
    <row r="60" spans="1:2" x14ac:dyDescent="0.2">
      <c r="A60" s="89"/>
    </row>
    <row r="61" spans="1:2" x14ac:dyDescent="0.2">
      <c r="A61" s="205" t="s">
        <v>144</v>
      </c>
    </row>
    <row r="62" spans="1:2" ht="12" customHeight="1" x14ac:dyDescent="0.2">
      <c r="A62" s="422" t="s">
        <v>311</v>
      </c>
    </row>
    <row r="63" spans="1:2" ht="12" customHeight="1" x14ac:dyDescent="0.2">
      <c r="A63" s="423"/>
    </row>
    <row r="64" spans="1:2" s="95" customFormat="1" ht="12" customHeight="1" x14ac:dyDescent="0.2">
      <c r="A64" s="423"/>
    </row>
    <row r="65" spans="1:1" ht="78.400000000000006" customHeight="1" x14ac:dyDescent="0.2">
      <c r="A65" s="423"/>
    </row>
    <row r="66" spans="1:1" ht="12.75" thickBot="1" x14ac:dyDescent="0.25">
      <c r="A66" s="262"/>
    </row>
    <row r="67" spans="1:1" ht="12.75" thickBot="1" x14ac:dyDescent="0.25">
      <c r="A67" s="156" t="s">
        <v>145</v>
      </c>
    </row>
    <row r="68" spans="1:1" ht="48" x14ac:dyDescent="0.2">
      <c r="A68" s="264" t="s">
        <v>174</v>
      </c>
    </row>
    <row r="69" spans="1:1" ht="12.75" thickBot="1" x14ac:dyDescent="0.25">
      <c r="A69" s="215"/>
    </row>
    <row r="70" spans="1:1" ht="12.75" thickBot="1" x14ac:dyDescent="0.25">
      <c r="A70" s="154" t="s">
        <v>351</v>
      </c>
    </row>
    <row r="71" spans="1:1" x14ac:dyDescent="0.2">
      <c r="A71" s="296" t="s">
        <v>352</v>
      </c>
    </row>
    <row r="72" spans="1:1" ht="18" customHeight="1" x14ac:dyDescent="0.2"/>
  </sheetData>
  <mergeCells count="1">
    <mergeCell ref="A62:A65"/>
  </mergeCells>
  <pageMargins left="0.7" right="0.7" top="0.75" bottom="0.75" header="0.3" footer="0.3"/>
  <pageSetup paperSize="9" orientation="portrait" horizontalDpi="4294967295" verticalDpi="4294967295"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zoomScale="90" zoomScaleNormal="90" workbookViewId="0">
      <selection activeCell="D21" sqref="D21"/>
    </sheetView>
  </sheetViews>
  <sheetFormatPr defaultColWidth="9" defaultRowHeight="12" x14ac:dyDescent="0.2"/>
  <cols>
    <col min="1" max="1" width="83.85546875" style="213" customWidth="1"/>
    <col min="2" max="16384" width="9" style="213"/>
  </cols>
  <sheetData>
    <row r="1" spans="1:2" s="21" customFormat="1" ht="12" customHeight="1" x14ac:dyDescent="0.2">
      <c r="A1" s="114" t="s">
        <v>141</v>
      </c>
    </row>
    <row r="2" spans="1:2" s="21" customFormat="1" ht="12" customHeight="1" x14ac:dyDescent="0.2">
      <c r="A2" s="230" t="s">
        <v>283</v>
      </c>
    </row>
    <row r="3" spans="1:2" ht="8.4499999999999993" customHeight="1" x14ac:dyDescent="0.2">
      <c r="A3" s="80"/>
    </row>
    <row r="4" spans="1:2" s="21" customFormat="1" ht="32.450000000000003" customHeight="1" x14ac:dyDescent="0.2">
      <c r="A4" s="183" t="s">
        <v>146</v>
      </c>
    </row>
    <row r="5" spans="1:2" s="81" customFormat="1" ht="23.1" customHeight="1" x14ac:dyDescent="0.2">
      <c r="A5" s="93" t="s">
        <v>143</v>
      </c>
      <c r="B5" s="121" t="e">
        <f>'C завтраками| Bed and breakfast'!#REF!</f>
        <v>#REF!</v>
      </c>
    </row>
    <row r="6" spans="1:2" s="81" customFormat="1" ht="23.1" customHeight="1" x14ac:dyDescent="0.2">
      <c r="A6" s="94"/>
      <c r="B6" s="121" t="e">
        <f>'C завтраками| Bed and breakfast'!#REF!</f>
        <v>#REF!</v>
      </c>
    </row>
    <row r="7" spans="1:2" s="85" customFormat="1" x14ac:dyDescent="0.2">
      <c r="A7" s="259" t="s">
        <v>153</v>
      </c>
    </row>
    <row r="8" spans="1:2" s="85" customFormat="1" x14ac:dyDescent="0.2">
      <c r="A8" s="260">
        <v>1</v>
      </c>
      <c r="B8" s="261" t="e">
        <f>'C завтраками| Bed and breakfast'!#REF!*0.9</f>
        <v>#REF!</v>
      </c>
    </row>
    <row r="9" spans="1:2" s="85" customFormat="1" x14ac:dyDescent="0.2">
      <c r="A9" s="260">
        <v>2</v>
      </c>
      <c r="B9" s="261" t="e">
        <f>'C завтраками| Bed and breakfast'!#REF!*0.9</f>
        <v>#REF!</v>
      </c>
    </row>
    <row r="10" spans="1:2" s="85" customFormat="1" x14ac:dyDescent="0.2">
      <c r="A10" s="259" t="s">
        <v>155</v>
      </c>
      <c r="B10" s="261"/>
    </row>
    <row r="11" spans="1:2" s="85" customFormat="1" x14ac:dyDescent="0.2">
      <c r="A11" s="260">
        <v>1</v>
      </c>
      <c r="B11" s="261" t="e">
        <f>'C завтраками| Bed and breakfast'!#REF!*0.9</f>
        <v>#REF!</v>
      </c>
    </row>
    <row r="12" spans="1:2" s="85" customFormat="1" x14ac:dyDescent="0.2">
      <c r="A12" s="260">
        <v>2</v>
      </c>
      <c r="B12" s="261" t="e">
        <f>'C завтраками| Bed and breakfast'!#REF!*0.9</f>
        <v>#REF!</v>
      </c>
    </row>
    <row r="13" spans="1:2" s="85" customFormat="1" x14ac:dyDescent="0.2">
      <c r="A13" s="259" t="s">
        <v>154</v>
      </c>
      <c r="B13" s="261"/>
    </row>
    <row r="14" spans="1:2" s="85" customFormat="1" x14ac:dyDescent="0.2">
      <c r="A14" s="260">
        <v>1</v>
      </c>
      <c r="B14" s="261" t="e">
        <f>'C завтраками| Bed and breakfast'!#REF!*0.9</f>
        <v>#REF!</v>
      </c>
    </row>
    <row r="15" spans="1:2" s="85" customFormat="1" x14ac:dyDescent="0.2">
      <c r="A15" s="260">
        <v>2</v>
      </c>
      <c r="B15" s="261" t="e">
        <f>'C завтраками| Bed and breakfast'!#REF!*0.9</f>
        <v>#REF!</v>
      </c>
    </row>
    <row r="16" spans="1:2" s="85" customFormat="1" x14ac:dyDescent="0.2">
      <c r="A16" s="259" t="s">
        <v>156</v>
      </c>
      <c r="B16" s="261"/>
    </row>
    <row r="17" spans="1:2" s="85" customFormat="1" x14ac:dyDescent="0.2">
      <c r="A17" s="260">
        <v>1</v>
      </c>
      <c r="B17" s="261" t="e">
        <f>'C завтраками| Bed and breakfast'!#REF!*0.9</f>
        <v>#REF!</v>
      </c>
    </row>
    <row r="18" spans="1:2" s="85" customFormat="1" x14ac:dyDescent="0.2">
      <c r="A18" s="260">
        <v>2</v>
      </c>
      <c r="B18" s="261" t="e">
        <f>'C завтраками| Bed and breakfast'!#REF!*0.9</f>
        <v>#REF!</v>
      </c>
    </row>
    <row r="19" spans="1:2" s="85" customFormat="1" x14ac:dyDescent="0.2">
      <c r="A19" s="259" t="s">
        <v>136</v>
      </c>
      <c r="B19" s="261"/>
    </row>
    <row r="20" spans="1:2" s="85" customFormat="1" x14ac:dyDescent="0.2">
      <c r="A20" s="260">
        <v>1</v>
      </c>
      <c r="B20" s="261" t="e">
        <f>'C завтраками| Bed and breakfast'!#REF!*0.9</f>
        <v>#REF!</v>
      </c>
    </row>
    <row r="21" spans="1:2" s="85" customFormat="1" x14ac:dyDescent="0.2">
      <c r="A21" s="260">
        <v>2</v>
      </c>
      <c r="B21" s="261" t="e">
        <f>'C завтраками| Bed and breakfast'!#REF!*0.9</f>
        <v>#REF!</v>
      </c>
    </row>
    <row r="22" spans="1:2" s="85" customFormat="1" x14ac:dyDescent="0.2">
      <c r="A22" s="259" t="s">
        <v>137</v>
      </c>
      <c r="B22" s="261"/>
    </row>
    <row r="23" spans="1:2" s="85" customFormat="1" x14ac:dyDescent="0.2">
      <c r="A23" s="260" t="s">
        <v>129</v>
      </c>
      <c r="B23" s="261" t="e">
        <f>'C завтраками| Bed and breakfast'!#REF!*0.9</f>
        <v>#REF!</v>
      </c>
    </row>
    <row r="24" spans="1:2" s="85" customFormat="1" x14ac:dyDescent="0.2">
      <c r="A24" s="259" t="s">
        <v>138</v>
      </c>
      <c r="B24" s="261"/>
    </row>
    <row r="25" spans="1:2" s="85" customFormat="1" x14ac:dyDescent="0.2">
      <c r="A25" s="260" t="s">
        <v>129</v>
      </c>
      <c r="B25" s="261" t="e">
        <f>'C завтраками| Bed and breakfast'!#REF!*0.9</f>
        <v>#REF!</v>
      </c>
    </row>
    <row r="26" spans="1:2" s="85" customFormat="1" x14ac:dyDescent="0.2">
      <c r="A26" s="261" t="s">
        <v>139</v>
      </c>
      <c r="B26" s="261"/>
    </row>
    <row r="27" spans="1:2" s="85" customFormat="1" x14ac:dyDescent="0.2">
      <c r="A27" s="260" t="s">
        <v>129</v>
      </c>
      <c r="B27" s="261" t="e">
        <f>'C завтраками| Bed and breakfast'!#REF!*0.9</f>
        <v>#REF!</v>
      </c>
    </row>
    <row r="28" spans="1:2" s="85" customFormat="1" x14ac:dyDescent="0.2">
      <c r="A28" s="259" t="s">
        <v>140</v>
      </c>
      <c r="B28" s="261"/>
    </row>
    <row r="29" spans="1:2" s="85" customFormat="1" x14ac:dyDescent="0.2">
      <c r="A29" s="260" t="s">
        <v>129</v>
      </c>
      <c r="B29" s="261" t="e">
        <f>'C завтраками| Bed and breakfast'!#REF!*0.9</f>
        <v>#REF!</v>
      </c>
    </row>
    <row r="30" spans="1:2" x14ac:dyDescent="0.2">
      <c r="A30" s="89"/>
    </row>
    <row r="31" spans="1:2" x14ac:dyDescent="0.2">
      <c r="A31" s="205" t="s">
        <v>144</v>
      </c>
    </row>
    <row r="32" spans="1:2" ht="12" customHeight="1" x14ac:dyDescent="0.2">
      <c r="A32" s="422" t="s">
        <v>312</v>
      </c>
    </row>
    <row r="33" spans="1:1" ht="12" customHeight="1" x14ac:dyDescent="0.2">
      <c r="A33" s="423"/>
    </row>
    <row r="34" spans="1:1" s="95" customFormat="1" ht="12" customHeight="1" x14ac:dyDescent="0.2">
      <c r="A34" s="423"/>
    </row>
    <row r="35" spans="1:1" ht="97.9" customHeight="1" x14ac:dyDescent="0.2">
      <c r="A35" s="423"/>
    </row>
    <row r="36" spans="1:1" s="263" customFormat="1" ht="24" x14ac:dyDescent="0.2">
      <c r="A36" s="209" t="s">
        <v>325</v>
      </c>
    </row>
    <row r="37" spans="1:1" x14ac:dyDescent="0.2">
      <c r="A37" s="262"/>
    </row>
    <row r="38" spans="1:1" ht="120" x14ac:dyDescent="0.2">
      <c r="A38" s="274" t="s">
        <v>314</v>
      </c>
    </row>
    <row r="39" spans="1:1" ht="12.75" thickBot="1" x14ac:dyDescent="0.25">
      <c r="A39" s="265" t="s">
        <v>147</v>
      </c>
    </row>
    <row r="40" spans="1:1" ht="12.75" thickBot="1" x14ac:dyDescent="0.25">
      <c r="A40" s="228" t="s">
        <v>342</v>
      </c>
    </row>
    <row r="41" spans="1:1" x14ac:dyDescent="0.2">
      <c r="A41" s="229" t="s">
        <v>343</v>
      </c>
    </row>
    <row r="43" spans="1:1" ht="25.5" x14ac:dyDescent="0.2">
      <c r="A43" s="231" t="s">
        <v>284</v>
      </c>
    </row>
    <row r="44" spans="1:1" ht="31.5" x14ac:dyDescent="0.2">
      <c r="A44" s="223" t="s">
        <v>315</v>
      </c>
    </row>
    <row r="45" spans="1:1" ht="42" x14ac:dyDescent="0.2">
      <c r="A45" s="223" t="s">
        <v>316</v>
      </c>
    </row>
    <row r="46" spans="1:1" ht="21" x14ac:dyDescent="0.2">
      <c r="A46" s="223" t="s">
        <v>317</v>
      </c>
    </row>
    <row r="47" spans="1:1" ht="31.5" x14ac:dyDescent="0.2">
      <c r="A47" s="223" t="s">
        <v>318</v>
      </c>
    </row>
    <row r="48" spans="1:1" ht="21" x14ac:dyDescent="0.2">
      <c r="A48" s="223" t="s">
        <v>319</v>
      </c>
    </row>
    <row r="49" spans="1:1" ht="31.5" x14ac:dyDescent="0.2">
      <c r="A49" s="223" t="s">
        <v>320</v>
      </c>
    </row>
    <row r="50" spans="1:1" ht="21" x14ac:dyDescent="0.2">
      <c r="A50" s="223" t="s">
        <v>321</v>
      </c>
    </row>
    <row r="51" spans="1:1" ht="31.5" x14ac:dyDescent="0.2">
      <c r="A51" s="223" t="s">
        <v>322</v>
      </c>
    </row>
    <row r="52" spans="1:1" ht="31.5" x14ac:dyDescent="0.2">
      <c r="A52" s="223" t="s">
        <v>323</v>
      </c>
    </row>
    <row r="53" spans="1:1" ht="21" x14ac:dyDescent="0.2">
      <c r="A53" s="223" t="s">
        <v>324</v>
      </c>
    </row>
    <row r="54" spans="1:1" x14ac:dyDescent="0.2">
      <c r="A54" s="146"/>
    </row>
    <row r="55" spans="1:1" ht="31.5" x14ac:dyDescent="0.2">
      <c r="A55" s="158" t="s">
        <v>179</v>
      </c>
    </row>
    <row r="56" spans="1:1" ht="21" x14ac:dyDescent="0.2">
      <c r="A56" s="232" t="s">
        <v>175</v>
      </c>
    </row>
    <row r="57" spans="1:1" ht="42.75" x14ac:dyDescent="0.2">
      <c r="A57" s="149" t="s">
        <v>176</v>
      </c>
    </row>
    <row r="58" spans="1:1" ht="21" x14ac:dyDescent="0.2">
      <c r="A58" s="198" t="s">
        <v>177</v>
      </c>
    </row>
    <row r="59" spans="1:1" x14ac:dyDescent="0.2">
      <c r="A59" s="130"/>
    </row>
    <row r="60" spans="1:1" x14ac:dyDescent="0.2">
      <c r="A60" s="131" t="s">
        <v>145</v>
      </c>
    </row>
    <row r="61" spans="1:1" ht="24" x14ac:dyDescent="0.2">
      <c r="A61" s="264" t="s">
        <v>165</v>
      </c>
    </row>
    <row r="62" spans="1:1" ht="24" x14ac:dyDescent="0.2">
      <c r="A62" s="264" t="s">
        <v>166</v>
      </c>
    </row>
  </sheetData>
  <mergeCells count="1">
    <mergeCell ref="A32:A35"/>
  </mergeCells>
  <pageMargins left="0.7" right="0.7" top="0.75" bottom="0.75" header="0.3" footer="0.3"/>
  <pageSetup paperSize="9" orientation="portrait" horizontalDpi="4294967295" verticalDpi="4294967295"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9"/>
  <sheetViews>
    <sheetView zoomScale="90" zoomScaleNormal="90" workbookViewId="0">
      <selection activeCell="G40" sqref="G40"/>
    </sheetView>
  </sheetViews>
  <sheetFormatPr defaultColWidth="9" defaultRowHeight="12" x14ac:dyDescent="0.2"/>
  <cols>
    <col min="1" max="1" width="83.85546875" style="213" customWidth="1"/>
    <col min="2" max="16384" width="9" style="213"/>
  </cols>
  <sheetData>
    <row r="1" spans="1:2" s="21" customFormat="1" ht="12" customHeight="1" x14ac:dyDescent="0.2">
      <c r="A1" s="114" t="s">
        <v>141</v>
      </c>
    </row>
    <row r="2" spans="1:2" s="21" customFormat="1" ht="12" customHeight="1" x14ac:dyDescent="0.2">
      <c r="A2" s="230" t="s">
        <v>283</v>
      </c>
    </row>
    <row r="3" spans="1:2" ht="8.4499999999999993" customHeight="1" x14ac:dyDescent="0.2">
      <c r="A3" s="80"/>
    </row>
    <row r="4" spans="1:2" s="21" customFormat="1" ht="32.450000000000003" customHeight="1" x14ac:dyDescent="0.2">
      <c r="A4" s="183" t="s">
        <v>146</v>
      </c>
    </row>
    <row r="5" spans="1:2" s="81" customFormat="1" ht="23.1" customHeight="1" x14ac:dyDescent="0.2">
      <c r="A5" s="93" t="s">
        <v>143</v>
      </c>
      <c r="B5" s="121" t="e">
        <f>'C завтраками| Bed and breakfast'!#REF!</f>
        <v>#REF!</v>
      </c>
    </row>
    <row r="6" spans="1:2" s="81" customFormat="1" ht="23.1" customHeight="1" x14ac:dyDescent="0.2">
      <c r="A6" s="94"/>
      <c r="B6" s="121" t="e">
        <f>'C завтраками| Bed and breakfast'!#REF!</f>
        <v>#REF!</v>
      </c>
    </row>
    <row r="7" spans="1:2" s="85" customFormat="1" x14ac:dyDescent="0.2">
      <c r="A7" s="259" t="s">
        <v>153</v>
      </c>
    </row>
    <row r="8" spans="1:2" s="85" customFormat="1" x14ac:dyDescent="0.2">
      <c r="A8" s="260">
        <v>1</v>
      </c>
      <c r="B8" s="261" t="e">
        <f>'C завтраками| Bed and breakfast'!#REF!*0.9</f>
        <v>#REF!</v>
      </c>
    </row>
    <row r="9" spans="1:2" s="85" customFormat="1" x14ac:dyDescent="0.2">
      <c r="A9" s="260">
        <v>2</v>
      </c>
      <c r="B9" s="261" t="e">
        <f>'C завтраками| Bed and breakfast'!#REF!*0.9</f>
        <v>#REF!</v>
      </c>
    </row>
    <row r="10" spans="1:2" s="85" customFormat="1" x14ac:dyDescent="0.2">
      <c r="A10" s="259" t="s">
        <v>155</v>
      </c>
      <c r="B10" s="261"/>
    </row>
    <row r="11" spans="1:2" s="85" customFormat="1" x14ac:dyDescent="0.2">
      <c r="A11" s="260">
        <v>1</v>
      </c>
      <c r="B11" s="261" t="e">
        <f>'C завтраками| Bed and breakfast'!#REF!*0.9</f>
        <v>#REF!</v>
      </c>
    </row>
    <row r="12" spans="1:2" s="85" customFormat="1" x14ac:dyDescent="0.2">
      <c r="A12" s="260">
        <v>2</v>
      </c>
      <c r="B12" s="261" t="e">
        <f>'C завтраками| Bed and breakfast'!#REF!*0.9</f>
        <v>#REF!</v>
      </c>
    </row>
    <row r="13" spans="1:2" s="85" customFormat="1" x14ac:dyDescent="0.2">
      <c r="A13" s="259" t="s">
        <v>154</v>
      </c>
      <c r="B13" s="261"/>
    </row>
    <row r="14" spans="1:2" s="85" customFormat="1" x14ac:dyDescent="0.2">
      <c r="A14" s="260">
        <v>1</v>
      </c>
      <c r="B14" s="261" t="e">
        <f>'C завтраками| Bed and breakfast'!#REF!*0.9</f>
        <v>#REF!</v>
      </c>
    </row>
    <row r="15" spans="1:2" s="85" customFormat="1" x14ac:dyDescent="0.2">
      <c r="A15" s="260">
        <v>2</v>
      </c>
      <c r="B15" s="261" t="e">
        <f>'C завтраками| Bed and breakfast'!#REF!*0.9</f>
        <v>#REF!</v>
      </c>
    </row>
    <row r="16" spans="1:2" s="85" customFormat="1" x14ac:dyDescent="0.2">
      <c r="A16" s="259" t="s">
        <v>156</v>
      </c>
      <c r="B16" s="261"/>
    </row>
    <row r="17" spans="1:2" s="85" customFormat="1" x14ac:dyDescent="0.2">
      <c r="A17" s="260">
        <v>1</v>
      </c>
      <c r="B17" s="261" t="e">
        <f>'C завтраками| Bed and breakfast'!#REF!*0.9</f>
        <v>#REF!</v>
      </c>
    </row>
    <row r="18" spans="1:2" s="85" customFormat="1" x14ac:dyDescent="0.2">
      <c r="A18" s="260">
        <v>2</v>
      </c>
      <c r="B18" s="261" t="e">
        <f>'C завтраками| Bed and breakfast'!#REF!*0.9</f>
        <v>#REF!</v>
      </c>
    </row>
    <row r="19" spans="1:2" s="85" customFormat="1" x14ac:dyDescent="0.2">
      <c r="A19" s="259" t="s">
        <v>136</v>
      </c>
      <c r="B19" s="261"/>
    </row>
    <row r="20" spans="1:2" s="85" customFormat="1" x14ac:dyDescent="0.2">
      <c r="A20" s="260">
        <v>1</v>
      </c>
      <c r="B20" s="261" t="e">
        <f>'C завтраками| Bed and breakfast'!#REF!*0.9</f>
        <v>#REF!</v>
      </c>
    </row>
    <row r="21" spans="1:2" s="85" customFormat="1" x14ac:dyDescent="0.2">
      <c r="A21" s="260">
        <v>2</v>
      </c>
      <c r="B21" s="261" t="e">
        <f>'C завтраками| Bed and breakfast'!#REF!*0.9</f>
        <v>#REF!</v>
      </c>
    </row>
    <row r="22" spans="1:2" s="85" customFormat="1" x14ac:dyDescent="0.2">
      <c r="A22" s="259" t="s">
        <v>137</v>
      </c>
      <c r="B22" s="261"/>
    </row>
    <row r="23" spans="1:2" s="85" customFormat="1" x14ac:dyDescent="0.2">
      <c r="A23" s="260" t="s">
        <v>129</v>
      </c>
      <c r="B23" s="261" t="e">
        <f>'C завтраками| Bed and breakfast'!#REF!*0.9</f>
        <v>#REF!</v>
      </c>
    </row>
    <row r="24" spans="1:2" s="85" customFormat="1" x14ac:dyDescent="0.2">
      <c r="A24" s="259" t="s">
        <v>138</v>
      </c>
      <c r="B24" s="261"/>
    </row>
    <row r="25" spans="1:2" s="85" customFormat="1" x14ac:dyDescent="0.2">
      <c r="A25" s="260" t="s">
        <v>129</v>
      </c>
      <c r="B25" s="261" t="e">
        <f>'C завтраками| Bed and breakfast'!#REF!*0.9</f>
        <v>#REF!</v>
      </c>
    </row>
    <row r="26" spans="1:2" s="85" customFormat="1" x14ac:dyDescent="0.2">
      <c r="A26" s="261" t="s">
        <v>139</v>
      </c>
      <c r="B26" s="261"/>
    </row>
    <row r="27" spans="1:2" s="85" customFormat="1" x14ac:dyDescent="0.2">
      <c r="A27" s="260" t="s">
        <v>129</v>
      </c>
      <c r="B27" s="261" t="e">
        <f>'C завтраками| Bed and breakfast'!#REF!*0.9</f>
        <v>#REF!</v>
      </c>
    </row>
    <row r="28" spans="1:2" s="85" customFormat="1" x14ac:dyDescent="0.2">
      <c r="A28" s="259" t="s">
        <v>140</v>
      </c>
      <c r="B28" s="261"/>
    </row>
    <row r="29" spans="1:2" s="85" customFormat="1" x14ac:dyDescent="0.2">
      <c r="A29" s="260" t="s">
        <v>129</v>
      </c>
      <c r="B29" s="261" t="e">
        <f>'C завтраками| Bed and breakfast'!#REF!*0.9</f>
        <v>#REF!</v>
      </c>
    </row>
    <row r="30" spans="1:2" s="85" customFormat="1" x14ac:dyDescent="0.2">
      <c r="A30" s="101"/>
      <c r="B30" s="101"/>
    </row>
    <row r="31" spans="1:2" s="85" customFormat="1" x14ac:dyDescent="0.2">
      <c r="A31" s="273" t="s">
        <v>313</v>
      </c>
      <c r="B31" s="101"/>
    </row>
    <row r="32" spans="1:2" s="85" customFormat="1" x14ac:dyDescent="0.2">
      <c r="A32" s="93" t="s">
        <v>143</v>
      </c>
      <c r="B32" s="291" t="e">
        <f t="shared" ref="B32" si="0">B5</f>
        <v>#REF!</v>
      </c>
    </row>
    <row r="33" spans="1:2" s="85" customFormat="1" x14ac:dyDescent="0.2">
      <c r="A33" s="94"/>
      <c r="B33" s="291" t="e">
        <f t="shared" ref="B33" si="1">B6</f>
        <v>#REF!</v>
      </c>
    </row>
    <row r="34" spans="1:2" s="85" customFormat="1" x14ac:dyDescent="0.2">
      <c r="A34" s="259" t="s">
        <v>153</v>
      </c>
    </row>
    <row r="35" spans="1:2" s="85" customFormat="1" x14ac:dyDescent="0.2">
      <c r="A35" s="260">
        <v>1</v>
      </c>
      <c r="B35" s="261" t="e">
        <f t="shared" ref="B35" si="2">ROUND(B8*0.9,)</f>
        <v>#REF!</v>
      </c>
    </row>
    <row r="36" spans="1:2" s="85" customFormat="1" x14ac:dyDescent="0.2">
      <c r="A36" s="260">
        <v>2</v>
      </c>
      <c r="B36" s="261" t="e">
        <f t="shared" ref="B36" si="3">ROUND(B9*0.9,)</f>
        <v>#REF!</v>
      </c>
    </row>
    <row r="37" spans="1:2" s="85" customFormat="1" x14ac:dyDescent="0.2">
      <c r="A37" s="259" t="s">
        <v>155</v>
      </c>
      <c r="B37" s="261"/>
    </row>
    <row r="38" spans="1:2" s="85" customFormat="1" x14ac:dyDescent="0.2">
      <c r="A38" s="260">
        <v>1</v>
      </c>
      <c r="B38" s="261" t="e">
        <f t="shared" ref="B38" si="4">ROUND(B11*0.9,)</f>
        <v>#REF!</v>
      </c>
    </row>
    <row r="39" spans="1:2" s="85" customFormat="1" x14ac:dyDescent="0.2">
      <c r="A39" s="260">
        <v>2</v>
      </c>
      <c r="B39" s="261" t="e">
        <f t="shared" ref="B39" si="5">ROUND(B12*0.9,)</f>
        <v>#REF!</v>
      </c>
    </row>
    <row r="40" spans="1:2" s="85" customFormat="1" x14ac:dyDescent="0.2">
      <c r="A40" s="259" t="s">
        <v>154</v>
      </c>
      <c r="B40" s="261"/>
    </row>
    <row r="41" spans="1:2" s="85" customFormat="1" x14ac:dyDescent="0.2">
      <c r="A41" s="260">
        <v>1</v>
      </c>
      <c r="B41" s="261" t="e">
        <f t="shared" ref="B41" si="6">ROUND(B14*0.9,)</f>
        <v>#REF!</v>
      </c>
    </row>
    <row r="42" spans="1:2" s="85" customFormat="1" x14ac:dyDescent="0.2">
      <c r="A42" s="260">
        <v>2</v>
      </c>
      <c r="B42" s="261" t="e">
        <f t="shared" ref="B42" si="7">ROUND(B15*0.9,)</f>
        <v>#REF!</v>
      </c>
    </row>
    <row r="43" spans="1:2" s="85" customFormat="1" x14ac:dyDescent="0.2">
      <c r="A43" s="259" t="s">
        <v>156</v>
      </c>
      <c r="B43" s="261"/>
    </row>
    <row r="44" spans="1:2" s="85" customFormat="1" x14ac:dyDescent="0.2">
      <c r="A44" s="260">
        <v>1</v>
      </c>
      <c r="B44" s="261" t="e">
        <f t="shared" ref="B44" si="8">ROUND(B17*0.9,)</f>
        <v>#REF!</v>
      </c>
    </row>
    <row r="45" spans="1:2" s="85" customFormat="1" x14ac:dyDescent="0.2">
      <c r="A45" s="260">
        <v>2</v>
      </c>
      <c r="B45" s="261" t="e">
        <f t="shared" ref="B45" si="9">ROUND(B18*0.9,)</f>
        <v>#REF!</v>
      </c>
    </row>
    <row r="46" spans="1:2" s="85" customFormat="1" x14ac:dyDescent="0.2">
      <c r="A46" s="259" t="s">
        <v>136</v>
      </c>
      <c r="B46" s="261"/>
    </row>
    <row r="47" spans="1:2" s="85" customFormat="1" x14ac:dyDescent="0.2">
      <c r="A47" s="260">
        <v>1</v>
      </c>
      <c r="B47" s="261" t="e">
        <f t="shared" ref="B47" si="10">ROUND(B20*0.9,)</f>
        <v>#REF!</v>
      </c>
    </row>
    <row r="48" spans="1:2" s="85" customFormat="1" x14ac:dyDescent="0.2">
      <c r="A48" s="260">
        <v>2</v>
      </c>
      <c r="B48" s="261" t="e">
        <f t="shared" ref="B48" si="11">ROUND(B21*0.9,)</f>
        <v>#REF!</v>
      </c>
    </row>
    <row r="49" spans="1:2" s="85" customFormat="1" x14ac:dyDescent="0.2">
      <c r="A49" s="259" t="s">
        <v>137</v>
      </c>
    </row>
    <row r="50" spans="1:2" s="85" customFormat="1" x14ac:dyDescent="0.2">
      <c r="A50" s="260" t="s">
        <v>129</v>
      </c>
      <c r="B50" s="261" t="e">
        <f t="shared" ref="B50" si="12">ROUND(B23*0.9,)</f>
        <v>#REF!</v>
      </c>
    </row>
    <row r="51" spans="1:2" s="85" customFormat="1" x14ac:dyDescent="0.2">
      <c r="A51" s="259" t="s">
        <v>138</v>
      </c>
      <c r="B51" s="261"/>
    </row>
    <row r="52" spans="1:2" s="85" customFormat="1" x14ac:dyDescent="0.2">
      <c r="A52" s="260" t="s">
        <v>129</v>
      </c>
      <c r="B52" s="261" t="e">
        <f t="shared" ref="B52" si="13">ROUND(B25*0.9,)</f>
        <v>#REF!</v>
      </c>
    </row>
    <row r="53" spans="1:2" s="85" customFormat="1" x14ac:dyDescent="0.2">
      <c r="A53" s="261" t="s">
        <v>139</v>
      </c>
      <c r="B53" s="261"/>
    </row>
    <row r="54" spans="1:2" s="85" customFormat="1" x14ac:dyDescent="0.2">
      <c r="A54" s="260" t="s">
        <v>129</v>
      </c>
      <c r="B54" s="261" t="e">
        <f t="shared" ref="B54" si="14">ROUND(B27*0.9,)</f>
        <v>#REF!</v>
      </c>
    </row>
    <row r="55" spans="1:2" s="85" customFormat="1" x14ac:dyDescent="0.2">
      <c r="A55" s="259" t="s">
        <v>140</v>
      </c>
      <c r="B55" s="261"/>
    </row>
    <row r="56" spans="1:2" s="85" customFormat="1" x14ac:dyDescent="0.2">
      <c r="A56" s="260" t="s">
        <v>129</v>
      </c>
      <c r="B56" s="261" t="e">
        <f t="shared" ref="B56" si="15">ROUND(B29*0.9,)</f>
        <v>#REF!</v>
      </c>
    </row>
    <row r="57" spans="1:2" ht="11.1" customHeight="1" x14ac:dyDescent="0.2"/>
    <row r="58" spans="1:2" x14ac:dyDescent="0.2">
      <c r="A58" s="205" t="s">
        <v>144</v>
      </c>
    </row>
    <row r="59" spans="1:2" ht="11.65" customHeight="1" x14ac:dyDescent="0.2">
      <c r="A59" s="422" t="s">
        <v>312</v>
      </c>
    </row>
    <row r="60" spans="1:2" ht="11.65" customHeight="1" x14ac:dyDescent="0.2">
      <c r="A60" s="423"/>
    </row>
    <row r="61" spans="1:2" ht="11.65" customHeight="1" x14ac:dyDescent="0.2">
      <c r="A61" s="423"/>
    </row>
    <row r="62" spans="1:2" ht="85.9" customHeight="1" x14ac:dyDescent="0.2">
      <c r="A62" s="423"/>
    </row>
    <row r="63" spans="1:2" s="263" customFormat="1" ht="24" x14ac:dyDescent="0.2">
      <c r="A63" s="209" t="s">
        <v>325</v>
      </c>
    </row>
    <row r="64" spans="1:2" ht="12" customHeight="1" x14ac:dyDescent="0.2">
      <c r="A64" s="262"/>
    </row>
    <row r="65" spans="1:1" s="95" customFormat="1" ht="12" customHeight="1" x14ac:dyDescent="0.2">
      <c r="A65" s="274" t="s">
        <v>314</v>
      </c>
    </row>
    <row r="66" spans="1:1" ht="12.75" thickBot="1" x14ac:dyDescent="0.25">
      <c r="A66" s="265" t="s">
        <v>147</v>
      </c>
    </row>
    <row r="67" spans="1:1" ht="12.75" thickBot="1" x14ac:dyDescent="0.25">
      <c r="A67" s="228" t="s">
        <v>342</v>
      </c>
    </row>
    <row r="68" spans="1:1" x14ac:dyDescent="0.2">
      <c r="A68" s="229" t="s">
        <v>343</v>
      </c>
    </row>
    <row r="70" spans="1:1" ht="25.5" x14ac:dyDescent="0.2">
      <c r="A70" s="231" t="s">
        <v>284</v>
      </c>
    </row>
    <row r="71" spans="1:1" ht="31.5" x14ac:dyDescent="0.2">
      <c r="A71" s="223" t="s">
        <v>315</v>
      </c>
    </row>
    <row r="72" spans="1:1" ht="42" x14ac:dyDescent="0.2">
      <c r="A72" s="223" t="s">
        <v>316</v>
      </c>
    </row>
    <row r="73" spans="1:1" ht="18" customHeight="1" x14ac:dyDescent="0.2">
      <c r="A73" s="223" t="s">
        <v>317</v>
      </c>
    </row>
    <row r="74" spans="1:1" ht="31.5" x14ac:dyDescent="0.2">
      <c r="A74" s="223" t="s">
        <v>318</v>
      </c>
    </row>
    <row r="75" spans="1:1" ht="21" x14ac:dyDescent="0.2">
      <c r="A75" s="223" t="s">
        <v>319</v>
      </c>
    </row>
    <row r="76" spans="1:1" ht="31.5" x14ac:dyDescent="0.2">
      <c r="A76" s="223" t="s">
        <v>320</v>
      </c>
    </row>
    <row r="77" spans="1:1" ht="21" x14ac:dyDescent="0.2">
      <c r="A77" s="223" t="s">
        <v>321</v>
      </c>
    </row>
    <row r="78" spans="1:1" ht="31.5" x14ac:dyDescent="0.2">
      <c r="A78" s="223" t="s">
        <v>322</v>
      </c>
    </row>
    <row r="79" spans="1:1" ht="31.5" x14ac:dyDescent="0.2">
      <c r="A79" s="223" t="s">
        <v>323</v>
      </c>
    </row>
    <row r="80" spans="1:1" ht="21" x14ac:dyDescent="0.2">
      <c r="A80" s="223" t="s">
        <v>324</v>
      </c>
    </row>
    <row r="81" spans="1:1" x14ac:dyDescent="0.2">
      <c r="A81" s="146"/>
    </row>
    <row r="82" spans="1:1" ht="31.5" x14ac:dyDescent="0.2">
      <c r="A82" s="158" t="s">
        <v>179</v>
      </c>
    </row>
    <row r="83" spans="1:1" ht="21" x14ac:dyDescent="0.2">
      <c r="A83" s="232" t="s">
        <v>175</v>
      </c>
    </row>
    <row r="84" spans="1:1" ht="42.75" x14ac:dyDescent="0.2">
      <c r="A84" s="149" t="s">
        <v>176</v>
      </c>
    </row>
    <row r="85" spans="1:1" ht="21" x14ac:dyDescent="0.2">
      <c r="A85" s="198" t="s">
        <v>177</v>
      </c>
    </row>
    <row r="86" spans="1:1" x14ac:dyDescent="0.2">
      <c r="A86" s="130"/>
    </row>
    <row r="87" spans="1:1" x14ac:dyDescent="0.2">
      <c r="A87" s="131" t="s">
        <v>145</v>
      </c>
    </row>
    <row r="88" spans="1:1" ht="24" x14ac:dyDescent="0.2">
      <c r="A88" s="264" t="s">
        <v>165</v>
      </c>
    </row>
    <row r="89" spans="1:1" ht="24" x14ac:dyDescent="0.2">
      <c r="A89" s="264" t="s">
        <v>166</v>
      </c>
    </row>
  </sheetData>
  <mergeCells count="1">
    <mergeCell ref="A59:A62"/>
  </mergeCells>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zoomScaleNormal="100" workbookViewId="0"/>
  </sheetViews>
  <sheetFormatPr defaultColWidth="9" defaultRowHeight="12.75" x14ac:dyDescent="0.2"/>
  <cols>
    <col min="1" max="1" width="31.85546875" style="1" customWidth="1"/>
    <col min="2" max="2" width="27.140625" style="1" customWidth="1"/>
    <col min="3" max="3" width="10.85546875" style="1" bestFit="1" customWidth="1"/>
    <col min="4" max="4" width="11.85546875" style="1" customWidth="1"/>
    <col min="5" max="16384" width="9" style="1"/>
  </cols>
  <sheetData>
    <row r="1" spans="1:4" x14ac:dyDescent="0.2">
      <c r="A1" s="20" t="s">
        <v>15</v>
      </c>
      <c r="B1" s="8"/>
      <c r="C1" s="8"/>
      <c r="D1" s="8"/>
    </row>
    <row r="2" spans="1:4" x14ac:dyDescent="0.2">
      <c r="A2" s="3" t="s">
        <v>22</v>
      </c>
      <c r="B2" s="26">
        <v>42855</v>
      </c>
      <c r="C2" s="5"/>
      <c r="D2" s="5"/>
    </row>
    <row r="3" spans="1:4" x14ac:dyDescent="0.2">
      <c r="A3" s="12" t="s">
        <v>17</v>
      </c>
      <c r="B3" s="3"/>
      <c r="C3" s="4"/>
      <c r="D3" s="4"/>
    </row>
    <row r="4" spans="1:4" x14ac:dyDescent="0.2">
      <c r="A4" s="3">
        <v>1</v>
      </c>
      <c r="B4" s="24">
        <v>4400</v>
      </c>
      <c r="C4" s="4"/>
      <c r="D4" s="4"/>
    </row>
    <row r="5" spans="1:4" x14ac:dyDescent="0.2">
      <c r="A5" s="3" t="s">
        <v>24</v>
      </c>
      <c r="B5" s="24">
        <v>4400</v>
      </c>
      <c r="C5" s="4"/>
      <c r="D5" s="4"/>
    </row>
    <row r="6" spans="1:4" x14ac:dyDescent="0.2">
      <c r="A6" s="3">
        <v>2</v>
      </c>
      <c r="B6" s="24">
        <v>4400</v>
      </c>
      <c r="C6" s="4"/>
      <c r="D6" s="4"/>
    </row>
    <row r="7" spans="1:4" x14ac:dyDescent="0.2">
      <c r="A7" s="3" t="s">
        <v>25</v>
      </c>
      <c r="B7" s="24">
        <v>4400</v>
      </c>
      <c r="C7" s="4"/>
      <c r="D7" s="4"/>
    </row>
    <row r="8" spans="1:4" x14ac:dyDescent="0.2">
      <c r="C8" s="4"/>
      <c r="D8" s="4"/>
    </row>
    <row r="9" spans="1:4" x14ac:dyDescent="0.2">
      <c r="C9" s="4"/>
      <c r="D9" s="4"/>
    </row>
    <row r="10" spans="1:4" x14ac:dyDescent="0.2">
      <c r="A10" s="20" t="s">
        <v>15</v>
      </c>
      <c r="B10" s="2"/>
      <c r="C10" s="4"/>
      <c r="D10" s="4"/>
    </row>
    <row r="11" spans="1:4" x14ac:dyDescent="0.2">
      <c r="A11" s="3" t="s">
        <v>22</v>
      </c>
      <c r="B11" s="26">
        <v>42855</v>
      </c>
      <c r="C11" s="4"/>
      <c r="D11" s="4"/>
    </row>
    <row r="12" spans="1:4" x14ac:dyDescent="0.2">
      <c r="A12" s="12" t="s">
        <v>18</v>
      </c>
      <c r="B12" s="3"/>
      <c r="C12" s="4"/>
      <c r="D12" s="4"/>
    </row>
    <row r="13" spans="1:4" x14ac:dyDescent="0.2">
      <c r="A13" s="3">
        <v>1</v>
      </c>
      <c r="B13" s="24">
        <v>4400</v>
      </c>
      <c r="C13" s="4"/>
      <c r="D13" s="4"/>
    </row>
    <row r="14" spans="1:4" x14ac:dyDescent="0.2">
      <c r="A14" s="3" t="s">
        <v>24</v>
      </c>
      <c r="B14" s="24">
        <v>4400</v>
      </c>
      <c r="C14" s="4"/>
      <c r="D14" s="4"/>
    </row>
    <row r="15" spans="1:4" x14ac:dyDescent="0.2">
      <c r="A15" s="3">
        <v>2</v>
      </c>
      <c r="B15" s="24">
        <v>4400</v>
      </c>
      <c r="C15" s="4"/>
      <c r="D15" s="4"/>
    </row>
    <row r="16" spans="1:4" x14ac:dyDescent="0.2">
      <c r="A16" s="3" t="s">
        <v>25</v>
      </c>
      <c r="B16" s="24">
        <v>4400</v>
      </c>
      <c r="C16" s="4"/>
      <c r="D16" s="4"/>
    </row>
    <row r="17" spans="1:4" ht="18" customHeight="1" x14ac:dyDescent="0.2">
      <c r="A17" s="20"/>
      <c r="C17" s="5"/>
      <c r="D17" s="5"/>
    </row>
    <row r="18" spans="1:4" x14ac:dyDescent="0.2">
      <c r="A18" s="20"/>
      <c r="C18" s="4"/>
      <c r="D18" s="4"/>
    </row>
    <row r="19" spans="1:4" x14ac:dyDescent="0.2">
      <c r="A19" s="20" t="s">
        <v>15</v>
      </c>
      <c r="B19" s="2"/>
      <c r="C19" s="4"/>
      <c r="D19" s="4"/>
    </row>
    <row r="20" spans="1:4" x14ac:dyDescent="0.2">
      <c r="A20" s="3" t="s">
        <v>22</v>
      </c>
      <c r="B20" s="26">
        <v>42855</v>
      </c>
      <c r="C20" s="4"/>
      <c r="D20" s="4"/>
    </row>
    <row r="21" spans="1:4" x14ac:dyDescent="0.2">
      <c r="A21" s="12" t="s">
        <v>19</v>
      </c>
      <c r="B21" s="3"/>
      <c r="C21" s="4"/>
      <c r="D21" s="4"/>
    </row>
    <row r="22" spans="1:4" x14ac:dyDescent="0.2">
      <c r="A22" s="3">
        <v>1</v>
      </c>
      <c r="B22" s="24">
        <v>5100</v>
      </c>
      <c r="C22" s="4"/>
      <c r="D22" s="4"/>
    </row>
    <row r="23" spans="1:4" x14ac:dyDescent="0.2">
      <c r="A23" s="3" t="s">
        <v>24</v>
      </c>
      <c r="B23" s="24">
        <v>5100</v>
      </c>
      <c r="C23" s="4"/>
      <c r="D23" s="4"/>
    </row>
    <row r="24" spans="1:4" x14ac:dyDescent="0.2">
      <c r="A24" s="3">
        <v>2</v>
      </c>
      <c r="B24" s="24">
        <v>5100</v>
      </c>
      <c r="C24" s="4"/>
      <c r="D24" s="4"/>
    </row>
    <row r="25" spans="1:4" x14ac:dyDescent="0.2">
      <c r="A25" s="3" t="s">
        <v>25</v>
      </c>
      <c r="B25" s="24">
        <v>5100</v>
      </c>
      <c r="C25" s="4"/>
      <c r="D25" s="4"/>
    </row>
    <row r="28" spans="1:4" x14ac:dyDescent="0.2">
      <c r="A28" s="20" t="s">
        <v>15</v>
      </c>
      <c r="B28" s="2"/>
      <c r="C28" s="4"/>
      <c r="D28" s="4"/>
    </row>
    <row r="29" spans="1:4" x14ac:dyDescent="0.2">
      <c r="A29" s="3" t="s">
        <v>22</v>
      </c>
      <c r="B29" s="26">
        <v>42855</v>
      </c>
      <c r="C29" s="4"/>
      <c r="D29" s="4"/>
    </row>
    <row r="30" spans="1:4" x14ac:dyDescent="0.2">
      <c r="A30" s="12" t="s">
        <v>20</v>
      </c>
      <c r="B30" s="3"/>
      <c r="C30" s="4"/>
      <c r="D30" s="4"/>
    </row>
    <row r="31" spans="1:4" x14ac:dyDescent="0.2">
      <c r="A31" s="3">
        <v>1</v>
      </c>
      <c r="B31" s="24">
        <v>5100</v>
      </c>
      <c r="C31" s="4"/>
      <c r="D31" s="4"/>
    </row>
    <row r="32" spans="1:4" x14ac:dyDescent="0.2">
      <c r="A32" s="3" t="s">
        <v>24</v>
      </c>
      <c r="B32" s="24">
        <v>5100</v>
      </c>
      <c r="C32" s="4"/>
      <c r="D32" s="4"/>
    </row>
    <row r="33" spans="1:4" x14ac:dyDescent="0.2">
      <c r="A33" s="3">
        <v>2</v>
      </c>
      <c r="B33" s="24">
        <v>5100</v>
      </c>
      <c r="C33" s="4"/>
      <c r="D33" s="4"/>
    </row>
    <row r="34" spans="1:4" x14ac:dyDescent="0.2">
      <c r="A34" s="3" t="s">
        <v>25</v>
      </c>
      <c r="B34" s="24">
        <v>5100</v>
      </c>
      <c r="C34" s="4"/>
      <c r="D34" s="4"/>
    </row>
  </sheetData>
  <pageMargins left="0.75" right="0.75" top="1" bottom="1" header="0.5" footer="0.5"/>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8"/>
  <sheetViews>
    <sheetView zoomScaleNormal="100" workbookViewId="0">
      <selection activeCell="B1" sqref="B1:F1048576"/>
    </sheetView>
  </sheetViews>
  <sheetFormatPr defaultColWidth="8.7109375" defaultRowHeight="12.75" x14ac:dyDescent="0.2"/>
  <cols>
    <col min="1" max="1" width="72.85546875" style="70" customWidth="1"/>
    <col min="2" max="6" width="8.7109375" style="263"/>
    <col min="7" max="16384" width="8.7109375" style="70"/>
  </cols>
  <sheetData>
    <row r="1" spans="1:6" x14ac:dyDescent="0.2">
      <c r="A1" s="276" t="s">
        <v>141</v>
      </c>
    </row>
    <row r="2" spans="1:6" x14ac:dyDescent="0.2">
      <c r="A2" s="277" t="s">
        <v>288</v>
      </c>
      <c r="B2" s="216" t="e">
        <f>'C завтраками| Bed and breakfast'!#REF!</f>
        <v>#REF!</v>
      </c>
      <c r="C2" s="216" t="e">
        <f>'C завтраками| Bed and breakfast'!#REF!</f>
        <v>#REF!</v>
      </c>
      <c r="D2" s="216" t="e">
        <f>'C завтраками| Bed and breakfast'!#REF!</f>
        <v>#REF!</v>
      </c>
      <c r="E2" s="216" t="e">
        <f>'C завтраками| Bed and breakfast'!#REF!</f>
        <v>#REF!</v>
      </c>
      <c r="F2" s="216" t="e">
        <f>'C завтраками| Bed and breakfast'!#REF!</f>
        <v>#REF!</v>
      </c>
    </row>
    <row r="3" spans="1:6" ht="33.75" customHeight="1" x14ac:dyDescent="0.2">
      <c r="A3" s="94" t="s">
        <v>143</v>
      </c>
      <c r="B3" s="216" t="e">
        <f>'C завтраками| Bed and breakfast'!#REF!</f>
        <v>#REF!</v>
      </c>
      <c r="C3" s="216" t="e">
        <f>'C завтраками| Bed and breakfast'!#REF!</f>
        <v>#REF!</v>
      </c>
      <c r="D3" s="216" t="e">
        <f>'C завтраками| Bed and breakfast'!#REF!</f>
        <v>#REF!</v>
      </c>
      <c r="E3" s="216" t="e">
        <f>'C завтраками| Bed and breakfast'!#REF!</f>
        <v>#REF!</v>
      </c>
      <c r="F3" s="216" t="e">
        <f>'C завтраками| Bed and breakfast'!#REF!</f>
        <v>#REF!</v>
      </c>
    </row>
    <row r="4" spans="1:6" x14ac:dyDescent="0.2">
      <c r="A4" s="83" t="s">
        <v>153</v>
      </c>
      <c r="B4" s="85"/>
      <c r="C4" s="85"/>
      <c r="D4" s="85"/>
      <c r="E4" s="85"/>
      <c r="F4" s="85"/>
    </row>
    <row r="5" spans="1:6" x14ac:dyDescent="0.2">
      <c r="A5" s="86">
        <v>1</v>
      </c>
      <c r="B5" s="261" t="e">
        <f>'C завтраками| Bed and breakfast'!#REF!*0.9</f>
        <v>#REF!</v>
      </c>
      <c r="C5" s="261" t="e">
        <f>'C завтраками| Bed and breakfast'!#REF!*0.9</f>
        <v>#REF!</v>
      </c>
      <c r="D5" s="261" t="e">
        <f>'C завтраками| Bed and breakfast'!#REF!*0.9</f>
        <v>#REF!</v>
      </c>
      <c r="E5" s="261" t="e">
        <f>'C завтраками| Bed and breakfast'!#REF!*0.9</f>
        <v>#REF!</v>
      </c>
      <c r="F5" s="261" t="e">
        <f>'C завтраками| Bed and breakfast'!#REF!*0.9</f>
        <v>#REF!</v>
      </c>
    </row>
    <row r="6" spans="1:6" x14ac:dyDescent="0.2">
      <c r="A6" s="86">
        <v>2</v>
      </c>
      <c r="B6" s="261" t="e">
        <f>'C завтраками| Bed and breakfast'!#REF!*0.9</f>
        <v>#REF!</v>
      </c>
      <c r="C6" s="261" t="e">
        <f>'C завтраками| Bed and breakfast'!#REF!*0.9</f>
        <v>#REF!</v>
      </c>
      <c r="D6" s="261" t="e">
        <f>'C завтраками| Bed and breakfast'!#REF!*0.9</f>
        <v>#REF!</v>
      </c>
      <c r="E6" s="261" t="e">
        <f>'C завтраками| Bed and breakfast'!#REF!*0.9</f>
        <v>#REF!</v>
      </c>
      <c r="F6" s="261" t="e">
        <f>'C завтраками| Bed and breakfast'!#REF!*0.9</f>
        <v>#REF!</v>
      </c>
    </row>
    <row r="7" spans="1:6" x14ac:dyDescent="0.2">
      <c r="A7" s="83" t="s">
        <v>155</v>
      </c>
      <c r="B7" s="261"/>
      <c r="C7" s="261"/>
      <c r="D7" s="261"/>
      <c r="E7" s="261"/>
      <c r="F7" s="261"/>
    </row>
    <row r="8" spans="1:6" x14ac:dyDescent="0.2">
      <c r="A8" s="86">
        <v>1</v>
      </c>
      <c r="B8" s="261" t="e">
        <f>'C завтраками| Bed and breakfast'!#REF!*0.9</f>
        <v>#REF!</v>
      </c>
      <c r="C8" s="261" t="e">
        <f>'C завтраками| Bed and breakfast'!#REF!*0.9</f>
        <v>#REF!</v>
      </c>
      <c r="D8" s="261" t="e">
        <f>'C завтраками| Bed and breakfast'!#REF!*0.9</f>
        <v>#REF!</v>
      </c>
      <c r="E8" s="261" t="e">
        <f>'C завтраками| Bed and breakfast'!#REF!*0.9</f>
        <v>#REF!</v>
      </c>
      <c r="F8" s="261" t="e">
        <f>'C завтраками| Bed and breakfast'!#REF!*0.9</f>
        <v>#REF!</v>
      </c>
    </row>
    <row r="9" spans="1:6" x14ac:dyDescent="0.2">
      <c r="A9" s="86">
        <v>2</v>
      </c>
      <c r="B9" s="261" t="e">
        <f>'C завтраками| Bed and breakfast'!#REF!*0.9</f>
        <v>#REF!</v>
      </c>
      <c r="C9" s="261" t="e">
        <f>'C завтраками| Bed and breakfast'!#REF!*0.9</f>
        <v>#REF!</v>
      </c>
      <c r="D9" s="261" t="e">
        <f>'C завтраками| Bed and breakfast'!#REF!*0.9</f>
        <v>#REF!</v>
      </c>
      <c r="E9" s="261" t="e">
        <f>'C завтраками| Bed and breakfast'!#REF!*0.9</f>
        <v>#REF!</v>
      </c>
      <c r="F9" s="261" t="e">
        <f>'C завтраками| Bed and breakfast'!#REF!*0.9</f>
        <v>#REF!</v>
      </c>
    </row>
    <row r="10" spans="1:6" x14ac:dyDescent="0.2">
      <c r="A10" s="83" t="s">
        <v>154</v>
      </c>
      <c r="B10" s="261"/>
      <c r="C10" s="261"/>
      <c r="D10" s="261"/>
      <c r="E10" s="261"/>
      <c r="F10" s="261"/>
    </row>
    <row r="11" spans="1:6" x14ac:dyDescent="0.2">
      <c r="A11" s="86">
        <v>1</v>
      </c>
      <c r="B11" s="261" t="e">
        <f>'C завтраками| Bed and breakfast'!#REF!*0.9</f>
        <v>#REF!</v>
      </c>
      <c r="C11" s="261" t="e">
        <f>'C завтраками| Bed and breakfast'!#REF!*0.9</f>
        <v>#REF!</v>
      </c>
      <c r="D11" s="261" t="e">
        <f>'C завтраками| Bed and breakfast'!#REF!*0.9</f>
        <v>#REF!</v>
      </c>
      <c r="E11" s="261" t="e">
        <f>'C завтраками| Bed and breakfast'!#REF!*0.9</f>
        <v>#REF!</v>
      </c>
      <c r="F11" s="261" t="e">
        <f>'C завтраками| Bed and breakfast'!#REF!*0.9</f>
        <v>#REF!</v>
      </c>
    </row>
    <row r="12" spans="1:6" x14ac:dyDescent="0.2">
      <c r="A12" s="86">
        <v>2</v>
      </c>
      <c r="B12" s="261" t="e">
        <f>'C завтраками| Bed and breakfast'!#REF!*0.9</f>
        <v>#REF!</v>
      </c>
      <c r="C12" s="261" t="e">
        <f>'C завтраками| Bed and breakfast'!#REF!*0.9</f>
        <v>#REF!</v>
      </c>
      <c r="D12" s="261" t="e">
        <f>'C завтраками| Bed and breakfast'!#REF!*0.9</f>
        <v>#REF!</v>
      </c>
      <c r="E12" s="261" t="e">
        <f>'C завтраками| Bed and breakfast'!#REF!*0.9</f>
        <v>#REF!</v>
      </c>
      <c r="F12" s="261" t="e">
        <f>'C завтраками| Bed and breakfast'!#REF!*0.9</f>
        <v>#REF!</v>
      </c>
    </row>
    <row r="13" spans="1:6" x14ac:dyDescent="0.2">
      <c r="A13" s="83" t="s">
        <v>156</v>
      </c>
      <c r="B13" s="261"/>
      <c r="C13" s="261"/>
      <c r="D13" s="261"/>
      <c r="E13" s="261"/>
      <c r="F13" s="261"/>
    </row>
    <row r="14" spans="1:6" x14ac:dyDescent="0.2">
      <c r="A14" s="86">
        <v>1</v>
      </c>
      <c r="B14" s="261" t="e">
        <f>'C завтраками| Bed and breakfast'!#REF!*0.9</f>
        <v>#REF!</v>
      </c>
      <c r="C14" s="261" t="e">
        <f>'C завтраками| Bed and breakfast'!#REF!*0.9</f>
        <v>#REF!</v>
      </c>
      <c r="D14" s="261" t="e">
        <f>'C завтраками| Bed and breakfast'!#REF!*0.9</f>
        <v>#REF!</v>
      </c>
      <c r="E14" s="261" t="e">
        <f>'C завтраками| Bed and breakfast'!#REF!*0.9</f>
        <v>#REF!</v>
      </c>
      <c r="F14" s="261" t="e">
        <f>'C завтраками| Bed and breakfast'!#REF!*0.9</f>
        <v>#REF!</v>
      </c>
    </row>
    <row r="15" spans="1:6" x14ac:dyDescent="0.2">
      <c r="A15" s="86">
        <v>2</v>
      </c>
      <c r="B15" s="261" t="e">
        <f>'C завтраками| Bed and breakfast'!#REF!*0.9</f>
        <v>#REF!</v>
      </c>
      <c r="C15" s="261" t="e">
        <f>'C завтраками| Bed and breakfast'!#REF!*0.9</f>
        <v>#REF!</v>
      </c>
      <c r="D15" s="261" t="e">
        <f>'C завтраками| Bed and breakfast'!#REF!*0.9</f>
        <v>#REF!</v>
      </c>
      <c r="E15" s="261" t="e">
        <f>'C завтраками| Bed and breakfast'!#REF!*0.9</f>
        <v>#REF!</v>
      </c>
      <c r="F15" s="261" t="e">
        <f>'C завтраками| Bed and breakfast'!#REF!*0.9</f>
        <v>#REF!</v>
      </c>
    </row>
    <row r="16" spans="1:6" x14ac:dyDescent="0.2">
      <c r="A16" s="83" t="s">
        <v>136</v>
      </c>
      <c r="B16" s="261"/>
      <c r="C16" s="261"/>
      <c r="D16" s="261"/>
      <c r="E16" s="261"/>
      <c r="F16" s="261"/>
    </row>
    <row r="17" spans="1:6" x14ac:dyDescent="0.2">
      <c r="A17" s="86">
        <v>1</v>
      </c>
      <c r="B17" s="261" t="e">
        <f>'C завтраками| Bed and breakfast'!#REF!*0.9</f>
        <v>#REF!</v>
      </c>
      <c r="C17" s="261" t="e">
        <f>'C завтраками| Bed and breakfast'!#REF!*0.9</f>
        <v>#REF!</v>
      </c>
      <c r="D17" s="261" t="e">
        <f>'C завтраками| Bed and breakfast'!#REF!*0.9</f>
        <v>#REF!</v>
      </c>
      <c r="E17" s="261" t="e">
        <f>'C завтраками| Bed and breakfast'!#REF!*0.9</f>
        <v>#REF!</v>
      </c>
      <c r="F17" s="261" t="e">
        <f>'C завтраками| Bed and breakfast'!#REF!*0.9</f>
        <v>#REF!</v>
      </c>
    </row>
    <row r="18" spans="1:6" x14ac:dyDescent="0.2">
      <c r="A18" s="86">
        <v>2</v>
      </c>
      <c r="B18" s="261" t="e">
        <f>'C завтраками| Bed and breakfast'!#REF!*0.9</f>
        <v>#REF!</v>
      </c>
      <c r="C18" s="261" t="e">
        <f>'C завтраками| Bed and breakfast'!#REF!*0.9</f>
        <v>#REF!</v>
      </c>
      <c r="D18" s="261" t="e">
        <f>'C завтраками| Bed and breakfast'!#REF!*0.9</f>
        <v>#REF!</v>
      </c>
      <c r="E18" s="261" t="e">
        <f>'C завтраками| Bed and breakfast'!#REF!*0.9</f>
        <v>#REF!</v>
      </c>
      <c r="F18" s="261" t="e">
        <f>'C завтраками| Bed and breakfast'!#REF!*0.9</f>
        <v>#REF!</v>
      </c>
    </row>
    <row r="19" spans="1:6" x14ac:dyDescent="0.2">
      <c r="A19" s="83" t="s">
        <v>137</v>
      </c>
      <c r="B19" s="261"/>
      <c r="C19" s="261"/>
      <c r="D19" s="261"/>
      <c r="E19" s="261"/>
      <c r="F19" s="261"/>
    </row>
    <row r="20" spans="1:6" x14ac:dyDescent="0.2">
      <c r="A20" s="86" t="s">
        <v>129</v>
      </c>
      <c r="B20" s="261" t="e">
        <f>'C завтраками| Bed and breakfast'!#REF!*0.9</f>
        <v>#REF!</v>
      </c>
      <c r="C20" s="261" t="e">
        <f>'C завтраками| Bed and breakfast'!#REF!*0.9</f>
        <v>#REF!</v>
      </c>
      <c r="D20" s="261" t="e">
        <f>'C завтраками| Bed and breakfast'!#REF!*0.9</f>
        <v>#REF!</v>
      </c>
      <c r="E20" s="261" t="e">
        <f>'C завтраками| Bed and breakfast'!#REF!*0.9</f>
        <v>#REF!</v>
      </c>
      <c r="F20" s="261" t="e">
        <f>'C завтраками| Bed and breakfast'!#REF!*0.9</f>
        <v>#REF!</v>
      </c>
    </row>
    <row r="21" spans="1:6" x14ac:dyDescent="0.2">
      <c r="A21" s="83" t="s">
        <v>138</v>
      </c>
      <c r="B21" s="261"/>
      <c r="C21" s="261"/>
      <c r="D21" s="261"/>
      <c r="E21" s="261"/>
      <c r="F21" s="261"/>
    </row>
    <row r="22" spans="1:6" x14ac:dyDescent="0.2">
      <c r="A22" s="86" t="s">
        <v>129</v>
      </c>
      <c r="B22" s="261" t="e">
        <f>'C завтраками| Bed and breakfast'!#REF!*0.9</f>
        <v>#REF!</v>
      </c>
      <c r="C22" s="261" t="e">
        <f>'C завтраками| Bed and breakfast'!#REF!*0.9</f>
        <v>#REF!</v>
      </c>
      <c r="D22" s="261" t="e">
        <f>'C завтраками| Bed and breakfast'!#REF!*0.9</f>
        <v>#REF!</v>
      </c>
      <c r="E22" s="261" t="e">
        <f>'C завтраками| Bed and breakfast'!#REF!*0.9</f>
        <v>#REF!</v>
      </c>
      <c r="F22" s="261" t="e">
        <f>'C завтраками| Bed and breakfast'!#REF!*0.9</f>
        <v>#REF!</v>
      </c>
    </row>
    <row r="23" spans="1:6" s="212" customFormat="1" x14ac:dyDescent="0.2">
      <c r="A23" s="87" t="s">
        <v>139</v>
      </c>
      <c r="B23" s="261"/>
      <c r="C23" s="261"/>
      <c r="D23" s="261"/>
      <c r="E23" s="261"/>
      <c r="F23" s="261"/>
    </row>
    <row r="24" spans="1:6" s="212" customFormat="1" x14ac:dyDescent="0.2">
      <c r="A24" s="86" t="s">
        <v>129</v>
      </c>
      <c r="B24" s="261" t="e">
        <f>'C завтраками| Bed and breakfast'!#REF!*0.9</f>
        <v>#REF!</v>
      </c>
      <c r="C24" s="261" t="e">
        <f>'C завтраками| Bed and breakfast'!#REF!*0.9</f>
        <v>#REF!</v>
      </c>
      <c r="D24" s="261" t="e">
        <f>'C завтраками| Bed and breakfast'!#REF!*0.9</f>
        <v>#REF!</v>
      </c>
      <c r="E24" s="261" t="e">
        <f>'C завтраками| Bed and breakfast'!#REF!*0.9</f>
        <v>#REF!</v>
      </c>
      <c r="F24" s="261" t="e">
        <f>'C завтраками| Bed and breakfast'!#REF!*0.9</f>
        <v>#REF!</v>
      </c>
    </row>
    <row r="25" spans="1:6" s="212" customFormat="1" x14ac:dyDescent="0.2">
      <c r="A25" s="83" t="s">
        <v>140</v>
      </c>
      <c r="B25" s="261"/>
      <c r="C25" s="261"/>
      <c r="D25" s="261"/>
      <c r="E25" s="261"/>
      <c r="F25" s="261"/>
    </row>
    <row r="26" spans="1:6" x14ac:dyDescent="0.2">
      <c r="A26" s="86" t="s">
        <v>129</v>
      </c>
      <c r="B26" s="261" t="e">
        <f>'C завтраками| Bed and breakfast'!#REF!*0.9</f>
        <v>#REF!</v>
      </c>
      <c r="C26" s="261" t="e">
        <f>'C завтраками| Bed and breakfast'!#REF!*0.9</f>
        <v>#REF!</v>
      </c>
      <c r="D26" s="261" t="e">
        <f>'C завтраками| Bed and breakfast'!#REF!*0.9</f>
        <v>#REF!</v>
      </c>
      <c r="E26" s="261" t="e">
        <f>'C завтраками| Bed and breakfast'!#REF!*0.9</f>
        <v>#REF!</v>
      </c>
      <c r="F26" s="261" t="e">
        <f>'C завтраками| Bed and breakfast'!#REF!*0.9</f>
        <v>#REF!</v>
      </c>
    </row>
    <row r="27" spans="1:6" s="263" customFormat="1" x14ac:dyDescent="0.2">
      <c r="A27" s="278"/>
      <c r="B27" s="260"/>
      <c r="C27" s="260"/>
      <c r="D27" s="260"/>
      <c r="E27" s="260"/>
      <c r="F27" s="260"/>
    </row>
    <row r="28" spans="1:6" s="263" customFormat="1" x14ac:dyDescent="0.2">
      <c r="A28" s="279" t="s">
        <v>326</v>
      </c>
      <c r="B28" s="216" t="e">
        <f t="shared" ref="B28" si="0">B2</f>
        <v>#REF!</v>
      </c>
      <c r="C28" s="216" t="e">
        <f t="shared" ref="C28:F28" si="1">C2</f>
        <v>#REF!</v>
      </c>
      <c r="D28" s="216" t="e">
        <f t="shared" si="1"/>
        <v>#REF!</v>
      </c>
      <c r="E28" s="216" t="e">
        <f t="shared" si="1"/>
        <v>#REF!</v>
      </c>
      <c r="F28" s="216" t="e">
        <f t="shared" si="1"/>
        <v>#REF!</v>
      </c>
    </row>
    <row r="29" spans="1:6" s="263" customFormat="1" ht="33.75" customHeight="1" x14ac:dyDescent="0.2">
      <c r="A29" s="94" t="s">
        <v>143</v>
      </c>
      <c r="B29" s="216" t="e">
        <f t="shared" ref="B29" si="2">B3</f>
        <v>#REF!</v>
      </c>
      <c r="C29" s="216" t="e">
        <f t="shared" ref="C29:F29" si="3">C3</f>
        <v>#REF!</v>
      </c>
      <c r="D29" s="216" t="e">
        <f t="shared" si="3"/>
        <v>#REF!</v>
      </c>
      <c r="E29" s="216" t="e">
        <f t="shared" si="3"/>
        <v>#REF!</v>
      </c>
      <c r="F29" s="216" t="e">
        <f t="shared" si="3"/>
        <v>#REF!</v>
      </c>
    </row>
    <row r="30" spans="1:6" s="263" customFormat="1" x14ac:dyDescent="0.2">
      <c r="A30" s="259" t="s">
        <v>153</v>
      </c>
      <c r="B30" s="85"/>
      <c r="C30" s="85"/>
      <c r="D30" s="85"/>
      <c r="E30" s="85"/>
      <c r="F30" s="85"/>
    </row>
    <row r="31" spans="1:6" s="263" customFormat="1" x14ac:dyDescent="0.2">
      <c r="A31" s="260">
        <v>1</v>
      </c>
      <c r="B31" s="261" t="e">
        <f t="shared" ref="B31" si="4">B5*0.9</f>
        <v>#REF!</v>
      </c>
      <c r="C31" s="261" t="e">
        <f t="shared" ref="C31:F31" si="5">C5*0.9</f>
        <v>#REF!</v>
      </c>
      <c r="D31" s="261" t="e">
        <f t="shared" si="5"/>
        <v>#REF!</v>
      </c>
      <c r="E31" s="261" t="e">
        <f t="shared" si="5"/>
        <v>#REF!</v>
      </c>
      <c r="F31" s="261" t="e">
        <f t="shared" si="5"/>
        <v>#REF!</v>
      </c>
    </row>
    <row r="32" spans="1:6" s="263" customFormat="1" x14ac:dyDescent="0.2">
      <c r="A32" s="260">
        <v>2</v>
      </c>
      <c r="B32" s="261" t="e">
        <f t="shared" ref="B32" si="6">B6*0.9</f>
        <v>#REF!</v>
      </c>
      <c r="C32" s="261" t="e">
        <f t="shared" ref="C32:F32" si="7">C6*0.9</f>
        <v>#REF!</v>
      </c>
      <c r="D32" s="261" t="e">
        <f t="shared" si="7"/>
        <v>#REF!</v>
      </c>
      <c r="E32" s="261" t="e">
        <f t="shared" si="7"/>
        <v>#REF!</v>
      </c>
      <c r="F32" s="261" t="e">
        <f t="shared" si="7"/>
        <v>#REF!</v>
      </c>
    </row>
    <row r="33" spans="1:6" s="263" customFormat="1" x14ac:dyDescent="0.2">
      <c r="A33" s="259" t="s">
        <v>155</v>
      </c>
      <c r="B33" s="261"/>
      <c r="C33" s="261"/>
      <c r="D33" s="261"/>
      <c r="E33" s="261"/>
      <c r="F33" s="261"/>
    </row>
    <row r="34" spans="1:6" s="263" customFormat="1" x14ac:dyDescent="0.2">
      <c r="A34" s="260">
        <v>1</v>
      </c>
      <c r="B34" s="261" t="e">
        <f t="shared" ref="B34" si="8">B8*0.9</f>
        <v>#REF!</v>
      </c>
      <c r="C34" s="261" t="e">
        <f t="shared" ref="C34:F34" si="9">C8*0.9</f>
        <v>#REF!</v>
      </c>
      <c r="D34" s="261" t="e">
        <f t="shared" si="9"/>
        <v>#REF!</v>
      </c>
      <c r="E34" s="261" t="e">
        <f t="shared" si="9"/>
        <v>#REF!</v>
      </c>
      <c r="F34" s="261" t="e">
        <f t="shared" si="9"/>
        <v>#REF!</v>
      </c>
    </row>
    <row r="35" spans="1:6" s="263" customFormat="1" x14ac:dyDescent="0.2">
      <c r="A35" s="260">
        <v>2</v>
      </c>
      <c r="B35" s="261" t="e">
        <f t="shared" ref="B35" si="10">B9*0.9</f>
        <v>#REF!</v>
      </c>
      <c r="C35" s="261" t="e">
        <f t="shared" ref="C35:F35" si="11">C9*0.9</f>
        <v>#REF!</v>
      </c>
      <c r="D35" s="261" t="e">
        <f t="shared" si="11"/>
        <v>#REF!</v>
      </c>
      <c r="E35" s="261" t="e">
        <f t="shared" si="11"/>
        <v>#REF!</v>
      </c>
      <c r="F35" s="261" t="e">
        <f t="shared" si="11"/>
        <v>#REF!</v>
      </c>
    </row>
    <row r="36" spans="1:6" s="263" customFormat="1" x14ac:dyDescent="0.2">
      <c r="A36" s="259" t="s">
        <v>154</v>
      </c>
      <c r="B36" s="261"/>
      <c r="C36" s="261"/>
      <c r="D36" s="261"/>
      <c r="E36" s="261"/>
      <c r="F36" s="261"/>
    </row>
    <row r="37" spans="1:6" s="263" customFormat="1" x14ac:dyDescent="0.2">
      <c r="A37" s="260">
        <v>1</v>
      </c>
      <c r="B37" s="261" t="e">
        <f t="shared" ref="B37" si="12">B11*0.9</f>
        <v>#REF!</v>
      </c>
      <c r="C37" s="261" t="e">
        <f t="shared" ref="C37:F37" si="13">C11*0.9</f>
        <v>#REF!</v>
      </c>
      <c r="D37" s="261" t="e">
        <f t="shared" si="13"/>
        <v>#REF!</v>
      </c>
      <c r="E37" s="261" t="e">
        <f t="shared" si="13"/>
        <v>#REF!</v>
      </c>
      <c r="F37" s="261" t="e">
        <f t="shared" si="13"/>
        <v>#REF!</v>
      </c>
    </row>
    <row r="38" spans="1:6" s="263" customFormat="1" x14ac:dyDescent="0.2">
      <c r="A38" s="260">
        <v>2</v>
      </c>
      <c r="B38" s="261" t="e">
        <f t="shared" ref="B38" si="14">B12*0.9</f>
        <v>#REF!</v>
      </c>
      <c r="C38" s="261" t="e">
        <f t="shared" ref="C38:F38" si="15">C12*0.9</f>
        <v>#REF!</v>
      </c>
      <c r="D38" s="261" t="e">
        <f t="shared" si="15"/>
        <v>#REF!</v>
      </c>
      <c r="E38" s="261" t="e">
        <f t="shared" si="15"/>
        <v>#REF!</v>
      </c>
      <c r="F38" s="261" t="e">
        <f t="shared" si="15"/>
        <v>#REF!</v>
      </c>
    </row>
    <row r="39" spans="1:6" s="263" customFormat="1" x14ac:dyDescent="0.2">
      <c r="A39" s="259" t="s">
        <v>156</v>
      </c>
      <c r="B39" s="261"/>
      <c r="C39" s="261"/>
      <c r="D39" s="261"/>
      <c r="E39" s="261"/>
      <c r="F39" s="261"/>
    </row>
    <row r="40" spans="1:6" s="263" customFormat="1" x14ac:dyDescent="0.2">
      <c r="A40" s="260">
        <v>1</v>
      </c>
      <c r="B40" s="261" t="e">
        <f t="shared" ref="B40" si="16">B14*0.9</f>
        <v>#REF!</v>
      </c>
      <c r="C40" s="261" t="e">
        <f t="shared" ref="C40:F40" si="17">C14*0.9</f>
        <v>#REF!</v>
      </c>
      <c r="D40" s="261" t="e">
        <f t="shared" si="17"/>
        <v>#REF!</v>
      </c>
      <c r="E40" s="261" t="e">
        <f t="shared" si="17"/>
        <v>#REF!</v>
      </c>
      <c r="F40" s="261" t="e">
        <f t="shared" si="17"/>
        <v>#REF!</v>
      </c>
    </row>
    <row r="41" spans="1:6" s="263" customFormat="1" x14ac:dyDescent="0.2">
      <c r="A41" s="260">
        <v>2</v>
      </c>
      <c r="B41" s="261" t="e">
        <f t="shared" ref="B41" si="18">B15*0.9</f>
        <v>#REF!</v>
      </c>
      <c r="C41" s="261" t="e">
        <f t="shared" ref="C41:F41" si="19">C15*0.9</f>
        <v>#REF!</v>
      </c>
      <c r="D41" s="261" t="e">
        <f t="shared" si="19"/>
        <v>#REF!</v>
      </c>
      <c r="E41" s="261" t="e">
        <f t="shared" si="19"/>
        <v>#REF!</v>
      </c>
      <c r="F41" s="261" t="e">
        <f t="shared" si="19"/>
        <v>#REF!</v>
      </c>
    </row>
    <row r="42" spans="1:6" s="263" customFormat="1" x14ac:dyDescent="0.2">
      <c r="A42" s="259" t="s">
        <v>136</v>
      </c>
      <c r="B42" s="261"/>
      <c r="C42" s="261"/>
      <c r="D42" s="261"/>
      <c r="E42" s="261"/>
      <c r="F42" s="261"/>
    </row>
    <row r="43" spans="1:6" s="263" customFormat="1" x14ac:dyDescent="0.2">
      <c r="A43" s="260">
        <v>1</v>
      </c>
      <c r="B43" s="261" t="e">
        <f t="shared" ref="B43" si="20">B17*0.9</f>
        <v>#REF!</v>
      </c>
      <c r="C43" s="261" t="e">
        <f t="shared" ref="C43:F43" si="21">C17*0.9</f>
        <v>#REF!</v>
      </c>
      <c r="D43" s="261" t="e">
        <f t="shared" si="21"/>
        <v>#REF!</v>
      </c>
      <c r="E43" s="261" t="e">
        <f t="shared" si="21"/>
        <v>#REF!</v>
      </c>
      <c r="F43" s="261" t="e">
        <f t="shared" si="21"/>
        <v>#REF!</v>
      </c>
    </row>
    <row r="44" spans="1:6" s="263" customFormat="1" x14ac:dyDescent="0.2">
      <c r="A44" s="260">
        <v>2</v>
      </c>
      <c r="B44" s="261" t="e">
        <f t="shared" ref="B44" si="22">B18*0.9</f>
        <v>#REF!</v>
      </c>
      <c r="C44" s="261" t="e">
        <f t="shared" ref="C44:F44" si="23">C18*0.9</f>
        <v>#REF!</v>
      </c>
      <c r="D44" s="261" t="e">
        <f t="shared" si="23"/>
        <v>#REF!</v>
      </c>
      <c r="E44" s="261" t="e">
        <f t="shared" si="23"/>
        <v>#REF!</v>
      </c>
      <c r="F44" s="261" t="e">
        <f t="shared" si="23"/>
        <v>#REF!</v>
      </c>
    </row>
    <row r="45" spans="1:6" s="263" customFormat="1" x14ac:dyDescent="0.2">
      <c r="A45" s="259" t="s">
        <v>137</v>
      </c>
      <c r="B45" s="261"/>
      <c r="C45" s="261"/>
      <c r="D45" s="261"/>
      <c r="E45" s="261"/>
      <c r="F45" s="261"/>
    </row>
    <row r="46" spans="1:6" s="263" customFormat="1" x14ac:dyDescent="0.2">
      <c r="A46" s="260" t="s">
        <v>129</v>
      </c>
      <c r="B46" s="261" t="e">
        <f t="shared" ref="B46" si="24">B20*0.9</f>
        <v>#REF!</v>
      </c>
      <c r="C46" s="261" t="e">
        <f t="shared" ref="C46:F46" si="25">C20*0.9</f>
        <v>#REF!</v>
      </c>
      <c r="D46" s="261" t="e">
        <f t="shared" si="25"/>
        <v>#REF!</v>
      </c>
      <c r="E46" s="261" t="e">
        <f t="shared" si="25"/>
        <v>#REF!</v>
      </c>
      <c r="F46" s="261" t="e">
        <f t="shared" si="25"/>
        <v>#REF!</v>
      </c>
    </row>
    <row r="47" spans="1:6" s="263" customFormat="1" x14ac:dyDescent="0.2">
      <c r="A47" s="259" t="s">
        <v>138</v>
      </c>
      <c r="B47" s="261"/>
      <c r="C47" s="261"/>
      <c r="D47" s="261"/>
      <c r="E47" s="261"/>
      <c r="F47" s="261"/>
    </row>
    <row r="48" spans="1:6" s="263" customFormat="1" x14ac:dyDescent="0.2">
      <c r="A48" s="260" t="s">
        <v>129</v>
      </c>
      <c r="B48" s="261" t="e">
        <f t="shared" ref="B48" si="26">B22*0.9</f>
        <v>#REF!</v>
      </c>
      <c r="C48" s="261" t="e">
        <f t="shared" ref="C48:F48" si="27">C22*0.9</f>
        <v>#REF!</v>
      </c>
      <c r="D48" s="261" t="e">
        <f t="shared" si="27"/>
        <v>#REF!</v>
      </c>
      <c r="E48" s="261" t="e">
        <f t="shared" si="27"/>
        <v>#REF!</v>
      </c>
      <c r="F48" s="261" t="e">
        <f t="shared" si="27"/>
        <v>#REF!</v>
      </c>
    </row>
    <row r="49" spans="1:6" s="263" customFormat="1" x14ac:dyDescent="0.2">
      <c r="A49" s="261" t="s">
        <v>139</v>
      </c>
      <c r="B49" s="261"/>
      <c r="C49" s="261"/>
      <c r="D49" s="261"/>
      <c r="E49" s="261"/>
      <c r="F49" s="261"/>
    </row>
    <row r="50" spans="1:6" s="263" customFormat="1" x14ac:dyDescent="0.2">
      <c r="A50" s="260" t="s">
        <v>129</v>
      </c>
      <c r="B50" s="261" t="e">
        <f t="shared" ref="B50" si="28">B24*0.9</f>
        <v>#REF!</v>
      </c>
      <c r="C50" s="261" t="e">
        <f t="shared" ref="C50:F50" si="29">C24*0.9</f>
        <v>#REF!</v>
      </c>
      <c r="D50" s="261" t="e">
        <f t="shared" si="29"/>
        <v>#REF!</v>
      </c>
      <c r="E50" s="261" t="e">
        <f t="shared" si="29"/>
        <v>#REF!</v>
      </c>
      <c r="F50" s="261" t="e">
        <f t="shared" si="29"/>
        <v>#REF!</v>
      </c>
    </row>
    <row r="51" spans="1:6" s="263" customFormat="1" x14ac:dyDescent="0.2">
      <c r="A51" s="259" t="s">
        <v>140</v>
      </c>
      <c r="B51" s="261"/>
      <c r="C51" s="261"/>
      <c r="D51" s="261"/>
      <c r="E51" s="261"/>
      <c r="F51" s="261"/>
    </row>
    <row r="52" spans="1:6" s="263" customFormat="1" x14ac:dyDescent="0.2">
      <c r="A52" s="260" t="s">
        <v>129</v>
      </c>
      <c r="B52" s="261" t="e">
        <f t="shared" ref="B52" si="30">B26*0.9</f>
        <v>#REF!</v>
      </c>
      <c r="C52" s="261" t="e">
        <f t="shared" ref="C52:F52" si="31">C26*0.9</f>
        <v>#REF!</v>
      </c>
      <c r="D52" s="261" t="e">
        <f t="shared" si="31"/>
        <v>#REF!</v>
      </c>
      <c r="E52" s="261" t="e">
        <f t="shared" si="31"/>
        <v>#REF!</v>
      </c>
      <c r="F52" s="261" t="e">
        <f t="shared" si="31"/>
        <v>#REF!</v>
      </c>
    </row>
    <row r="53" spans="1:6" s="212" customFormat="1" ht="165" x14ac:dyDescent="0.2">
      <c r="A53" s="257" t="s">
        <v>327</v>
      </c>
      <c r="B53" s="263"/>
      <c r="C53" s="263"/>
      <c r="D53" s="263"/>
      <c r="E53" s="263"/>
      <c r="F53" s="263"/>
    </row>
    <row r="54" spans="1:6" x14ac:dyDescent="0.2">
      <c r="A54" s="246" t="s">
        <v>147</v>
      </c>
    </row>
    <row r="55" spans="1:6" x14ac:dyDescent="0.2">
      <c r="A55" s="118" t="s">
        <v>328</v>
      </c>
    </row>
    <row r="56" spans="1:6" x14ac:dyDescent="0.2">
      <c r="A56" s="118" t="s">
        <v>329</v>
      </c>
    </row>
    <row r="57" spans="1:6" x14ac:dyDescent="0.2">
      <c r="A57" s="78"/>
    </row>
    <row r="58" spans="1:6" x14ac:dyDescent="0.2">
      <c r="A58" s="246" t="s">
        <v>144</v>
      </c>
    </row>
    <row r="59" spans="1:6" ht="124.5" customHeight="1" x14ac:dyDescent="0.2">
      <c r="A59" s="249" t="s">
        <v>312</v>
      </c>
    </row>
    <row r="60" spans="1:6" s="263" customFormat="1" ht="36" x14ac:dyDescent="0.2">
      <c r="A60" s="209" t="s">
        <v>325</v>
      </c>
    </row>
    <row r="61" spans="1:6" x14ac:dyDescent="0.2">
      <c r="A61" s="119" t="s">
        <v>330</v>
      </c>
    </row>
    <row r="62" spans="1:6" s="212" customFormat="1" x14ac:dyDescent="0.2">
      <c r="A62" s="119" t="s">
        <v>289</v>
      </c>
      <c r="B62" s="263"/>
      <c r="C62" s="263"/>
      <c r="D62" s="263"/>
      <c r="E62" s="263"/>
      <c r="F62" s="263"/>
    </row>
    <row r="63" spans="1:6" s="263" customFormat="1" x14ac:dyDescent="0.2">
      <c r="A63" s="262" t="s">
        <v>341</v>
      </c>
    </row>
    <row r="64" spans="1:6" s="212" customFormat="1" ht="31.5" x14ac:dyDescent="0.2">
      <c r="A64" s="247" t="s">
        <v>287</v>
      </c>
      <c r="B64" s="263"/>
      <c r="C64" s="263"/>
      <c r="D64" s="263"/>
      <c r="E64" s="263"/>
      <c r="F64" s="263"/>
    </row>
    <row r="65" spans="1:1" ht="52.5" x14ac:dyDescent="0.2">
      <c r="A65" s="280" t="s">
        <v>331</v>
      </c>
    </row>
    <row r="66" spans="1:1" ht="31.5" x14ac:dyDescent="0.2">
      <c r="A66" s="280" t="s">
        <v>332</v>
      </c>
    </row>
    <row r="67" spans="1:1" ht="31.5" x14ac:dyDescent="0.2">
      <c r="A67" s="280" t="s">
        <v>333</v>
      </c>
    </row>
    <row r="68" spans="1:1" ht="31.5" x14ac:dyDescent="0.2">
      <c r="A68" s="280" t="s">
        <v>334</v>
      </c>
    </row>
    <row r="69" spans="1:1" ht="42" x14ac:dyDescent="0.2">
      <c r="A69" s="280" t="s">
        <v>335</v>
      </c>
    </row>
    <row r="70" spans="1:1" ht="31.5" x14ac:dyDescent="0.2">
      <c r="A70" s="280" t="s">
        <v>336</v>
      </c>
    </row>
    <row r="71" spans="1:1" ht="34.5" x14ac:dyDescent="0.2">
      <c r="A71" s="280" t="s">
        <v>337</v>
      </c>
    </row>
    <row r="72" spans="1:1" ht="23.25" x14ac:dyDescent="0.2">
      <c r="A72" s="280" t="s">
        <v>338</v>
      </c>
    </row>
    <row r="73" spans="1:1" ht="42" x14ac:dyDescent="0.2">
      <c r="A73" s="280" t="s">
        <v>339</v>
      </c>
    </row>
    <row r="74" spans="1:1" ht="31.5" x14ac:dyDescent="0.2">
      <c r="A74" s="280" t="s">
        <v>340</v>
      </c>
    </row>
    <row r="75" spans="1:1" ht="42" x14ac:dyDescent="0.2">
      <c r="A75" s="158" t="s">
        <v>179</v>
      </c>
    </row>
    <row r="76" spans="1:1" ht="21" x14ac:dyDescent="0.2">
      <c r="A76" s="232" t="s">
        <v>175</v>
      </c>
    </row>
    <row r="77" spans="1:1" ht="53.25" x14ac:dyDescent="0.2">
      <c r="A77" s="149" t="s">
        <v>176</v>
      </c>
    </row>
    <row r="78" spans="1:1" ht="31.5" x14ac:dyDescent="0.2">
      <c r="A78" s="198" t="s">
        <v>177</v>
      </c>
    </row>
    <row r="79" spans="1:1" x14ac:dyDescent="0.2">
      <c r="A79" s="130"/>
    </row>
    <row r="80" spans="1:1" x14ac:dyDescent="0.2">
      <c r="A80" s="131" t="s">
        <v>145</v>
      </c>
    </row>
    <row r="81" spans="1:1" ht="24" x14ac:dyDescent="0.2">
      <c r="A81" s="132" t="s">
        <v>165</v>
      </c>
    </row>
    <row r="82" spans="1:1" ht="24" x14ac:dyDescent="0.2">
      <c r="A82" s="132" t="s">
        <v>166</v>
      </c>
    </row>
    <row r="83" spans="1:1" x14ac:dyDescent="0.2">
      <c r="A83" s="248"/>
    </row>
    <row r="84" spans="1:1" x14ac:dyDescent="0.2">
      <c r="A84" s="132"/>
    </row>
    <row r="85" spans="1:1" x14ac:dyDescent="0.2">
      <c r="A85" s="132"/>
    </row>
    <row r="86" spans="1:1" x14ac:dyDescent="0.2">
      <c r="A86" s="120"/>
    </row>
    <row r="87" spans="1:1" x14ac:dyDescent="0.2">
      <c r="A87" s="120"/>
    </row>
    <row r="88" spans="1:1" x14ac:dyDescent="0.2">
      <c r="A88" s="120"/>
    </row>
    <row r="89" spans="1:1" x14ac:dyDescent="0.2">
      <c r="A89" s="120"/>
    </row>
    <row r="90" spans="1:1" x14ac:dyDescent="0.2">
      <c r="A90" s="120"/>
    </row>
    <row r="91" spans="1:1" x14ac:dyDescent="0.2">
      <c r="A91" s="120"/>
    </row>
    <row r="92" spans="1:1" x14ac:dyDescent="0.2">
      <c r="A92" s="120"/>
    </row>
    <row r="93" spans="1:1" x14ac:dyDescent="0.2">
      <c r="A93" s="120"/>
    </row>
    <row r="94" spans="1:1" x14ac:dyDescent="0.2">
      <c r="A94" s="120"/>
    </row>
    <row r="95" spans="1:1" x14ac:dyDescent="0.2">
      <c r="A95" s="120"/>
    </row>
    <row r="96" spans="1:1" x14ac:dyDescent="0.2">
      <c r="A96" s="120"/>
    </row>
    <row r="97" spans="1:1" x14ac:dyDescent="0.2">
      <c r="A97" s="120"/>
    </row>
    <row r="98" spans="1:1" x14ac:dyDescent="0.2">
      <c r="A98" s="120"/>
    </row>
    <row r="99" spans="1:1" x14ac:dyDescent="0.2">
      <c r="A99" s="120"/>
    </row>
    <row r="100" spans="1:1" x14ac:dyDescent="0.2">
      <c r="A100" s="120"/>
    </row>
    <row r="101" spans="1:1" x14ac:dyDescent="0.2">
      <c r="A101" s="120"/>
    </row>
    <row r="102" spans="1:1" x14ac:dyDescent="0.2">
      <c r="A102" s="120"/>
    </row>
    <row r="103" spans="1:1" x14ac:dyDescent="0.2">
      <c r="A103" s="120"/>
    </row>
    <row r="104" spans="1:1" x14ac:dyDescent="0.2">
      <c r="A104" s="120"/>
    </row>
    <row r="105" spans="1:1" x14ac:dyDescent="0.2">
      <c r="A105" s="120"/>
    </row>
    <row r="106" spans="1:1" x14ac:dyDescent="0.2">
      <c r="A106" s="120"/>
    </row>
    <row r="107" spans="1:1" x14ac:dyDescent="0.2">
      <c r="A107" s="120"/>
    </row>
    <row r="108" spans="1:1" x14ac:dyDescent="0.2">
      <c r="A108" s="120"/>
    </row>
    <row r="109" spans="1:1" x14ac:dyDescent="0.2">
      <c r="A109" s="120"/>
    </row>
    <row r="110" spans="1:1" x14ac:dyDescent="0.2">
      <c r="A110" s="120"/>
    </row>
    <row r="111" spans="1:1" x14ac:dyDescent="0.2">
      <c r="A111" s="120"/>
    </row>
    <row r="112" spans="1:1" x14ac:dyDescent="0.2">
      <c r="A112" s="120"/>
    </row>
    <row r="113" spans="1:1" x14ac:dyDescent="0.2">
      <c r="A113" s="120"/>
    </row>
    <row r="114" spans="1:1" x14ac:dyDescent="0.2">
      <c r="A114" s="120"/>
    </row>
    <row r="115" spans="1:1" x14ac:dyDescent="0.2">
      <c r="A115" s="120"/>
    </row>
    <row r="116" spans="1:1" x14ac:dyDescent="0.2">
      <c r="A116" s="120"/>
    </row>
    <row r="117" spans="1:1" x14ac:dyDescent="0.2">
      <c r="A117" s="120"/>
    </row>
    <row r="118" spans="1:1" x14ac:dyDescent="0.2">
      <c r="A118" s="120"/>
    </row>
    <row r="119" spans="1:1" x14ac:dyDescent="0.2">
      <c r="A119" s="120"/>
    </row>
    <row r="120" spans="1:1" x14ac:dyDescent="0.2">
      <c r="A120" s="120"/>
    </row>
    <row r="121" spans="1:1" x14ac:dyDescent="0.2">
      <c r="A121" s="120"/>
    </row>
    <row r="122" spans="1:1" x14ac:dyDescent="0.2">
      <c r="A122" s="120"/>
    </row>
    <row r="123" spans="1:1" x14ac:dyDescent="0.2">
      <c r="A123" s="120"/>
    </row>
    <row r="124" spans="1:1" x14ac:dyDescent="0.2">
      <c r="A124" s="120"/>
    </row>
    <row r="125" spans="1:1" x14ac:dyDescent="0.2">
      <c r="A125" s="120"/>
    </row>
    <row r="126" spans="1:1" x14ac:dyDescent="0.2">
      <c r="A126" s="120"/>
    </row>
    <row r="127" spans="1:1" x14ac:dyDescent="0.2">
      <c r="A127" s="120"/>
    </row>
    <row r="128" spans="1:1" x14ac:dyDescent="0.2">
      <c r="A128" s="120"/>
    </row>
    <row r="129" spans="1:1" x14ac:dyDescent="0.2">
      <c r="A129" s="120"/>
    </row>
    <row r="130" spans="1:1" x14ac:dyDescent="0.2">
      <c r="A130" s="120"/>
    </row>
    <row r="131" spans="1:1" x14ac:dyDescent="0.2">
      <c r="A131" s="120"/>
    </row>
    <row r="132" spans="1:1" x14ac:dyDescent="0.2">
      <c r="A132" s="120"/>
    </row>
    <row r="133" spans="1:1" x14ac:dyDescent="0.2">
      <c r="A133" s="120"/>
    </row>
    <row r="134" spans="1:1" x14ac:dyDescent="0.2">
      <c r="A134" s="120"/>
    </row>
    <row r="135" spans="1:1" x14ac:dyDescent="0.2">
      <c r="A135" s="120"/>
    </row>
    <row r="136" spans="1:1" x14ac:dyDescent="0.2">
      <c r="A136" s="120"/>
    </row>
    <row r="137" spans="1:1" x14ac:dyDescent="0.2">
      <c r="A137" s="120"/>
    </row>
    <row r="138" spans="1:1" x14ac:dyDescent="0.2">
      <c r="A138" s="120"/>
    </row>
  </sheetData>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8"/>
  <sheetViews>
    <sheetView zoomScaleNormal="100" workbookViewId="0">
      <selection activeCell="B1" sqref="B1:F1048576"/>
    </sheetView>
  </sheetViews>
  <sheetFormatPr defaultColWidth="8.7109375" defaultRowHeight="12.75" x14ac:dyDescent="0.2"/>
  <cols>
    <col min="1" max="1" width="72.85546875" style="263" customWidth="1"/>
    <col min="2" max="16384" width="8.7109375" style="263"/>
  </cols>
  <sheetData>
    <row r="1" spans="1:6" x14ac:dyDescent="0.2">
      <c r="A1" s="276" t="s">
        <v>141</v>
      </c>
    </row>
    <row r="2" spans="1:6" x14ac:dyDescent="0.2">
      <c r="A2" s="277" t="s">
        <v>288</v>
      </c>
      <c r="B2" s="216" t="e">
        <f>'ЗЭГ | FIT15'!B2</f>
        <v>#REF!</v>
      </c>
      <c r="C2" s="216" t="e">
        <f>'ЗЭГ | FIT15'!C2</f>
        <v>#REF!</v>
      </c>
      <c r="D2" s="216" t="e">
        <f>'ЗЭГ | FIT15'!D2</f>
        <v>#REF!</v>
      </c>
      <c r="E2" s="216" t="e">
        <f>'ЗЭГ | FIT15'!E2</f>
        <v>#REF!</v>
      </c>
      <c r="F2" s="216" t="e">
        <f>'ЗЭГ | FIT15'!F2</f>
        <v>#REF!</v>
      </c>
    </row>
    <row r="3" spans="1:6" ht="33.75" customHeight="1" x14ac:dyDescent="0.2">
      <c r="A3" s="94" t="s">
        <v>143</v>
      </c>
      <c r="B3" s="216" t="e">
        <f>'ЗЭГ | FIT15'!B3</f>
        <v>#REF!</v>
      </c>
      <c r="C3" s="216" t="e">
        <f>'ЗЭГ | FIT15'!C3</f>
        <v>#REF!</v>
      </c>
      <c r="D3" s="216" t="e">
        <f>'ЗЭГ | FIT15'!D3</f>
        <v>#REF!</v>
      </c>
      <c r="E3" s="216" t="e">
        <f>'ЗЭГ | FIT15'!E3</f>
        <v>#REF!</v>
      </c>
      <c r="F3" s="216" t="e">
        <f>'ЗЭГ | FIT15'!F3</f>
        <v>#REF!</v>
      </c>
    </row>
    <row r="4" spans="1:6" x14ac:dyDescent="0.2">
      <c r="A4" s="259" t="s">
        <v>153</v>
      </c>
    </row>
    <row r="5" spans="1:6" x14ac:dyDescent="0.2">
      <c r="A5" s="260">
        <v>1</v>
      </c>
      <c r="B5" s="261" t="e">
        <f>'ЗЭГ | FIT15'!B5</f>
        <v>#REF!</v>
      </c>
      <c r="C5" s="261" t="e">
        <f>'ЗЭГ | FIT15'!C5</f>
        <v>#REF!</v>
      </c>
      <c r="D5" s="261" t="e">
        <f>'ЗЭГ | FIT15'!D5</f>
        <v>#REF!</v>
      </c>
      <c r="E5" s="261" t="e">
        <f>'ЗЭГ | FIT15'!E5</f>
        <v>#REF!</v>
      </c>
      <c r="F5" s="261" t="e">
        <f>'ЗЭГ | FIT15'!F5</f>
        <v>#REF!</v>
      </c>
    </row>
    <row r="6" spans="1:6" x14ac:dyDescent="0.2">
      <c r="A6" s="260">
        <v>2</v>
      </c>
      <c r="B6" s="261" t="e">
        <f>'ЗЭГ | FIT15'!B6</f>
        <v>#REF!</v>
      </c>
      <c r="C6" s="261" t="e">
        <f>'ЗЭГ | FIT15'!C6</f>
        <v>#REF!</v>
      </c>
      <c r="D6" s="261" t="e">
        <f>'ЗЭГ | FIT15'!D6</f>
        <v>#REF!</v>
      </c>
      <c r="E6" s="261" t="e">
        <f>'ЗЭГ | FIT15'!E6</f>
        <v>#REF!</v>
      </c>
      <c r="F6" s="261" t="e">
        <f>'ЗЭГ | FIT15'!F6</f>
        <v>#REF!</v>
      </c>
    </row>
    <row r="7" spans="1:6" x14ac:dyDescent="0.2">
      <c r="A7" s="259" t="s">
        <v>155</v>
      </c>
      <c r="B7" s="261"/>
      <c r="C7" s="261"/>
      <c r="D7" s="261"/>
      <c r="E7" s="261"/>
      <c r="F7" s="261"/>
    </row>
    <row r="8" spans="1:6" x14ac:dyDescent="0.2">
      <c r="A8" s="260">
        <v>1</v>
      </c>
      <c r="B8" s="261" t="e">
        <f>'ЗЭГ | FIT15'!B8</f>
        <v>#REF!</v>
      </c>
      <c r="C8" s="261" t="e">
        <f>'ЗЭГ | FIT15'!C8</f>
        <v>#REF!</v>
      </c>
      <c r="D8" s="261" t="e">
        <f>'ЗЭГ | FIT15'!D8</f>
        <v>#REF!</v>
      </c>
      <c r="E8" s="261" t="e">
        <f>'ЗЭГ | FIT15'!E8</f>
        <v>#REF!</v>
      </c>
      <c r="F8" s="261" t="e">
        <f>'ЗЭГ | FIT15'!F8</f>
        <v>#REF!</v>
      </c>
    </row>
    <row r="9" spans="1:6" x14ac:dyDescent="0.2">
      <c r="A9" s="260">
        <v>2</v>
      </c>
      <c r="B9" s="261" t="e">
        <f>'ЗЭГ | FIT15'!B9</f>
        <v>#REF!</v>
      </c>
      <c r="C9" s="261" t="e">
        <f>'ЗЭГ | FIT15'!C9</f>
        <v>#REF!</v>
      </c>
      <c r="D9" s="261" t="e">
        <f>'ЗЭГ | FIT15'!D9</f>
        <v>#REF!</v>
      </c>
      <c r="E9" s="261" t="e">
        <f>'ЗЭГ | FIT15'!E9</f>
        <v>#REF!</v>
      </c>
      <c r="F9" s="261" t="e">
        <f>'ЗЭГ | FIT15'!F9</f>
        <v>#REF!</v>
      </c>
    </row>
    <row r="10" spans="1:6" x14ac:dyDescent="0.2">
      <c r="A10" s="259" t="s">
        <v>154</v>
      </c>
      <c r="B10" s="261"/>
      <c r="C10" s="261"/>
      <c r="D10" s="261"/>
      <c r="E10" s="261"/>
      <c r="F10" s="261"/>
    </row>
    <row r="11" spans="1:6" x14ac:dyDescent="0.2">
      <c r="A11" s="260">
        <v>1</v>
      </c>
      <c r="B11" s="261" t="e">
        <f>'ЗЭГ | FIT15'!B11</f>
        <v>#REF!</v>
      </c>
      <c r="C11" s="261" t="e">
        <f>'ЗЭГ | FIT15'!C11</f>
        <v>#REF!</v>
      </c>
      <c r="D11" s="261" t="e">
        <f>'ЗЭГ | FIT15'!D11</f>
        <v>#REF!</v>
      </c>
      <c r="E11" s="261" t="e">
        <f>'ЗЭГ | FIT15'!E11</f>
        <v>#REF!</v>
      </c>
      <c r="F11" s="261" t="e">
        <f>'ЗЭГ | FIT15'!F11</f>
        <v>#REF!</v>
      </c>
    </row>
    <row r="12" spans="1:6" x14ac:dyDescent="0.2">
      <c r="A12" s="260">
        <v>2</v>
      </c>
      <c r="B12" s="261" t="e">
        <f>'ЗЭГ | FIT15'!B12</f>
        <v>#REF!</v>
      </c>
      <c r="C12" s="261" t="e">
        <f>'ЗЭГ | FIT15'!C12</f>
        <v>#REF!</v>
      </c>
      <c r="D12" s="261" t="e">
        <f>'ЗЭГ | FIT15'!D12</f>
        <v>#REF!</v>
      </c>
      <c r="E12" s="261" t="e">
        <f>'ЗЭГ | FIT15'!E12</f>
        <v>#REF!</v>
      </c>
      <c r="F12" s="261" t="e">
        <f>'ЗЭГ | FIT15'!F12</f>
        <v>#REF!</v>
      </c>
    </row>
    <row r="13" spans="1:6" x14ac:dyDescent="0.2">
      <c r="A13" s="259" t="s">
        <v>156</v>
      </c>
      <c r="B13" s="261"/>
      <c r="C13" s="261"/>
      <c r="D13" s="261"/>
      <c r="E13" s="261"/>
      <c r="F13" s="261"/>
    </row>
    <row r="14" spans="1:6" x14ac:dyDescent="0.2">
      <c r="A14" s="260">
        <v>1</v>
      </c>
      <c r="B14" s="261" t="e">
        <f>'ЗЭГ | FIT15'!B14</f>
        <v>#REF!</v>
      </c>
      <c r="C14" s="261" t="e">
        <f>'ЗЭГ | FIT15'!C14</f>
        <v>#REF!</v>
      </c>
      <c r="D14" s="261" t="e">
        <f>'ЗЭГ | FIT15'!D14</f>
        <v>#REF!</v>
      </c>
      <c r="E14" s="261" t="e">
        <f>'ЗЭГ | FIT15'!E14</f>
        <v>#REF!</v>
      </c>
      <c r="F14" s="261" t="e">
        <f>'ЗЭГ | FIT15'!F14</f>
        <v>#REF!</v>
      </c>
    </row>
    <row r="15" spans="1:6" x14ac:dyDescent="0.2">
      <c r="A15" s="260">
        <v>2</v>
      </c>
      <c r="B15" s="261" t="e">
        <f>'ЗЭГ | FIT15'!B15</f>
        <v>#REF!</v>
      </c>
      <c r="C15" s="261" t="e">
        <f>'ЗЭГ | FIT15'!C15</f>
        <v>#REF!</v>
      </c>
      <c r="D15" s="261" t="e">
        <f>'ЗЭГ | FIT15'!D15</f>
        <v>#REF!</v>
      </c>
      <c r="E15" s="261" t="e">
        <f>'ЗЭГ | FIT15'!E15</f>
        <v>#REF!</v>
      </c>
      <c r="F15" s="261" t="e">
        <f>'ЗЭГ | FIT15'!F15</f>
        <v>#REF!</v>
      </c>
    </row>
    <row r="16" spans="1:6" x14ac:dyDescent="0.2">
      <c r="A16" s="259" t="s">
        <v>136</v>
      </c>
      <c r="B16" s="261"/>
      <c r="C16" s="261"/>
      <c r="D16" s="261"/>
      <c r="E16" s="261"/>
      <c r="F16" s="261"/>
    </row>
    <row r="17" spans="1:6" x14ac:dyDescent="0.2">
      <c r="A17" s="260">
        <v>1</v>
      </c>
      <c r="B17" s="261" t="e">
        <f>'ЗЭГ | FIT15'!B17</f>
        <v>#REF!</v>
      </c>
      <c r="C17" s="261" t="e">
        <f>'ЗЭГ | FIT15'!C17</f>
        <v>#REF!</v>
      </c>
      <c r="D17" s="261" t="e">
        <f>'ЗЭГ | FIT15'!D17</f>
        <v>#REF!</v>
      </c>
      <c r="E17" s="261" t="e">
        <f>'ЗЭГ | FIT15'!E17</f>
        <v>#REF!</v>
      </c>
      <c r="F17" s="261" t="e">
        <f>'ЗЭГ | FIT15'!F17</f>
        <v>#REF!</v>
      </c>
    </row>
    <row r="18" spans="1:6" x14ac:dyDescent="0.2">
      <c r="A18" s="260">
        <v>2</v>
      </c>
      <c r="B18" s="261" t="e">
        <f>'ЗЭГ | FIT15'!B18</f>
        <v>#REF!</v>
      </c>
      <c r="C18" s="261" t="e">
        <f>'ЗЭГ | FIT15'!C18</f>
        <v>#REF!</v>
      </c>
      <c r="D18" s="261" t="e">
        <f>'ЗЭГ | FIT15'!D18</f>
        <v>#REF!</v>
      </c>
      <c r="E18" s="261" t="e">
        <f>'ЗЭГ | FIT15'!E18</f>
        <v>#REF!</v>
      </c>
      <c r="F18" s="261" t="e">
        <f>'ЗЭГ | FIT15'!F18</f>
        <v>#REF!</v>
      </c>
    </row>
    <row r="19" spans="1:6" x14ac:dyDescent="0.2">
      <c r="A19" s="259" t="s">
        <v>137</v>
      </c>
      <c r="B19" s="261"/>
      <c r="C19" s="261"/>
      <c r="D19" s="261"/>
      <c r="E19" s="261"/>
      <c r="F19" s="261"/>
    </row>
    <row r="20" spans="1:6" x14ac:dyDescent="0.2">
      <c r="A20" s="260" t="s">
        <v>129</v>
      </c>
      <c r="B20" s="261" t="e">
        <f>'ЗЭГ | FIT15'!B20</f>
        <v>#REF!</v>
      </c>
      <c r="C20" s="261" t="e">
        <f>'ЗЭГ | FIT15'!C20</f>
        <v>#REF!</v>
      </c>
      <c r="D20" s="261" t="e">
        <f>'ЗЭГ | FIT15'!D20</f>
        <v>#REF!</v>
      </c>
      <c r="E20" s="261" t="e">
        <f>'ЗЭГ | FIT15'!E20</f>
        <v>#REF!</v>
      </c>
      <c r="F20" s="261" t="e">
        <f>'ЗЭГ | FIT15'!F20</f>
        <v>#REF!</v>
      </c>
    </row>
    <row r="21" spans="1:6" x14ac:dyDescent="0.2">
      <c r="A21" s="259" t="s">
        <v>138</v>
      </c>
      <c r="B21" s="261"/>
      <c r="C21" s="261"/>
      <c r="D21" s="261"/>
      <c r="E21" s="261"/>
      <c r="F21" s="261"/>
    </row>
    <row r="22" spans="1:6" x14ac:dyDescent="0.2">
      <c r="A22" s="260" t="s">
        <v>129</v>
      </c>
      <c r="B22" s="261" t="e">
        <f>'ЗЭГ | FIT15'!B22</f>
        <v>#REF!</v>
      </c>
      <c r="C22" s="261" t="e">
        <f>'ЗЭГ | FIT15'!C22</f>
        <v>#REF!</v>
      </c>
      <c r="D22" s="261" t="e">
        <f>'ЗЭГ | FIT15'!D22</f>
        <v>#REF!</v>
      </c>
      <c r="E22" s="261" t="e">
        <f>'ЗЭГ | FIT15'!E22</f>
        <v>#REF!</v>
      </c>
      <c r="F22" s="261" t="e">
        <f>'ЗЭГ | FIT15'!F22</f>
        <v>#REF!</v>
      </c>
    </row>
    <row r="23" spans="1:6" x14ac:dyDescent="0.2">
      <c r="A23" s="261" t="s">
        <v>139</v>
      </c>
      <c r="B23" s="261"/>
      <c r="C23" s="261"/>
      <c r="D23" s="261"/>
      <c r="E23" s="261"/>
      <c r="F23" s="261"/>
    </row>
    <row r="24" spans="1:6" x14ac:dyDescent="0.2">
      <c r="A24" s="260" t="s">
        <v>129</v>
      </c>
      <c r="B24" s="261" t="e">
        <f>'ЗЭГ | FIT15'!B24</f>
        <v>#REF!</v>
      </c>
      <c r="C24" s="261" t="e">
        <f>'ЗЭГ | FIT15'!C24</f>
        <v>#REF!</v>
      </c>
      <c r="D24" s="261" t="e">
        <f>'ЗЭГ | FIT15'!D24</f>
        <v>#REF!</v>
      </c>
      <c r="E24" s="261" t="e">
        <f>'ЗЭГ | FIT15'!E24</f>
        <v>#REF!</v>
      </c>
      <c r="F24" s="261" t="e">
        <f>'ЗЭГ | FIT15'!F24</f>
        <v>#REF!</v>
      </c>
    </row>
    <row r="25" spans="1:6" x14ac:dyDescent="0.2">
      <c r="A25" s="259" t="s">
        <v>140</v>
      </c>
      <c r="B25" s="261"/>
      <c r="C25" s="261"/>
      <c r="D25" s="261"/>
      <c r="E25" s="261"/>
      <c r="F25" s="261"/>
    </row>
    <row r="26" spans="1:6" x14ac:dyDescent="0.2">
      <c r="A26" s="260" t="s">
        <v>129</v>
      </c>
      <c r="B26" s="261" t="e">
        <f>'ЗЭГ | FIT15'!B26</f>
        <v>#REF!</v>
      </c>
      <c r="C26" s="261" t="e">
        <f>'ЗЭГ | FIT15'!C26</f>
        <v>#REF!</v>
      </c>
      <c r="D26" s="261" t="e">
        <f>'ЗЭГ | FIT15'!D26</f>
        <v>#REF!</v>
      </c>
      <c r="E26" s="261" t="e">
        <f>'ЗЭГ | FIT15'!E26</f>
        <v>#REF!</v>
      </c>
      <c r="F26" s="261" t="e">
        <f>'ЗЭГ | FIT15'!F26</f>
        <v>#REF!</v>
      </c>
    </row>
    <row r="27" spans="1:6" x14ac:dyDescent="0.2">
      <c r="A27" s="278"/>
    </row>
    <row r="28" spans="1:6" x14ac:dyDescent="0.2">
      <c r="A28" s="279" t="s">
        <v>326</v>
      </c>
      <c r="B28" s="216" t="e">
        <f t="shared" ref="B28" si="0">B2</f>
        <v>#REF!</v>
      </c>
      <c r="C28" s="216" t="e">
        <f t="shared" ref="C28:F28" si="1">C2</f>
        <v>#REF!</v>
      </c>
      <c r="D28" s="216" t="e">
        <f t="shared" si="1"/>
        <v>#REF!</v>
      </c>
      <c r="E28" s="216" t="e">
        <f t="shared" si="1"/>
        <v>#REF!</v>
      </c>
      <c r="F28" s="216" t="e">
        <f t="shared" si="1"/>
        <v>#REF!</v>
      </c>
    </row>
    <row r="29" spans="1:6" ht="33.75" customHeight="1" x14ac:dyDescent="0.2">
      <c r="A29" s="94" t="s">
        <v>143</v>
      </c>
      <c r="B29" s="216" t="e">
        <f t="shared" ref="B29" si="2">B3</f>
        <v>#REF!</v>
      </c>
      <c r="C29" s="216" t="e">
        <f t="shared" ref="C29:F29" si="3">C3</f>
        <v>#REF!</v>
      </c>
      <c r="D29" s="216" t="e">
        <f t="shared" si="3"/>
        <v>#REF!</v>
      </c>
      <c r="E29" s="216" t="e">
        <f t="shared" si="3"/>
        <v>#REF!</v>
      </c>
      <c r="F29" s="216" t="e">
        <f t="shared" si="3"/>
        <v>#REF!</v>
      </c>
    </row>
    <row r="30" spans="1:6" x14ac:dyDescent="0.2">
      <c r="A30" s="259" t="s">
        <v>153</v>
      </c>
    </row>
    <row r="31" spans="1:6" x14ac:dyDescent="0.2">
      <c r="A31" s="260">
        <v>1</v>
      </c>
      <c r="B31" s="217" t="e">
        <f t="shared" ref="B31" si="4">B5*0.87</f>
        <v>#REF!</v>
      </c>
      <c r="C31" s="217" t="e">
        <f t="shared" ref="C31:F31" si="5">C5*0.87</f>
        <v>#REF!</v>
      </c>
      <c r="D31" s="217" t="e">
        <f t="shared" si="5"/>
        <v>#REF!</v>
      </c>
      <c r="E31" s="217" t="e">
        <f t="shared" si="5"/>
        <v>#REF!</v>
      </c>
      <c r="F31" s="217" t="e">
        <f t="shared" si="5"/>
        <v>#REF!</v>
      </c>
    </row>
    <row r="32" spans="1:6" x14ac:dyDescent="0.2">
      <c r="A32" s="260">
        <v>2</v>
      </c>
      <c r="B32" s="217" t="e">
        <f t="shared" ref="B32" si="6">B6*0.87</f>
        <v>#REF!</v>
      </c>
      <c r="C32" s="217" t="e">
        <f t="shared" ref="C32:F32" si="7">C6*0.87</f>
        <v>#REF!</v>
      </c>
      <c r="D32" s="217" t="e">
        <f t="shared" si="7"/>
        <v>#REF!</v>
      </c>
      <c r="E32" s="217" t="e">
        <f t="shared" si="7"/>
        <v>#REF!</v>
      </c>
      <c r="F32" s="217" t="e">
        <f t="shared" si="7"/>
        <v>#REF!</v>
      </c>
    </row>
    <row r="33" spans="1:6" x14ac:dyDescent="0.2">
      <c r="A33" s="259" t="s">
        <v>155</v>
      </c>
      <c r="B33" s="217"/>
      <c r="C33" s="217"/>
      <c r="D33" s="217"/>
      <c r="E33" s="217"/>
      <c r="F33" s="217"/>
    </row>
    <row r="34" spans="1:6" x14ac:dyDescent="0.2">
      <c r="A34" s="260">
        <v>1</v>
      </c>
      <c r="B34" s="217" t="e">
        <f t="shared" ref="B34" si="8">B8*0.87</f>
        <v>#REF!</v>
      </c>
      <c r="C34" s="217" t="e">
        <f t="shared" ref="C34:F34" si="9">C8*0.87</f>
        <v>#REF!</v>
      </c>
      <c r="D34" s="217" t="e">
        <f t="shared" si="9"/>
        <v>#REF!</v>
      </c>
      <c r="E34" s="217" t="e">
        <f t="shared" si="9"/>
        <v>#REF!</v>
      </c>
      <c r="F34" s="217" t="e">
        <f t="shared" si="9"/>
        <v>#REF!</v>
      </c>
    </row>
    <row r="35" spans="1:6" x14ac:dyDescent="0.2">
      <c r="A35" s="260">
        <v>2</v>
      </c>
      <c r="B35" s="217" t="e">
        <f t="shared" ref="B35" si="10">B9*0.87</f>
        <v>#REF!</v>
      </c>
      <c r="C35" s="217" t="e">
        <f t="shared" ref="C35:F35" si="11">C9*0.87</f>
        <v>#REF!</v>
      </c>
      <c r="D35" s="217" t="e">
        <f t="shared" si="11"/>
        <v>#REF!</v>
      </c>
      <c r="E35" s="217" t="e">
        <f t="shared" si="11"/>
        <v>#REF!</v>
      </c>
      <c r="F35" s="217" t="e">
        <f t="shared" si="11"/>
        <v>#REF!</v>
      </c>
    </row>
    <row r="36" spans="1:6" x14ac:dyDescent="0.2">
      <c r="A36" s="259" t="s">
        <v>154</v>
      </c>
      <c r="B36" s="217"/>
      <c r="C36" s="217"/>
      <c r="D36" s="217"/>
      <c r="E36" s="217"/>
      <c r="F36" s="217"/>
    </row>
    <row r="37" spans="1:6" x14ac:dyDescent="0.2">
      <c r="A37" s="260">
        <v>1</v>
      </c>
      <c r="B37" s="217" t="e">
        <f t="shared" ref="B37" si="12">B11*0.87</f>
        <v>#REF!</v>
      </c>
      <c r="C37" s="217" t="e">
        <f t="shared" ref="C37:F37" si="13">C11*0.87</f>
        <v>#REF!</v>
      </c>
      <c r="D37" s="217" t="e">
        <f t="shared" si="13"/>
        <v>#REF!</v>
      </c>
      <c r="E37" s="217" t="e">
        <f t="shared" si="13"/>
        <v>#REF!</v>
      </c>
      <c r="F37" s="217" t="e">
        <f t="shared" si="13"/>
        <v>#REF!</v>
      </c>
    </row>
    <row r="38" spans="1:6" x14ac:dyDescent="0.2">
      <c r="A38" s="260">
        <v>2</v>
      </c>
      <c r="B38" s="217" t="e">
        <f t="shared" ref="B38" si="14">B12*0.87</f>
        <v>#REF!</v>
      </c>
      <c r="C38" s="217" t="e">
        <f t="shared" ref="C38:F38" si="15">C12*0.87</f>
        <v>#REF!</v>
      </c>
      <c r="D38" s="217" t="e">
        <f t="shared" si="15"/>
        <v>#REF!</v>
      </c>
      <c r="E38" s="217" t="e">
        <f t="shared" si="15"/>
        <v>#REF!</v>
      </c>
      <c r="F38" s="217" t="e">
        <f t="shared" si="15"/>
        <v>#REF!</v>
      </c>
    </row>
    <row r="39" spans="1:6" x14ac:dyDescent="0.2">
      <c r="A39" s="259" t="s">
        <v>156</v>
      </c>
      <c r="B39" s="217"/>
      <c r="C39" s="217"/>
      <c r="D39" s="217"/>
      <c r="E39" s="217"/>
      <c r="F39" s="217"/>
    </row>
    <row r="40" spans="1:6" x14ac:dyDescent="0.2">
      <c r="A40" s="260">
        <v>1</v>
      </c>
      <c r="B40" s="217" t="e">
        <f t="shared" ref="B40" si="16">B14*0.87</f>
        <v>#REF!</v>
      </c>
      <c r="C40" s="217" t="e">
        <f t="shared" ref="C40:F40" si="17">C14*0.87</f>
        <v>#REF!</v>
      </c>
      <c r="D40" s="217" t="e">
        <f t="shared" si="17"/>
        <v>#REF!</v>
      </c>
      <c r="E40" s="217" t="e">
        <f t="shared" si="17"/>
        <v>#REF!</v>
      </c>
      <c r="F40" s="217" t="e">
        <f t="shared" si="17"/>
        <v>#REF!</v>
      </c>
    </row>
    <row r="41" spans="1:6" x14ac:dyDescent="0.2">
      <c r="A41" s="260">
        <v>2</v>
      </c>
      <c r="B41" s="217" t="e">
        <f t="shared" ref="B41" si="18">B15*0.87</f>
        <v>#REF!</v>
      </c>
      <c r="C41" s="217" t="e">
        <f t="shared" ref="C41:F41" si="19">C15*0.87</f>
        <v>#REF!</v>
      </c>
      <c r="D41" s="217" t="e">
        <f t="shared" si="19"/>
        <v>#REF!</v>
      </c>
      <c r="E41" s="217" t="e">
        <f t="shared" si="19"/>
        <v>#REF!</v>
      </c>
      <c r="F41" s="217" t="e">
        <f t="shared" si="19"/>
        <v>#REF!</v>
      </c>
    </row>
    <row r="42" spans="1:6" x14ac:dyDescent="0.2">
      <c r="A42" s="259" t="s">
        <v>136</v>
      </c>
      <c r="B42" s="217"/>
      <c r="C42" s="217"/>
      <c r="D42" s="217"/>
      <c r="E42" s="217"/>
      <c r="F42" s="217"/>
    </row>
    <row r="43" spans="1:6" x14ac:dyDescent="0.2">
      <c r="A43" s="260">
        <v>1</v>
      </c>
      <c r="B43" s="217" t="e">
        <f t="shared" ref="B43" si="20">B17*0.87</f>
        <v>#REF!</v>
      </c>
      <c r="C43" s="217" t="e">
        <f t="shared" ref="C43:F43" si="21">C17*0.87</f>
        <v>#REF!</v>
      </c>
      <c r="D43" s="217" t="e">
        <f t="shared" si="21"/>
        <v>#REF!</v>
      </c>
      <c r="E43" s="217" t="e">
        <f t="shared" si="21"/>
        <v>#REF!</v>
      </c>
      <c r="F43" s="217" t="e">
        <f t="shared" si="21"/>
        <v>#REF!</v>
      </c>
    </row>
    <row r="44" spans="1:6" x14ac:dyDescent="0.2">
      <c r="A44" s="260">
        <v>2</v>
      </c>
      <c r="B44" s="217" t="e">
        <f t="shared" ref="B44" si="22">B18*0.87</f>
        <v>#REF!</v>
      </c>
      <c r="C44" s="217" t="e">
        <f t="shared" ref="C44:F44" si="23">C18*0.87</f>
        <v>#REF!</v>
      </c>
      <c r="D44" s="217" t="e">
        <f t="shared" si="23"/>
        <v>#REF!</v>
      </c>
      <c r="E44" s="217" t="e">
        <f t="shared" si="23"/>
        <v>#REF!</v>
      </c>
      <c r="F44" s="217" t="e">
        <f t="shared" si="23"/>
        <v>#REF!</v>
      </c>
    </row>
    <row r="45" spans="1:6" x14ac:dyDescent="0.2">
      <c r="A45" s="259" t="s">
        <v>137</v>
      </c>
      <c r="B45" s="217"/>
      <c r="C45" s="217"/>
      <c r="D45" s="217"/>
      <c r="E45" s="217"/>
      <c r="F45" s="217"/>
    </row>
    <row r="46" spans="1:6" x14ac:dyDescent="0.2">
      <c r="A46" s="260" t="s">
        <v>129</v>
      </c>
      <c r="B46" s="217" t="e">
        <f t="shared" ref="B46" si="24">B20*0.87</f>
        <v>#REF!</v>
      </c>
      <c r="C46" s="217" t="e">
        <f t="shared" ref="C46:F46" si="25">C20*0.87</f>
        <v>#REF!</v>
      </c>
      <c r="D46" s="217" t="e">
        <f t="shared" si="25"/>
        <v>#REF!</v>
      </c>
      <c r="E46" s="217" t="e">
        <f t="shared" si="25"/>
        <v>#REF!</v>
      </c>
      <c r="F46" s="217" t="e">
        <f t="shared" si="25"/>
        <v>#REF!</v>
      </c>
    </row>
    <row r="47" spans="1:6" x14ac:dyDescent="0.2">
      <c r="A47" s="259" t="s">
        <v>138</v>
      </c>
      <c r="B47" s="217"/>
      <c r="C47" s="217"/>
      <c r="D47" s="217"/>
      <c r="E47" s="217"/>
      <c r="F47" s="217"/>
    </row>
    <row r="48" spans="1:6" x14ac:dyDescent="0.2">
      <c r="A48" s="260" t="s">
        <v>129</v>
      </c>
      <c r="B48" s="217" t="e">
        <f t="shared" ref="B48" si="26">B22*0.87</f>
        <v>#REF!</v>
      </c>
      <c r="C48" s="217" t="e">
        <f t="shared" ref="C48:F48" si="27">C22*0.87</f>
        <v>#REF!</v>
      </c>
      <c r="D48" s="217" t="e">
        <f t="shared" si="27"/>
        <v>#REF!</v>
      </c>
      <c r="E48" s="217" t="e">
        <f t="shared" si="27"/>
        <v>#REF!</v>
      </c>
      <c r="F48" s="217" t="e">
        <f t="shared" si="27"/>
        <v>#REF!</v>
      </c>
    </row>
    <row r="49" spans="1:6" x14ac:dyDescent="0.2">
      <c r="A49" s="261" t="s">
        <v>139</v>
      </c>
      <c r="B49" s="217"/>
      <c r="C49" s="217"/>
      <c r="D49" s="217"/>
      <c r="E49" s="217"/>
      <c r="F49" s="217"/>
    </row>
    <row r="50" spans="1:6" x14ac:dyDescent="0.2">
      <c r="A50" s="260" t="s">
        <v>129</v>
      </c>
      <c r="B50" s="217" t="e">
        <f t="shared" ref="B50" si="28">B24*0.87</f>
        <v>#REF!</v>
      </c>
      <c r="C50" s="217" t="e">
        <f t="shared" ref="C50:F50" si="29">C24*0.87</f>
        <v>#REF!</v>
      </c>
      <c r="D50" s="217" t="e">
        <f t="shared" si="29"/>
        <v>#REF!</v>
      </c>
      <c r="E50" s="217" t="e">
        <f t="shared" si="29"/>
        <v>#REF!</v>
      </c>
      <c r="F50" s="217" t="e">
        <f t="shared" si="29"/>
        <v>#REF!</v>
      </c>
    </row>
    <row r="51" spans="1:6" x14ac:dyDescent="0.2">
      <c r="A51" s="259" t="s">
        <v>140</v>
      </c>
      <c r="B51" s="217"/>
      <c r="C51" s="217"/>
      <c r="D51" s="217"/>
      <c r="E51" s="217"/>
      <c r="F51" s="217"/>
    </row>
    <row r="52" spans="1:6" x14ac:dyDescent="0.2">
      <c r="A52" s="260" t="s">
        <v>129</v>
      </c>
      <c r="B52" s="217" t="e">
        <f t="shared" ref="B52" si="30">B26*0.87</f>
        <v>#REF!</v>
      </c>
      <c r="C52" s="217" t="e">
        <f t="shared" ref="C52:F52" si="31">C26*0.87</f>
        <v>#REF!</v>
      </c>
      <c r="D52" s="217" t="e">
        <f t="shared" si="31"/>
        <v>#REF!</v>
      </c>
      <c r="E52" s="217" t="e">
        <f t="shared" si="31"/>
        <v>#REF!</v>
      </c>
      <c r="F52" s="217" t="e">
        <f t="shared" si="31"/>
        <v>#REF!</v>
      </c>
    </row>
    <row r="53" spans="1:6" ht="165" x14ac:dyDescent="0.2">
      <c r="A53" s="275" t="s">
        <v>327</v>
      </c>
    </row>
    <row r="54" spans="1:6" x14ac:dyDescent="0.2">
      <c r="A54" s="246" t="s">
        <v>147</v>
      </c>
    </row>
    <row r="55" spans="1:6" x14ac:dyDescent="0.2">
      <c r="A55" s="118" t="s">
        <v>328</v>
      </c>
    </row>
    <row r="56" spans="1:6" x14ac:dyDescent="0.2">
      <c r="A56" s="118" t="s">
        <v>329</v>
      </c>
    </row>
    <row r="57" spans="1:6" x14ac:dyDescent="0.2">
      <c r="A57" s="213"/>
    </row>
    <row r="58" spans="1:6" x14ac:dyDescent="0.2">
      <c r="A58" s="246" t="s">
        <v>144</v>
      </c>
    </row>
    <row r="59" spans="1:6" ht="124.5" customHeight="1" x14ac:dyDescent="0.2">
      <c r="A59" s="249" t="s">
        <v>312</v>
      </c>
    </row>
    <row r="60" spans="1:6" ht="36" x14ac:dyDescent="0.2">
      <c r="A60" s="209" t="s">
        <v>325</v>
      </c>
    </row>
    <row r="61" spans="1:6" x14ac:dyDescent="0.2">
      <c r="A61" s="119" t="s">
        <v>330</v>
      </c>
    </row>
    <row r="62" spans="1:6" x14ac:dyDescent="0.2">
      <c r="A62" s="119" t="s">
        <v>289</v>
      </c>
    </row>
    <row r="63" spans="1:6" x14ac:dyDescent="0.2">
      <c r="A63" s="262" t="s">
        <v>341</v>
      </c>
    </row>
    <row r="64" spans="1:6" ht="31.5" x14ac:dyDescent="0.2">
      <c r="A64" s="247" t="s">
        <v>287</v>
      </c>
    </row>
    <row r="65" spans="1:1" ht="52.5" x14ac:dyDescent="0.2">
      <c r="A65" s="280" t="s">
        <v>331</v>
      </c>
    </row>
    <row r="66" spans="1:1" ht="31.5" x14ac:dyDescent="0.2">
      <c r="A66" s="280" t="s">
        <v>332</v>
      </c>
    </row>
    <row r="67" spans="1:1" ht="31.5" x14ac:dyDescent="0.2">
      <c r="A67" s="280" t="s">
        <v>333</v>
      </c>
    </row>
    <row r="68" spans="1:1" ht="31.5" x14ac:dyDescent="0.2">
      <c r="A68" s="280" t="s">
        <v>334</v>
      </c>
    </row>
    <row r="69" spans="1:1" ht="42" x14ac:dyDescent="0.2">
      <c r="A69" s="280" t="s">
        <v>335</v>
      </c>
    </row>
    <row r="70" spans="1:1" ht="31.5" x14ac:dyDescent="0.2">
      <c r="A70" s="280" t="s">
        <v>336</v>
      </c>
    </row>
    <row r="71" spans="1:1" ht="34.5" x14ac:dyDescent="0.2">
      <c r="A71" s="280" t="s">
        <v>337</v>
      </c>
    </row>
    <row r="72" spans="1:1" ht="23.25" x14ac:dyDescent="0.2">
      <c r="A72" s="280" t="s">
        <v>338</v>
      </c>
    </row>
    <row r="73" spans="1:1" ht="42" x14ac:dyDescent="0.2">
      <c r="A73" s="280" t="s">
        <v>339</v>
      </c>
    </row>
    <row r="74" spans="1:1" ht="31.5" x14ac:dyDescent="0.2">
      <c r="A74" s="280" t="s">
        <v>340</v>
      </c>
    </row>
    <row r="75" spans="1:1" ht="42" x14ac:dyDescent="0.2">
      <c r="A75" s="158" t="s">
        <v>179</v>
      </c>
    </row>
    <row r="76" spans="1:1" ht="21" x14ac:dyDescent="0.2">
      <c r="A76" s="232" t="s">
        <v>175</v>
      </c>
    </row>
    <row r="77" spans="1:1" ht="53.25" x14ac:dyDescent="0.2">
      <c r="A77" s="149" t="s">
        <v>176</v>
      </c>
    </row>
    <row r="78" spans="1:1" ht="31.5" x14ac:dyDescent="0.2">
      <c r="A78" s="198" t="s">
        <v>177</v>
      </c>
    </row>
    <row r="79" spans="1:1" x14ac:dyDescent="0.2">
      <c r="A79" s="130"/>
    </row>
    <row r="80" spans="1:1" x14ac:dyDescent="0.2">
      <c r="A80" s="131" t="s">
        <v>145</v>
      </c>
    </row>
    <row r="81" spans="1:1" ht="24" x14ac:dyDescent="0.2">
      <c r="A81" s="264" t="s">
        <v>165</v>
      </c>
    </row>
    <row r="82" spans="1:1" ht="24" x14ac:dyDescent="0.2">
      <c r="A82" s="264" t="s">
        <v>166</v>
      </c>
    </row>
    <row r="83" spans="1:1" x14ac:dyDescent="0.2">
      <c r="A83" s="248"/>
    </row>
    <row r="84" spans="1:1" x14ac:dyDescent="0.2">
      <c r="A84" s="264"/>
    </row>
    <row r="85" spans="1:1" x14ac:dyDescent="0.2">
      <c r="A85" s="264"/>
    </row>
    <row r="86" spans="1:1" x14ac:dyDescent="0.2">
      <c r="A86" s="120"/>
    </row>
    <row r="87" spans="1:1" x14ac:dyDescent="0.2">
      <c r="A87" s="120"/>
    </row>
    <row r="88" spans="1:1" x14ac:dyDescent="0.2">
      <c r="A88" s="120"/>
    </row>
    <row r="89" spans="1:1" x14ac:dyDescent="0.2">
      <c r="A89" s="120"/>
    </row>
    <row r="90" spans="1:1" x14ac:dyDescent="0.2">
      <c r="A90" s="120"/>
    </row>
    <row r="91" spans="1:1" x14ac:dyDescent="0.2">
      <c r="A91" s="120"/>
    </row>
    <row r="92" spans="1:1" x14ac:dyDescent="0.2">
      <c r="A92" s="120"/>
    </row>
    <row r="93" spans="1:1" x14ac:dyDescent="0.2">
      <c r="A93" s="120"/>
    </row>
    <row r="94" spans="1:1" x14ac:dyDescent="0.2">
      <c r="A94" s="120"/>
    </row>
    <row r="95" spans="1:1" x14ac:dyDescent="0.2">
      <c r="A95" s="120"/>
    </row>
    <row r="96" spans="1:1" x14ac:dyDescent="0.2">
      <c r="A96" s="120"/>
    </row>
    <row r="97" spans="1:1" x14ac:dyDescent="0.2">
      <c r="A97" s="120"/>
    </row>
    <row r="98" spans="1:1" x14ac:dyDescent="0.2">
      <c r="A98" s="120"/>
    </row>
    <row r="99" spans="1:1" x14ac:dyDescent="0.2">
      <c r="A99" s="120"/>
    </row>
    <row r="100" spans="1:1" x14ac:dyDescent="0.2">
      <c r="A100" s="120"/>
    </row>
    <row r="101" spans="1:1" x14ac:dyDescent="0.2">
      <c r="A101" s="120"/>
    </row>
    <row r="102" spans="1:1" x14ac:dyDescent="0.2">
      <c r="A102" s="120"/>
    </row>
    <row r="103" spans="1:1" x14ac:dyDescent="0.2">
      <c r="A103" s="120"/>
    </row>
    <row r="104" spans="1:1" x14ac:dyDescent="0.2">
      <c r="A104" s="120"/>
    </row>
    <row r="105" spans="1:1" x14ac:dyDescent="0.2">
      <c r="A105" s="120"/>
    </row>
    <row r="106" spans="1:1" x14ac:dyDescent="0.2">
      <c r="A106" s="120"/>
    </row>
    <row r="107" spans="1:1" x14ac:dyDescent="0.2">
      <c r="A107" s="120"/>
    </row>
    <row r="108" spans="1:1" x14ac:dyDescent="0.2">
      <c r="A108" s="120"/>
    </row>
    <row r="109" spans="1:1" x14ac:dyDescent="0.2">
      <c r="A109" s="120"/>
    </row>
    <row r="110" spans="1:1" x14ac:dyDescent="0.2">
      <c r="A110" s="120"/>
    </row>
    <row r="111" spans="1:1" x14ac:dyDescent="0.2">
      <c r="A111" s="120"/>
    </row>
    <row r="112" spans="1:1" x14ac:dyDescent="0.2">
      <c r="A112" s="120"/>
    </row>
    <row r="113" spans="1:1" x14ac:dyDescent="0.2">
      <c r="A113" s="120"/>
    </row>
    <row r="114" spans="1:1" x14ac:dyDescent="0.2">
      <c r="A114" s="120"/>
    </row>
    <row r="115" spans="1:1" x14ac:dyDescent="0.2">
      <c r="A115" s="120"/>
    </row>
    <row r="116" spans="1:1" x14ac:dyDescent="0.2">
      <c r="A116" s="120"/>
    </row>
    <row r="117" spans="1:1" x14ac:dyDescent="0.2">
      <c r="A117" s="120"/>
    </row>
    <row r="118" spans="1:1" x14ac:dyDescent="0.2">
      <c r="A118" s="120"/>
    </row>
    <row r="119" spans="1:1" x14ac:dyDescent="0.2">
      <c r="A119" s="120"/>
    </row>
    <row r="120" spans="1:1" x14ac:dyDescent="0.2">
      <c r="A120" s="120"/>
    </row>
    <row r="121" spans="1:1" x14ac:dyDescent="0.2">
      <c r="A121" s="120"/>
    </row>
    <row r="122" spans="1:1" x14ac:dyDescent="0.2">
      <c r="A122" s="120"/>
    </row>
    <row r="123" spans="1:1" x14ac:dyDescent="0.2">
      <c r="A123" s="120"/>
    </row>
    <row r="124" spans="1:1" x14ac:dyDescent="0.2">
      <c r="A124" s="120"/>
    </row>
    <row r="125" spans="1:1" x14ac:dyDescent="0.2">
      <c r="A125" s="120"/>
    </row>
    <row r="126" spans="1:1" x14ac:dyDescent="0.2">
      <c r="A126" s="120"/>
    </row>
    <row r="127" spans="1:1" x14ac:dyDescent="0.2">
      <c r="A127" s="120"/>
    </row>
    <row r="128" spans="1:1" x14ac:dyDescent="0.2">
      <c r="A128" s="120"/>
    </row>
    <row r="129" spans="1:1" x14ac:dyDescent="0.2">
      <c r="A129" s="120"/>
    </row>
    <row r="130" spans="1:1" x14ac:dyDescent="0.2">
      <c r="A130" s="120"/>
    </row>
    <row r="131" spans="1:1" x14ac:dyDescent="0.2">
      <c r="A131" s="120"/>
    </row>
    <row r="132" spans="1:1" x14ac:dyDescent="0.2">
      <c r="A132" s="120"/>
    </row>
    <row r="133" spans="1:1" x14ac:dyDescent="0.2">
      <c r="A133" s="120"/>
    </row>
    <row r="134" spans="1:1" x14ac:dyDescent="0.2">
      <c r="A134" s="120"/>
    </row>
    <row r="135" spans="1:1" x14ac:dyDescent="0.2">
      <c r="A135" s="120"/>
    </row>
    <row r="136" spans="1:1" x14ac:dyDescent="0.2">
      <c r="A136" s="120"/>
    </row>
    <row r="137" spans="1:1" x14ac:dyDescent="0.2">
      <c r="A137" s="120"/>
    </row>
    <row r="138" spans="1:1" x14ac:dyDescent="0.2">
      <c r="A138" s="120"/>
    </row>
  </sheetData>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3"/>
  <sheetViews>
    <sheetView zoomScaleNormal="100" workbookViewId="0">
      <selection activeCell="B1" sqref="B1:E1048576"/>
    </sheetView>
  </sheetViews>
  <sheetFormatPr defaultColWidth="8.7109375" defaultRowHeight="12.75" x14ac:dyDescent="0.2"/>
  <cols>
    <col min="1" max="1" width="72.85546875" style="263" customWidth="1"/>
    <col min="2" max="16384" width="8.7109375" style="263"/>
  </cols>
  <sheetData>
    <row r="1" spans="1:6" x14ac:dyDescent="0.2">
      <c r="A1" s="276" t="s">
        <v>141</v>
      </c>
    </row>
    <row r="2" spans="1:6" x14ac:dyDescent="0.2">
      <c r="A2" s="277" t="s">
        <v>288</v>
      </c>
      <c r="B2" s="216" t="e">
        <f>'ЗЭГ | FIT15'!B2</f>
        <v>#REF!</v>
      </c>
      <c r="C2" s="216" t="e">
        <f>'ЗЭГ | FIT15'!C2</f>
        <v>#REF!</v>
      </c>
      <c r="D2" s="216" t="e">
        <f>'ЗЭГ | FIT15'!D2</f>
        <v>#REF!</v>
      </c>
      <c r="E2" s="216" t="e">
        <f>'ЗЭГ | FIT15'!E2</f>
        <v>#REF!</v>
      </c>
      <c r="F2" s="267" t="e">
        <f>'ЗЭГ | FIT15'!F2</f>
        <v>#REF!</v>
      </c>
    </row>
    <row r="3" spans="1:6" ht="33.75" customHeight="1" x14ac:dyDescent="0.2">
      <c r="A3" s="94" t="s">
        <v>143</v>
      </c>
      <c r="B3" s="216" t="e">
        <f>'ЗЭГ | FIT15'!B3</f>
        <v>#REF!</v>
      </c>
      <c r="C3" s="216" t="e">
        <f>'ЗЭГ | FIT15'!C3</f>
        <v>#REF!</v>
      </c>
      <c r="D3" s="216" t="e">
        <f>'ЗЭГ | FIT15'!D3</f>
        <v>#REF!</v>
      </c>
      <c r="E3" s="216" t="e">
        <f>'ЗЭГ | FIT15'!E3</f>
        <v>#REF!</v>
      </c>
      <c r="F3" s="267" t="e">
        <f>'ЗЭГ | FIT15'!F3</f>
        <v>#REF!</v>
      </c>
    </row>
    <row r="4" spans="1:6" x14ac:dyDescent="0.2">
      <c r="A4" s="259" t="s">
        <v>153</v>
      </c>
      <c r="F4" s="43"/>
    </row>
    <row r="5" spans="1:6" x14ac:dyDescent="0.2">
      <c r="A5" s="260">
        <v>1</v>
      </c>
      <c r="B5" s="261" t="e">
        <f>'ЗЭГ | FIT15'!B5</f>
        <v>#REF!</v>
      </c>
      <c r="C5" s="261" t="e">
        <f>'ЗЭГ | FIT15'!C5</f>
        <v>#REF!</v>
      </c>
      <c r="D5" s="261" t="e">
        <f>'ЗЭГ | FIT15'!D5</f>
        <v>#REF!</v>
      </c>
      <c r="E5" s="261" t="e">
        <f>'ЗЭГ | FIT15'!E5</f>
        <v>#REF!</v>
      </c>
      <c r="F5" s="292" t="e">
        <f>'ЗЭГ | FIT15'!F5</f>
        <v>#REF!</v>
      </c>
    </row>
    <row r="6" spans="1:6" x14ac:dyDescent="0.2">
      <c r="A6" s="260">
        <v>2</v>
      </c>
      <c r="B6" s="261" t="e">
        <f>'ЗЭГ | FIT15'!B6</f>
        <v>#REF!</v>
      </c>
      <c r="C6" s="261" t="e">
        <f>'ЗЭГ | FIT15'!C6</f>
        <v>#REF!</v>
      </c>
      <c r="D6" s="261" t="e">
        <f>'ЗЭГ | FIT15'!D6</f>
        <v>#REF!</v>
      </c>
      <c r="E6" s="261" t="e">
        <f>'ЗЭГ | FIT15'!E6</f>
        <v>#REF!</v>
      </c>
      <c r="F6" s="292" t="e">
        <f>'ЗЭГ | FIT15'!F6</f>
        <v>#REF!</v>
      </c>
    </row>
    <row r="7" spans="1:6" x14ac:dyDescent="0.2">
      <c r="A7" s="259" t="s">
        <v>155</v>
      </c>
      <c r="B7" s="261"/>
      <c r="C7" s="261"/>
      <c r="D7" s="261"/>
      <c r="E7" s="261"/>
      <c r="F7" s="292"/>
    </row>
    <row r="8" spans="1:6" x14ac:dyDescent="0.2">
      <c r="A8" s="260">
        <v>1</v>
      </c>
      <c r="B8" s="261" t="e">
        <f>'ЗЭГ | FIT15'!B8</f>
        <v>#REF!</v>
      </c>
      <c r="C8" s="261" t="e">
        <f>'ЗЭГ | FIT15'!C8</f>
        <v>#REF!</v>
      </c>
      <c r="D8" s="261" t="e">
        <f>'ЗЭГ | FIT15'!D8</f>
        <v>#REF!</v>
      </c>
      <c r="E8" s="261" t="e">
        <f>'ЗЭГ | FIT15'!E8</f>
        <v>#REF!</v>
      </c>
      <c r="F8" s="292" t="e">
        <f>'ЗЭГ | FIT15'!F8</f>
        <v>#REF!</v>
      </c>
    </row>
    <row r="9" spans="1:6" x14ac:dyDescent="0.2">
      <c r="A9" s="260">
        <v>2</v>
      </c>
      <c r="B9" s="261" t="e">
        <f>'ЗЭГ | FIT15'!B9</f>
        <v>#REF!</v>
      </c>
      <c r="C9" s="261" t="e">
        <f>'ЗЭГ | FIT15'!C9</f>
        <v>#REF!</v>
      </c>
      <c r="D9" s="261" t="e">
        <f>'ЗЭГ | FIT15'!D9</f>
        <v>#REF!</v>
      </c>
      <c r="E9" s="261" t="e">
        <f>'ЗЭГ | FIT15'!E9</f>
        <v>#REF!</v>
      </c>
      <c r="F9" s="292" t="e">
        <f>'ЗЭГ | FIT15'!F9</f>
        <v>#REF!</v>
      </c>
    </row>
    <row r="10" spans="1:6" x14ac:dyDescent="0.2">
      <c r="A10" s="259" t="s">
        <v>154</v>
      </c>
      <c r="B10" s="261"/>
      <c r="C10" s="261"/>
      <c r="D10" s="261"/>
      <c r="E10" s="261"/>
      <c r="F10" s="292"/>
    </row>
    <row r="11" spans="1:6" x14ac:dyDescent="0.2">
      <c r="A11" s="260">
        <v>1</v>
      </c>
      <c r="B11" s="261" t="e">
        <f>'ЗЭГ | FIT15'!B11</f>
        <v>#REF!</v>
      </c>
      <c r="C11" s="261" t="e">
        <f>'ЗЭГ | FIT15'!C11</f>
        <v>#REF!</v>
      </c>
      <c r="D11" s="261" t="e">
        <f>'ЗЭГ | FIT15'!D11</f>
        <v>#REF!</v>
      </c>
      <c r="E11" s="261" t="e">
        <f>'ЗЭГ | FIT15'!E11</f>
        <v>#REF!</v>
      </c>
      <c r="F11" s="292" t="e">
        <f>'ЗЭГ | FIT15'!F11</f>
        <v>#REF!</v>
      </c>
    </row>
    <row r="12" spans="1:6" x14ac:dyDescent="0.2">
      <c r="A12" s="260">
        <v>2</v>
      </c>
      <c r="B12" s="261" t="e">
        <f>'ЗЭГ | FIT15'!B12</f>
        <v>#REF!</v>
      </c>
      <c r="C12" s="261" t="e">
        <f>'ЗЭГ | FIT15'!C12</f>
        <v>#REF!</v>
      </c>
      <c r="D12" s="261" t="e">
        <f>'ЗЭГ | FIT15'!D12</f>
        <v>#REF!</v>
      </c>
      <c r="E12" s="261" t="e">
        <f>'ЗЭГ | FIT15'!E12</f>
        <v>#REF!</v>
      </c>
      <c r="F12" s="292" t="e">
        <f>'ЗЭГ | FIT15'!F12</f>
        <v>#REF!</v>
      </c>
    </row>
    <row r="13" spans="1:6" x14ac:dyDescent="0.2">
      <c r="A13" s="259" t="s">
        <v>156</v>
      </c>
      <c r="B13" s="261"/>
      <c r="C13" s="261"/>
      <c r="D13" s="261"/>
      <c r="E13" s="261"/>
      <c r="F13" s="292"/>
    </row>
    <row r="14" spans="1:6" x14ac:dyDescent="0.2">
      <c r="A14" s="260">
        <v>1</v>
      </c>
      <c r="B14" s="261" t="e">
        <f>'ЗЭГ | FIT15'!B14</f>
        <v>#REF!</v>
      </c>
      <c r="C14" s="261" t="e">
        <f>'ЗЭГ | FIT15'!C14</f>
        <v>#REF!</v>
      </c>
      <c r="D14" s="261" t="e">
        <f>'ЗЭГ | FIT15'!D14</f>
        <v>#REF!</v>
      </c>
      <c r="E14" s="261" t="e">
        <f>'ЗЭГ | FIT15'!E14</f>
        <v>#REF!</v>
      </c>
      <c r="F14" s="292" t="e">
        <f>'ЗЭГ | FIT15'!F14</f>
        <v>#REF!</v>
      </c>
    </row>
    <row r="15" spans="1:6" x14ac:dyDescent="0.2">
      <c r="A15" s="260">
        <v>2</v>
      </c>
      <c r="B15" s="261" t="e">
        <f>'ЗЭГ | FIT15'!B15</f>
        <v>#REF!</v>
      </c>
      <c r="C15" s="261" t="e">
        <f>'ЗЭГ | FIT15'!C15</f>
        <v>#REF!</v>
      </c>
      <c r="D15" s="261" t="e">
        <f>'ЗЭГ | FIT15'!D15</f>
        <v>#REF!</v>
      </c>
      <c r="E15" s="261" t="e">
        <f>'ЗЭГ | FIT15'!E15</f>
        <v>#REF!</v>
      </c>
      <c r="F15" s="292" t="e">
        <f>'ЗЭГ | FIT15'!F15</f>
        <v>#REF!</v>
      </c>
    </row>
    <row r="16" spans="1:6" x14ac:dyDescent="0.2">
      <c r="A16" s="259" t="s">
        <v>136</v>
      </c>
      <c r="B16" s="261"/>
      <c r="C16" s="261"/>
      <c r="D16" s="261"/>
      <c r="E16" s="261"/>
      <c r="F16" s="292"/>
    </row>
    <row r="17" spans="1:6" x14ac:dyDescent="0.2">
      <c r="A17" s="260">
        <v>1</v>
      </c>
      <c r="B17" s="261" t="e">
        <f>'ЗЭГ | FIT15'!B17</f>
        <v>#REF!</v>
      </c>
      <c r="C17" s="261" t="e">
        <f>'ЗЭГ | FIT15'!C17</f>
        <v>#REF!</v>
      </c>
      <c r="D17" s="261" t="e">
        <f>'ЗЭГ | FIT15'!D17</f>
        <v>#REF!</v>
      </c>
      <c r="E17" s="261" t="e">
        <f>'ЗЭГ | FIT15'!E17</f>
        <v>#REF!</v>
      </c>
      <c r="F17" s="292" t="e">
        <f>'ЗЭГ | FIT15'!F17</f>
        <v>#REF!</v>
      </c>
    </row>
    <row r="18" spans="1:6" x14ac:dyDescent="0.2">
      <c r="A18" s="260">
        <v>2</v>
      </c>
      <c r="B18" s="261" t="e">
        <f>'ЗЭГ | FIT15'!B18</f>
        <v>#REF!</v>
      </c>
      <c r="C18" s="261" t="e">
        <f>'ЗЭГ | FIT15'!C18</f>
        <v>#REF!</v>
      </c>
      <c r="D18" s="261" t="e">
        <f>'ЗЭГ | FIT15'!D18</f>
        <v>#REF!</v>
      </c>
      <c r="E18" s="261" t="e">
        <f>'ЗЭГ | FIT15'!E18</f>
        <v>#REF!</v>
      </c>
      <c r="F18" s="292" t="e">
        <f>'ЗЭГ | FIT15'!F18</f>
        <v>#REF!</v>
      </c>
    </row>
    <row r="19" spans="1:6" x14ac:dyDescent="0.2">
      <c r="A19" s="259" t="s">
        <v>137</v>
      </c>
      <c r="B19" s="261"/>
      <c r="C19" s="261"/>
      <c r="D19" s="261"/>
      <c r="E19" s="261"/>
      <c r="F19" s="292"/>
    </row>
    <row r="20" spans="1:6" x14ac:dyDescent="0.2">
      <c r="A20" s="260" t="s">
        <v>129</v>
      </c>
      <c r="B20" s="261" t="e">
        <f>'ЗЭГ | FIT15'!B20</f>
        <v>#REF!</v>
      </c>
      <c r="C20" s="261" t="e">
        <f>'ЗЭГ | FIT15'!C20</f>
        <v>#REF!</v>
      </c>
      <c r="D20" s="261" t="e">
        <f>'ЗЭГ | FIT15'!D20</f>
        <v>#REF!</v>
      </c>
      <c r="E20" s="261" t="e">
        <f>'ЗЭГ | FIT15'!E20</f>
        <v>#REF!</v>
      </c>
      <c r="F20" s="292" t="e">
        <f>'ЗЭГ | FIT15'!F20</f>
        <v>#REF!</v>
      </c>
    </row>
    <row r="21" spans="1:6" x14ac:dyDescent="0.2">
      <c r="A21" s="259" t="s">
        <v>138</v>
      </c>
      <c r="B21" s="261"/>
      <c r="C21" s="261"/>
      <c r="D21" s="261"/>
      <c r="E21" s="261"/>
      <c r="F21" s="292"/>
    </row>
    <row r="22" spans="1:6" x14ac:dyDescent="0.2">
      <c r="A22" s="260" t="s">
        <v>129</v>
      </c>
      <c r="B22" s="261" t="e">
        <f>'ЗЭГ | FIT15'!B22</f>
        <v>#REF!</v>
      </c>
      <c r="C22" s="261" t="e">
        <f>'ЗЭГ | FIT15'!C22</f>
        <v>#REF!</v>
      </c>
      <c r="D22" s="261" t="e">
        <f>'ЗЭГ | FIT15'!D22</f>
        <v>#REF!</v>
      </c>
      <c r="E22" s="261" t="e">
        <f>'ЗЭГ | FIT15'!E22</f>
        <v>#REF!</v>
      </c>
      <c r="F22" s="292" t="e">
        <f>'ЗЭГ | FIT15'!F22</f>
        <v>#REF!</v>
      </c>
    </row>
    <row r="23" spans="1:6" x14ac:dyDescent="0.2">
      <c r="A23" s="261" t="s">
        <v>139</v>
      </c>
      <c r="B23" s="261"/>
      <c r="C23" s="261"/>
      <c r="D23" s="261"/>
      <c r="E23" s="261"/>
      <c r="F23" s="292"/>
    </row>
    <row r="24" spans="1:6" x14ac:dyDescent="0.2">
      <c r="A24" s="260" t="s">
        <v>129</v>
      </c>
      <c r="B24" s="261" t="e">
        <f>'ЗЭГ | FIT15'!B24</f>
        <v>#REF!</v>
      </c>
      <c r="C24" s="261" t="e">
        <f>'ЗЭГ | FIT15'!C24</f>
        <v>#REF!</v>
      </c>
      <c r="D24" s="261" t="e">
        <f>'ЗЭГ | FIT15'!D24</f>
        <v>#REF!</v>
      </c>
      <c r="E24" s="261" t="e">
        <f>'ЗЭГ | FIT15'!E24</f>
        <v>#REF!</v>
      </c>
      <c r="F24" s="292" t="e">
        <f>'ЗЭГ | FIT15'!F24</f>
        <v>#REF!</v>
      </c>
    </row>
    <row r="25" spans="1:6" x14ac:dyDescent="0.2">
      <c r="A25" s="259" t="s">
        <v>140</v>
      </c>
      <c r="B25" s="261"/>
      <c r="C25" s="261"/>
      <c r="D25" s="261"/>
      <c r="E25" s="261"/>
      <c r="F25" s="292"/>
    </row>
    <row r="26" spans="1:6" x14ac:dyDescent="0.2">
      <c r="A26" s="260" t="s">
        <v>129</v>
      </c>
      <c r="B26" s="261" t="e">
        <f>'ЗЭГ | FIT15'!B26</f>
        <v>#REF!</v>
      </c>
      <c r="C26" s="261" t="e">
        <f>'ЗЭГ | FIT15'!C26</f>
        <v>#REF!</v>
      </c>
      <c r="D26" s="261" t="e">
        <f>'ЗЭГ | FIT15'!D26</f>
        <v>#REF!</v>
      </c>
      <c r="E26" s="261" t="e">
        <f>'ЗЭГ | FIT15'!E26</f>
        <v>#REF!</v>
      </c>
      <c r="F26" s="292" t="e">
        <f>'ЗЭГ | FIT15'!F26</f>
        <v>#REF!</v>
      </c>
    </row>
    <row r="27" spans="1:6" x14ac:dyDescent="0.2">
      <c r="A27" s="101"/>
    </row>
    <row r="28" spans="1:6" ht="165" x14ac:dyDescent="0.2">
      <c r="A28" s="275" t="s">
        <v>327</v>
      </c>
    </row>
    <row r="29" spans="1:6" x14ac:dyDescent="0.2">
      <c r="A29" s="246" t="s">
        <v>147</v>
      </c>
    </row>
    <row r="30" spans="1:6" x14ac:dyDescent="0.2">
      <c r="A30" s="118" t="s">
        <v>328</v>
      </c>
    </row>
    <row r="31" spans="1:6" x14ac:dyDescent="0.2">
      <c r="A31" s="118" t="s">
        <v>329</v>
      </c>
    </row>
    <row r="32" spans="1:6" x14ac:dyDescent="0.2">
      <c r="A32" s="213"/>
    </row>
    <row r="33" spans="1:1" x14ac:dyDescent="0.2">
      <c r="A33" s="246" t="s">
        <v>144</v>
      </c>
    </row>
    <row r="34" spans="1:1" ht="124.5" customHeight="1" x14ac:dyDescent="0.2">
      <c r="A34" s="249" t="s">
        <v>312</v>
      </c>
    </row>
    <row r="35" spans="1:1" ht="36" x14ac:dyDescent="0.2">
      <c r="A35" s="209" t="s">
        <v>325</v>
      </c>
    </row>
    <row r="36" spans="1:1" x14ac:dyDescent="0.2">
      <c r="A36" s="119" t="s">
        <v>330</v>
      </c>
    </row>
    <row r="37" spans="1:1" x14ac:dyDescent="0.2">
      <c r="A37" s="119" t="s">
        <v>289</v>
      </c>
    </row>
    <row r="38" spans="1:1" x14ac:dyDescent="0.2">
      <c r="A38" s="262" t="s">
        <v>341</v>
      </c>
    </row>
    <row r="39" spans="1:1" ht="31.5" x14ac:dyDescent="0.2">
      <c r="A39" s="247" t="s">
        <v>287</v>
      </c>
    </row>
    <row r="40" spans="1:1" ht="52.5" x14ac:dyDescent="0.2">
      <c r="A40" s="280" t="s">
        <v>331</v>
      </c>
    </row>
    <row r="41" spans="1:1" ht="31.5" x14ac:dyDescent="0.2">
      <c r="A41" s="280" t="s">
        <v>332</v>
      </c>
    </row>
    <row r="42" spans="1:1" ht="31.5" x14ac:dyDescent="0.2">
      <c r="A42" s="280" t="s">
        <v>333</v>
      </c>
    </row>
    <row r="43" spans="1:1" ht="31.5" x14ac:dyDescent="0.2">
      <c r="A43" s="280" t="s">
        <v>334</v>
      </c>
    </row>
    <row r="44" spans="1:1" ht="42" x14ac:dyDescent="0.2">
      <c r="A44" s="280" t="s">
        <v>335</v>
      </c>
    </row>
    <row r="45" spans="1:1" ht="31.5" x14ac:dyDescent="0.2">
      <c r="A45" s="280" t="s">
        <v>336</v>
      </c>
    </row>
    <row r="46" spans="1:1" ht="34.5" x14ac:dyDescent="0.2">
      <c r="A46" s="280" t="s">
        <v>337</v>
      </c>
    </row>
    <row r="47" spans="1:1" ht="23.25" x14ac:dyDescent="0.2">
      <c r="A47" s="280" t="s">
        <v>338</v>
      </c>
    </row>
    <row r="48" spans="1:1" ht="42" x14ac:dyDescent="0.2">
      <c r="A48" s="280" t="s">
        <v>339</v>
      </c>
    </row>
    <row r="49" spans="1:1" ht="31.5" x14ac:dyDescent="0.2">
      <c r="A49" s="280" t="s">
        <v>340</v>
      </c>
    </row>
    <row r="50" spans="1:1" ht="42" x14ac:dyDescent="0.2">
      <c r="A50" s="158" t="s">
        <v>179</v>
      </c>
    </row>
    <row r="51" spans="1:1" ht="21" x14ac:dyDescent="0.2">
      <c r="A51" s="232" t="s">
        <v>175</v>
      </c>
    </row>
    <row r="52" spans="1:1" ht="53.25" x14ac:dyDescent="0.2">
      <c r="A52" s="149" t="s">
        <v>176</v>
      </c>
    </row>
    <row r="53" spans="1:1" ht="31.5" x14ac:dyDescent="0.2">
      <c r="A53" s="198" t="s">
        <v>177</v>
      </c>
    </row>
    <row r="54" spans="1:1" x14ac:dyDescent="0.2">
      <c r="A54" s="130"/>
    </row>
    <row r="55" spans="1:1" x14ac:dyDescent="0.2">
      <c r="A55" s="131" t="s">
        <v>145</v>
      </c>
    </row>
    <row r="56" spans="1:1" ht="24" x14ac:dyDescent="0.2">
      <c r="A56" s="264" t="s">
        <v>165</v>
      </c>
    </row>
    <row r="57" spans="1:1" ht="24" x14ac:dyDescent="0.2">
      <c r="A57" s="264" t="s">
        <v>166</v>
      </c>
    </row>
    <row r="58" spans="1:1" x14ac:dyDescent="0.2">
      <c r="A58" s="248"/>
    </row>
    <row r="59" spans="1:1" x14ac:dyDescent="0.2">
      <c r="A59" s="264"/>
    </row>
    <row r="60" spans="1:1" x14ac:dyDescent="0.2">
      <c r="A60" s="264"/>
    </row>
    <row r="61" spans="1:1" x14ac:dyDescent="0.2">
      <c r="A61" s="120"/>
    </row>
    <row r="62" spans="1:1" x14ac:dyDescent="0.2">
      <c r="A62" s="120"/>
    </row>
    <row r="63" spans="1:1" x14ac:dyDescent="0.2">
      <c r="A63" s="120"/>
    </row>
    <row r="64" spans="1:1" x14ac:dyDescent="0.2">
      <c r="A64" s="120"/>
    </row>
    <row r="65" spans="1:1" x14ac:dyDescent="0.2">
      <c r="A65" s="120"/>
    </row>
    <row r="66" spans="1:1" x14ac:dyDescent="0.2">
      <c r="A66" s="120"/>
    </row>
    <row r="67" spans="1:1" x14ac:dyDescent="0.2">
      <c r="A67" s="120"/>
    </row>
    <row r="68" spans="1:1" x14ac:dyDescent="0.2">
      <c r="A68" s="120"/>
    </row>
    <row r="69" spans="1:1" x14ac:dyDescent="0.2">
      <c r="A69" s="120"/>
    </row>
    <row r="70" spans="1:1" x14ac:dyDescent="0.2">
      <c r="A70" s="120"/>
    </row>
    <row r="71" spans="1:1" x14ac:dyDescent="0.2">
      <c r="A71" s="120"/>
    </row>
    <row r="72" spans="1:1" x14ac:dyDescent="0.2">
      <c r="A72" s="120"/>
    </row>
    <row r="73" spans="1:1" x14ac:dyDescent="0.2">
      <c r="A73" s="120"/>
    </row>
    <row r="74" spans="1:1" x14ac:dyDescent="0.2">
      <c r="A74" s="120"/>
    </row>
    <row r="75" spans="1:1" x14ac:dyDescent="0.2">
      <c r="A75" s="120"/>
    </row>
    <row r="76" spans="1:1" x14ac:dyDescent="0.2">
      <c r="A76" s="120"/>
    </row>
    <row r="77" spans="1:1" x14ac:dyDescent="0.2">
      <c r="A77" s="120"/>
    </row>
    <row r="78" spans="1:1" x14ac:dyDescent="0.2">
      <c r="A78" s="120"/>
    </row>
    <row r="79" spans="1:1" x14ac:dyDescent="0.2">
      <c r="A79" s="120"/>
    </row>
    <row r="80" spans="1:1" x14ac:dyDescent="0.2">
      <c r="A80" s="120"/>
    </row>
    <row r="81" spans="1:1" x14ac:dyDescent="0.2">
      <c r="A81" s="120"/>
    </row>
    <row r="82" spans="1:1" x14ac:dyDescent="0.2">
      <c r="A82" s="120"/>
    </row>
    <row r="83" spans="1:1" x14ac:dyDescent="0.2">
      <c r="A83" s="120"/>
    </row>
    <row r="84" spans="1:1" x14ac:dyDescent="0.2">
      <c r="A84" s="120"/>
    </row>
    <row r="85" spans="1:1" x14ac:dyDescent="0.2">
      <c r="A85" s="120"/>
    </row>
    <row r="86" spans="1:1" x14ac:dyDescent="0.2">
      <c r="A86" s="120"/>
    </row>
    <row r="87" spans="1:1" x14ac:dyDescent="0.2">
      <c r="A87" s="120"/>
    </row>
    <row r="88" spans="1:1" x14ac:dyDescent="0.2">
      <c r="A88" s="120"/>
    </row>
    <row r="89" spans="1:1" x14ac:dyDescent="0.2">
      <c r="A89" s="120"/>
    </row>
    <row r="90" spans="1:1" x14ac:dyDescent="0.2">
      <c r="A90" s="120"/>
    </row>
    <row r="91" spans="1:1" x14ac:dyDescent="0.2">
      <c r="A91" s="120"/>
    </row>
    <row r="92" spans="1:1" x14ac:dyDescent="0.2">
      <c r="A92" s="120"/>
    </row>
    <row r="93" spans="1:1" x14ac:dyDescent="0.2">
      <c r="A93" s="120"/>
    </row>
    <row r="94" spans="1:1" x14ac:dyDescent="0.2">
      <c r="A94" s="120"/>
    </row>
    <row r="95" spans="1:1" x14ac:dyDescent="0.2">
      <c r="A95" s="120"/>
    </row>
    <row r="96" spans="1:1" x14ac:dyDescent="0.2">
      <c r="A96" s="120"/>
    </row>
    <row r="97" spans="1:1" x14ac:dyDescent="0.2">
      <c r="A97" s="120"/>
    </row>
    <row r="98" spans="1:1" x14ac:dyDescent="0.2">
      <c r="A98" s="120"/>
    </row>
    <row r="99" spans="1:1" x14ac:dyDescent="0.2">
      <c r="A99" s="120"/>
    </row>
    <row r="100" spans="1:1" x14ac:dyDescent="0.2">
      <c r="A100" s="120"/>
    </row>
    <row r="101" spans="1:1" x14ac:dyDescent="0.2">
      <c r="A101" s="120"/>
    </row>
    <row r="102" spans="1:1" x14ac:dyDescent="0.2">
      <c r="A102" s="120"/>
    </row>
    <row r="103" spans="1:1" x14ac:dyDescent="0.2">
      <c r="A103" s="120"/>
    </row>
    <row r="104" spans="1:1" x14ac:dyDescent="0.2">
      <c r="A104" s="120"/>
    </row>
    <row r="105" spans="1:1" x14ac:dyDescent="0.2">
      <c r="A105" s="120"/>
    </row>
    <row r="106" spans="1:1" x14ac:dyDescent="0.2">
      <c r="A106" s="120"/>
    </row>
    <row r="107" spans="1:1" x14ac:dyDescent="0.2">
      <c r="A107" s="120"/>
    </row>
    <row r="108" spans="1:1" x14ac:dyDescent="0.2">
      <c r="A108" s="120"/>
    </row>
    <row r="109" spans="1:1" x14ac:dyDescent="0.2">
      <c r="A109" s="120"/>
    </row>
    <row r="110" spans="1:1" x14ac:dyDescent="0.2">
      <c r="A110" s="120"/>
    </row>
    <row r="111" spans="1:1" x14ac:dyDescent="0.2">
      <c r="A111" s="120"/>
    </row>
    <row r="112" spans="1:1" x14ac:dyDescent="0.2">
      <c r="A112" s="120"/>
    </row>
    <row r="113" spans="1:1" x14ac:dyDescent="0.2">
      <c r="A113" s="120"/>
    </row>
  </sheetData>
  <pageMargins left="0.7" right="0.7" top="0.75" bottom="0.75" header="0.3" footer="0.3"/>
  <pageSetup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72"/>
  <sheetViews>
    <sheetView topLeftCell="A2" zoomScaleNormal="100" workbookViewId="0">
      <selection activeCell="G37" sqref="G37"/>
    </sheetView>
  </sheetViews>
  <sheetFormatPr defaultColWidth="9" defaultRowHeight="12" x14ac:dyDescent="0.2"/>
  <cols>
    <col min="1" max="1" width="83.85546875" style="213" customWidth="1"/>
    <col min="2" max="16384" width="9" style="213"/>
  </cols>
  <sheetData>
    <row r="1" spans="1:2" s="21" customFormat="1" ht="12" customHeight="1" x14ac:dyDescent="0.2">
      <c r="A1" s="114" t="s">
        <v>141</v>
      </c>
    </row>
    <row r="2" spans="1:2" s="21" customFormat="1" ht="12" customHeight="1" x14ac:dyDescent="0.2">
      <c r="A2" s="98" t="s">
        <v>241</v>
      </c>
    </row>
    <row r="3" spans="1:2" ht="8.4499999999999993" customHeight="1" x14ac:dyDescent="0.2">
      <c r="A3" s="80"/>
    </row>
    <row r="4" spans="1:2" s="21" customFormat="1" ht="32.450000000000003" customHeight="1" x14ac:dyDescent="0.2">
      <c r="A4" s="183" t="s">
        <v>146</v>
      </c>
    </row>
    <row r="5" spans="1:2" s="81" customFormat="1" ht="23.1" customHeight="1" x14ac:dyDescent="0.2">
      <c r="A5" s="93" t="s">
        <v>143</v>
      </c>
      <c r="B5" s="310" t="e">
        <f>'C завтраками| Bed and breakfast'!#REF!</f>
        <v>#REF!</v>
      </c>
    </row>
    <row r="6" spans="1:2" s="81" customFormat="1" ht="23.1" customHeight="1" x14ac:dyDescent="0.2">
      <c r="A6" s="94"/>
      <c r="B6" s="310" t="e">
        <f>'C завтраками| Bed and breakfast'!#REF!</f>
        <v>#REF!</v>
      </c>
    </row>
    <row r="7" spans="1:2" s="85" customFormat="1" x14ac:dyDescent="0.2">
      <c r="A7" s="259" t="s">
        <v>153</v>
      </c>
      <c r="B7" s="311"/>
    </row>
    <row r="8" spans="1:2" s="85" customFormat="1" x14ac:dyDescent="0.2">
      <c r="A8" s="260">
        <v>1</v>
      </c>
      <c r="B8" s="292" t="e">
        <f>'C завтраками| Bed and breakfast'!#REF!*0.9</f>
        <v>#REF!</v>
      </c>
    </row>
    <row r="9" spans="1:2" s="85" customFormat="1" x14ac:dyDescent="0.2">
      <c r="A9" s="260">
        <v>2</v>
      </c>
      <c r="B9" s="313" t="e">
        <f>'C завтраками| Bed and breakfast'!#REF!*0.9</f>
        <v>#REF!</v>
      </c>
    </row>
    <row r="10" spans="1:2" s="85" customFormat="1" x14ac:dyDescent="0.2">
      <c r="A10" s="259" t="s">
        <v>155</v>
      </c>
      <c r="B10" s="292"/>
    </row>
    <row r="11" spans="1:2" s="85" customFormat="1" x14ac:dyDescent="0.2">
      <c r="A11" s="260">
        <v>1</v>
      </c>
      <c r="B11" s="313" t="e">
        <f>'C завтраками| Bed and breakfast'!#REF!*0.9</f>
        <v>#REF!</v>
      </c>
    </row>
    <row r="12" spans="1:2" s="85" customFormat="1" x14ac:dyDescent="0.2">
      <c r="A12" s="260">
        <v>2</v>
      </c>
      <c r="B12" s="313" t="e">
        <f>'C завтраками| Bed and breakfast'!#REF!*0.9</f>
        <v>#REF!</v>
      </c>
    </row>
    <row r="13" spans="1:2" s="85" customFormat="1" x14ac:dyDescent="0.2">
      <c r="A13" s="259" t="s">
        <v>154</v>
      </c>
      <c r="B13" s="292"/>
    </row>
    <row r="14" spans="1:2" s="85" customFormat="1" x14ac:dyDescent="0.2">
      <c r="A14" s="260">
        <v>1</v>
      </c>
      <c r="B14" s="313" t="e">
        <f>'C завтраками| Bed and breakfast'!#REF!*0.9</f>
        <v>#REF!</v>
      </c>
    </row>
    <row r="15" spans="1:2" s="85" customFormat="1" x14ac:dyDescent="0.2">
      <c r="A15" s="260">
        <v>2</v>
      </c>
      <c r="B15" s="313" t="e">
        <f>'C завтраками| Bed and breakfast'!#REF!*0.9</f>
        <v>#REF!</v>
      </c>
    </row>
    <row r="16" spans="1:2" s="85" customFormat="1" x14ac:dyDescent="0.2">
      <c r="A16" s="259" t="s">
        <v>156</v>
      </c>
      <c r="B16" s="292"/>
    </row>
    <row r="17" spans="1:2" s="85" customFormat="1" x14ac:dyDescent="0.2">
      <c r="A17" s="260">
        <v>1</v>
      </c>
      <c r="B17" s="313" t="e">
        <f>'C завтраками| Bed and breakfast'!#REF!*0.9</f>
        <v>#REF!</v>
      </c>
    </row>
    <row r="18" spans="1:2" s="85" customFormat="1" x14ac:dyDescent="0.2">
      <c r="A18" s="260">
        <v>2</v>
      </c>
      <c r="B18" s="313" t="e">
        <f>'C завтраками| Bed and breakfast'!#REF!*0.9</f>
        <v>#REF!</v>
      </c>
    </row>
    <row r="19" spans="1:2" s="85" customFormat="1" x14ac:dyDescent="0.2">
      <c r="A19" s="259" t="s">
        <v>136</v>
      </c>
      <c r="B19" s="292"/>
    </row>
    <row r="20" spans="1:2" s="85" customFormat="1" x14ac:dyDescent="0.2">
      <c r="A20" s="260">
        <v>1</v>
      </c>
      <c r="B20" s="313" t="e">
        <f>'C завтраками| Bed and breakfast'!#REF!*0.9</f>
        <v>#REF!</v>
      </c>
    </row>
    <row r="21" spans="1:2" s="85" customFormat="1" x14ac:dyDescent="0.2">
      <c r="A21" s="260">
        <v>2</v>
      </c>
      <c r="B21" s="313" t="e">
        <f>'C завтраками| Bed and breakfast'!#REF!*0.9</f>
        <v>#REF!</v>
      </c>
    </row>
    <row r="22" spans="1:2" s="85" customFormat="1" x14ac:dyDescent="0.2">
      <c r="A22" s="259" t="s">
        <v>137</v>
      </c>
      <c r="B22" s="311"/>
    </row>
    <row r="23" spans="1:2" s="85" customFormat="1" x14ac:dyDescent="0.2">
      <c r="A23" s="260" t="s">
        <v>129</v>
      </c>
      <c r="B23" s="313" t="e">
        <f>'C завтраками| Bed and breakfast'!#REF!*0.9</f>
        <v>#REF!</v>
      </c>
    </row>
    <row r="24" spans="1:2" s="85" customFormat="1" x14ac:dyDescent="0.2">
      <c r="A24" s="259" t="s">
        <v>138</v>
      </c>
      <c r="B24" s="292"/>
    </row>
    <row r="25" spans="1:2" s="85" customFormat="1" x14ac:dyDescent="0.2">
      <c r="A25" s="260" t="s">
        <v>129</v>
      </c>
      <c r="B25" s="313" t="e">
        <f>'C завтраками| Bed and breakfast'!#REF!*0.9</f>
        <v>#REF!</v>
      </c>
    </row>
    <row r="26" spans="1:2" s="85" customFormat="1" x14ac:dyDescent="0.2">
      <c r="A26" s="261" t="s">
        <v>139</v>
      </c>
      <c r="B26" s="292"/>
    </row>
    <row r="27" spans="1:2" s="85" customFormat="1" x14ac:dyDescent="0.2">
      <c r="A27" s="260" t="s">
        <v>129</v>
      </c>
      <c r="B27" s="313" t="e">
        <f>'C завтраками| Bed and breakfast'!#REF!*0.9</f>
        <v>#REF!</v>
      </c>
    </row>
    <row r="28" spans="1:2" s="85" customFormat="1" x14ac:dyDescent="0.2">
      <c r="A28" s="259" t="s">
        <v>140</v>
      </c>
      <c r="B28" s="292"/>
    </row>
    <row r="29" spans="1:2" s="85" customFormat="1" x14ac:dyDescent="0.2">
      <c r="A29" s="260" t="s">
        <v>129</v>
      </c>
      <c r="B29" s="313" t="e">
        <f>'C завтраками| Bed and breakfast'!#REF!*0.9</f>
        <v>#REF!</v>
      </c>
    </row>
    <row r="30" spans="1:2" s="85" customFormat="1" x14ac:dyDescent="0.2">
      <c r="A30" s="101"/>
      <c r="B30" s="312"/>
    </row>
    <row r="31" spans="1:2" s="85" customFormat="1" x14ac:dyDescent="0.2">
      <c r="A31" s="273" t="s">
        <v>313</v>
      </c>
      <c r="B31" s="312"/>
    </row>
    <row r="32" spans="1:2" s="85" customFormat="1" x14ac:dyDescent="0.2">
      <c r="A32" s="93" t="s">
        <v>143</v>
      </c>
      <c r="B32" s="310" t="e">
        <f t="shared" ref="B32" si="0">B5</f>
        <v>#REF!</v>
      </c>
    </row>
    <row r="33" spans="1:2" s="85" customFormat="1" x14ac:dyDescent="0.2">
      <c r="A33" s="94"/>
      <c r="B33" s="310" t="e">
        <f t="shared" ref="B33" si="1">B6</f>
        <v>#REF!</v>
      </c>
    </row>
    <row r="34" spans="1:2" s="85" customFormat="1" x14ac:dyDescent="0.2">
      <c r="A34" s="259" t="s">
        <v>153</v>
      </c>
      <c r="B34" s="311"/>
    </row>
    <row r="35" spans="1:2" s="85" customFormat="1" x14ac:dyDescent="0.2">
      <c r="A35" s="260">
        <v>1</v>
      </c>
      <c r="B35" s="292" t="e">
        <f t="shared" ref="B35" si="2">ROUND(B8*0.9,)</f>
        <v>#REF!</v>
      </c>
    </row>
    <row r="36" spans="1:2" s="85" customFormat="1" x14ac:dyDescent="0.2">
      <c r="A36" s="260">
        <v>2</v>
      </c>
      <c r="B36" s="292" t="e">
        <f t="shared" ref="B36" si="3">ROUND(B9*0.9,)</f>
        <v>#REF!</v>
      </c>
    </row>
    <row r="37" spans="1:2" s="85" customFormat="1" x14ac:dyDescent="0.2">
      <c r="A37" s="259" t="s">
        <v>155</v>
      </c>
      <c r="B37" s="292"/>
    </row>
    <row r="38" spans="1:2" s="85" customFormat="1" x14ac:dyDescent="0.2">
      <c r="A38" s="260">
        <v>1</v>
      </c>
      <c r="B38" s="261" t="e">
        <f t="shared" ref="B38" si="4">ROUND(B11*0.9,)</f>
        <v>#REF!</v>
      </c>
    </row>
    <row r="39" spans="1:2" s="85" customFormat="1" x14ac:dyDescent="0.2">
      <c r="A39" s="260">
        <v>2</v>
      </c>
      <c r="B39" s="261" t="e">
        <f t="shared" ref="B39" si="5">ROUND(B12*0.9,)</f>
        <v>#REF!</v>
      </c>
    </row>
    <row r="40" spans="1:2" s="85" customFormat="1" x14ac:dyDescent="0.2">
      <c r="A40" s="259" t="s">
        <v>154</v>
      </c>
      <c r="B40" s="261"/>
    </row>
    <row r="41" spans="1:2" s="85" customFormat="1" x14ac:dyDescent="0.2">
      <c r="A41" s="260">
        <v>1</v>
      </c>
      <c r="B41" s="261" t="e">
        <f t="shared" ref="B41" si="6">ROUND(B14*0.9,)</f>
        <v>#REF!</v>
      </c>
    </row>
    <row r="42" spans="1:2" s="85" customFormat="1" x14ac:dyDescent="0.2">
      <c r="A42" s="260">
        <v>2</v>
      </c>
      <c r="B42" s="261" t="e">
        <f t="shared" ref="B42" si="7">ROUND(B15*0.9,)</f>
        <v>#REF!</v>
      </c>
    </row>
    <row r="43" spans="1:2" s="85" customFormat="1" x14ac:dyDescent="0.2">
      <c r="A43" s="259" t="s">
        <v>156</v>
      </c>
      <c r="B43" s="261"/>
    </row>
    <row r="44" spans="1:2" s="85" customFormat="1" x14ac:dyDescent="0.2">
      <c r="A44" s="260">
        <v>1</v>
      </c>
      <c r="B44" s="261" t="e">
        <f t="shared" ref="B44" si="8">ROUND(B17*0.9,)</f>
        <v>#REF!</v>
      </c>
    </row>
    <row r="45" spans="1:2" s="85" customFormat="1" x14ac:dyDescent="0.2">
      <c r="A45" s="260">
        <v>2</v>
      </c>
      <c r="B45" s="261" t="e">
        <f t="shared" ref="B45" si="9">ROUND(B18*0.9,)</f>
        <v>#REF!</v>
      </c>
    </row>
    <row r="46" spans="1:2" s="85" customFormat="1" x14ac:dyDescent="0.2">
      <c r="A46" s="259" t="s">
        <v>136</v>
      </c>
      <c r="B46" s="261"/>
    </row>
    <row r="47" spans="1:2" s="85" customFormat="1" x14ac:dyDescent="0.2">
      <c r="A47" s="260">
        <v>1</v>
      </c>
      <c r="B47" s="261" t="e">
        <f t="shared" ref="B47" si="10">ROUND(B20*0.9,)</f>
        <v>#REF!</v>
      </c>
    </row>
    <row r="48" spans="1:2" s="85" customFormat="1" x14ac:dyDescent="0.2">
      <c r="A48" s="260">
        <v>2</v>
      </c>
      <c r="B48" s="261" t="e">
        <f t="shared" ref="B48" si="11">ROUND(B21*0.9,)</f>
        <v>#REF!</v>
      </c>
    </row>
    <row r="49" spans="1:2" s="85" customFormat="1" x14ac:dyDescent="0.2">
      <c r="A49" s="259" t="s">
        <v>137</v>
      </c>
    </row>
    <row r="50" spans="1:2" s="85" customFormat="1" x14ac:dyDescent="0.2">
      <c r="A50" s="260" t="s">
        <v>129</v>
      </c>
      <c r="B50" s="261" t="e">
        <f t="shared" ref="B50" si="12">ROUND(B23*0.9,)</f>
        <v>#REF!</v>
      </c>
    </row>
    <row r="51" spans="1:2" s="85" customFormat="1" x14ac:dyDescent="0.2">
      <c r="A51" s="259" t="s">
        <v>138</v>
      </c>
      <c r="B51" s="261"/>
    </row>
    <row r="52" spans="1:2" s="85" customFormat="1" x14ac:dyDescent="0.2">
      <c r="A52" s="260" t="s">
        <v>129</v>
      </c>
      <c r="B52" s="261" t="e">
        <f t="shared" ref="B52" si="13">ROUND(B25*0.9,)</f>
        <v>#REF!</v>
      </c>
    </row>
    <row r="53" spans="1:2" s="85" customFormat="1" x14ac:dyDescent="0.2">
      <c r="A53" s="261" t="s">
        <v>139</v>
      </c>
      <c r="B53" s="261"/>
    </row>
    <row r="54" spans="1:2" s="85" customFormat="1" x14ac:dyDescent="0.2">
      <c r="A54" s="260" t="s">
        <v>129</v>
      </c>
      <c r="B54" s="261" t="e">
        <f t="shared" ref="B54" si="14">ROUND(B27*0.9,)</f>
        <v>#REF!</v>
      </c>
    </row>
    <row r="55" spans="1:2" s="85" customFormat="1" x14ac:dyDescent="0.2">
      <c r="A55" s="259" t="s">
        <v>140</v>
      </c>
      <c r="B55" s="261"/>
    </row>
    <row r="56" spans="1:2" s="85" customFormat="1" x14ac:dyDescent="0.2">
      <c r="A56" s="260" t="s">
        <v>129</v>
      </c>
      <c r="B56" s="261" t="e">
        <f t="shared" ref="B56" si="15">ROUND(B29*0.9,)</f>
        <v>#REF!</v>
      </c>
    </row>
    <row r="57" spans="1:2" s="85" customFormat="1" ht="12.75" thickBot="1" x14ac:dyDescent="0.25">
      <c r="A57" s="101"/>
    </row>
    <row r="58" spans="1:2" ht="12.75" thickBot="1" x14ac:dyDescent="0.25">
      <c r="A58" s="154" t="s">
        <v>147</v>
      </c>
    </row>
    <row r="59" spans="1:2" ht="12.75" thickBot="1" x14ac:dyDescent="0.25">
      <c r="A59" s="184" t="s">
        <v>242</v>
      </c>
    </row>
    <row r="60" spans="1:2" x14ac:dyDescent="0.2">
      <c r="A60" s="89"/>
    </row>
    <row r="61" spans="1:2" x14ac:dyDescent="0.2">
      <c r="A61" s="205" t="s">
        <v>144</v>
      </c>
    </row>
    <row r="62" spans="1:2" ht="12" customHeight="1" x14ac:dyDescent="0.2">
      <c r="A62" s="422" t="s">
        <v>311</v>
      </c>
    </row>
    <row r="63" spans="1:2" ht="12" customHeight="1" x14ac:dyDescent="0.2">
      <c r="A63" s="423"/>
    </row>
    <row r="64" spans="1:2" s="95" customFormat="1" ht="12" customHeight="1" x14ac:dyDescent="0.2">
      <c r="A64" s="423"/>
    </row>
    <row r="65" spans="1:1" ht="94.9" customHeight="1" x14ac:dyDescent="0.2">
      <c r="A65" s="423"/>
    </row>
    <row r="66" spans="1:1" ht="12.75" thickBot="1" x14ac:dyDescent="0.25">
      <c r="A66" s="262"/>
    </row>
    <row r="67" spans="1:1" ht="12.75" thickBot="1" x14ac:dyDescent="0.25">
      <c r="A67" s="156" t="s">
        <v>145</v>
      </c>
    </row>
    <row r="68" spans="1:1" ht="48" x14ac:dyDescent="0.2">
      <c r="A68" s="264" t="s">
        <v>174</v>
      </c>
    </row>
    <row r="69" spans="1:1" ht="12.75" thickBot="1" x14ac:dyDescent="0.25">
      <c r="A69" s="215"/>
    </row>
    <row r="70" spans="1:1" ht="12.75" thickBot="1" x14ac:dyDescent="0.25">
      <c r="A70" s="154" t="s">
        <v>351</v>
      </c>
    </row>
    <row r="71" spans="1:1" x14ac:dyDescent="0.2">
      <c r="A71" s="296" t="s">
        <v>352</v>
      </c>
    </row>
    <row r="72" spans="1:1" ht="11.25" customHeight="1" x14ac:dyDescent="0.2"/>
  </sheetData>
  <mergeCells count="1">
    <mergeCell ref="A62:A65"/>
  </mergeCells>
  <pageMargins left="0.7" right="0.7" top="0.75" bottom="0.75" header="0.3" footer="0.3"/>
  <pageSetup paperSize="9" orientation="portrait" horizontalDpi="4294967295" verticalDpi="4294967295"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72"/>
  <sheetViews>
    <sheetView zoomScale="90" zoomScaleNormal="90" workbookViewId="0">
      <selection activeCell="B1" sqref="B1:D1048576"/>
    </sheetView>
  </sheetViews>
  <sheetFormatPr defaultColWidth="9" defaultRowHeight="12" x14ac:dyDescent="0.2"/>
  <cols>
    <col min="1" max="1" width="83.85546875" style="213" customWidth="1"/>
    <col min="2" max="2" width="9.7109375" style="213" bestFit="1" customWidth="1"/>
    <col min="3" max="16384" width="9" style="213"/>
  </cols>
  <sheetData>
    <row r="1" spans="1:2" s="21" customFormat="1" ht="12" customHeight="1" x14ac:dyDescent="0.2">
      <c r="A1" s="114" t="s">
        <v>141</v>
      </c>
    </row>
    <row r="2" spans="1:2" s="21" customFormat="1" ht="12" customHeight="1" x14ac:dyDescent="0.2">
      <c r="A2" s="98" t="s">
        <v>241</v>
      </c>
    </row>
    <row r="3" spans="1:2" ht="8.4499999999999993" customHeight="1" x14ac:dyDescent="0.2">
      <c r="A3" s="80"/>
    </row>
    <row r="4" spans="1:2" s="21" customFormat="1" ht="32.450000000000003" customHeight="1" x14ac:dyDescent="0.2">
      <c r="A4" s="183" t="s">
        <v>146</v>
      </c>
    </row>
    <row r="5" spans="1:2" s="81" customFormat="1" ht="23.1" customHeight="1" x14ac:dyDescent="0.2">
      <c r="A5" s="93" t="s">
        <v>143</v>
      </c>
      <c r="B5" s="310" t="e">
        <f>'C завтраками| Bed and breakfast'!#REF!</f>
        <v>#REF!</v>
      </c>
    </row>
    <row r="6" spans="1:2" s="81" customFormat="1" ht="23.1" customHeight="1" x14ac:dyDescent="0.2">
      <c r="A6" s="94"/>
      <c r="B6" s="310" t="e">
        <f>'C завтраками| Bed and breakfast'!#REF!</f>
        <v>#REF!</v>
      </c>
    </row>
    <row r="7" spans="1:2" s="85" customFormat="1" x14ac:dyDescent="0.2">
      <c r="A7" s="259" t="s">
        <v>153</v>
      </c>
      <c r="B7" s="311"/>
    </row>
    <row r="8" spans="1:2" s="85" customFormat="1" x14ac:dyDescent="0.2">
      <c r="A8" s="260">
        <v>1</v>
      </c>
      <c r="B8" s="292" t="e">
        <f>'C завтраками| Bed and breakfast'!#REF!*0.9</f>
        <v>#REF!</v>
      </c>
    </row>
    <row r="9" spans="1:2" s="85" customFormat="1" x14ac:dyDescent="0.2">
      <c r="A9" s="260">
        <v>2</v>
      </c>
      <c r="B9" s="313" t="e">
        <f>'C завтраками| Bed and breakfast'!#REF!*0.9</f>
        <v>#REF!</v>
      </c>
    </row>
    <row r="10" spans="1:2" s="85" customFormat="1" x14ac:dyDescent="0.2">
      <c r="A10" s="259" t="s">
        <v>155</v>
      </c>
      <c r="B10" s="292"/>
    </row>
    <row r="11" spans="1:2" s="85" customFormat="1" x14ac:dyDescent="0.2">
      <c r="A11" s="260">
        <v>1</v>
      </c>
      <c r="B11" s="313" t="e">
        <f>'C завтраками| Bed and breakfast'!#REF!*0.9</f>
        <v>#REF!</v>
      </c>
    </row>
    <row r="12" spans="1:2" s="85" customFormat="1" x14ac:dyDescent="0.2">
      <c r="A12" s="260">
        <v>2</v>
      </c>
      <c r="B12" s="313" t="e">
        <f>'C завтраками| Bed and breakfast'!#REF!*0.9</f>
        <v>#REF!</v>
      </c>
    </row>
    <row r="13" spans="1:2" s="85" customFormat="1" x14ac:dyDescent="0.2">
      <c r="A13" s="259" t="s">
        <v>154</v>
      </c>
      <c r="B13" s="292"/>
    </row>
    <row r="14" spans="1:2" s="85" customFormat="1" x14ac:dyDescent="0.2">
      <c r="A14" s="260">
        <v>1</v>
      </c>
      <c r="B14" s="313" t="e">
        <f>'C завтраками| Bed and breakfast'!#REF!*0.9</f>
        <v>#REF!</v>
      </c>
    </row>
    <row r="15" spans="1:2" s="85" customFormat="1" x14ac:dyDescent="0.2">
      <c r="A15" s="260">
        <v>2</v>
      </c>
      <c r="B15" s="313" t="e">
        <f>'C завтраками| Bed and breakfast'!#REF!*0.9</f>
        <v>#REF!</v>
      </c>
    </row>
    <row r="16" spans="1:2" s="85" customFormat="1" x14ac:dyDescent="0.2">
      <c r="A16" s="259" t="s">
        <v>156</v>
      </c>
      <c r="B16" s="292"/>
    </row>
    <row r="17" spans="1:2" s="85" customFormat="1" x14ac:dyDescent="0.2">
      <c r="A17" s="260">
        <v>1</v>
      </c>
      <c r="B17" s="313" t="e">
        <f>'C завтраками| Bed and breakfast'!#REF!*0.9</f>
        <v>#REF!</v>
      </c>
    </row>
    <row r="18" spans="1:2" s="85" customFormat="1" x14ac:dyDescent="0.2">
      <c r="A18" s="260">
        <v>2</v>
      </c>
      <c r="B18" s="313" t="e">
        <f>'C завтраками| Bed and breakfast'!#REF!*0.9</f>
        <v>#REF!</v>
      </c>
    </row>
    <row r="19" spans="1:2" s="85" customFormat="1" x14ac:dyDescent="0.2">
      <c r="A19" s="259" t="s">
        <v>136</v>
      </c>
      <c r="B19" s="292"/>
    </row>
    <row r="20" spans="1:2" s="85" customFormat="1" x14ac:dyDescent="0.2">
      <c r="A20" s="260">
        <v>1</v>
      </c>
      <c r="B20" s="313" t="e">
        <f>'C завтраками| Bed and breakfast'!#REF!*0.9</f>
        <v>#REF!</v>
      </c>
    </row>
    <row r="21" spans="1:2" s="85" customFormat="1" x14ac:dyDescent="0.2">
      <c r="A21" s="260">
        <v>2</v>
      </c>
      <c r="B21" s="313" t="e">
        <f>'C завтраками| Bed and breakfast'!#REF!*0.9</f>
        <v>#REF!</v>
      </c>
    </row>
    <row r="22" spans="1:2" s="85" customFormat="1" x14ac:dyDescent="0.2">
      <c r="A22" s="259" t="s">
        <v>137</v>
      </c>
      <c r="B22" s="311"/>
    </row>
    <row r="23" spans="1:2" s="85" customFormat="1" x14ac:dyDescent="0.2">
      <c r="A23" s="260" t="s">
        <v>129</v>
      </c>
      <c r="B23" s="313" t="e">
        <f>'C завтраками| Bed and breakfast'!#REF!*0.9</f>
        <v>#REF!</v>
      </c>
    </row>
    <row r="24" spans="1:2" s="85" customFormat="1" x14ac:dyDescent="0.2">
      <c r="A24" s="259" t="s">
        <v>138</v>
      </c>
      <c r="B24" s="292"/>
    </row>
    <row r="25" spans="1:2" s="85" customFormat="1" x14ac:dyDescent="0.2">
      <c r="A25" s="260" t="s">
        <v>129</v>
      </c>
      <c r="B25" s="313" t="e">
        <f>'C завтраками| Bed and breakfast'!#REF!*0.9</f>
        <v>#REF!</v>
      </c>
    </row>
    <row r="26" spans="1:2" s="85" customFormat="1" x14ac:dyDescent="0.2">
      <c r="A26" s="261" t="s">
        <v>139</v>
      </c>
      <c r="B26" s="292"/>
    </row>
    <row r="27" spans="1:2" s="85" customFormat="1" x14ac:dyDescent="0.2">
      <c r="A27" s="260" t="s">
        <v>129</v>
      </c>
      <c r="B27" s="313" t="e">
        <f>'C завтраками| Bed and breakfast'!#REF!*0.9</f>
        <v>#REF!</v>
      </c>
    </row>
    <row r="28" spans="1:2" s="85" customFormat="1" x14ac:dyDescent="0.2">
      <c r="A28" s="259" t="s">
        <v>140</v>
      </c>
      <c r="B28" s="292"/>
    </row>
    <row r="29" spans="1:2" s="85" customFormat="1" x14ac:dyDescent="0.2">
      <c r="A29" s="260" t="s">
        <v>129</v>
      </c>
      <c r="B29" s="313" t="e">
        <f>'C завтраками| Bed and breakfast'!#REF!*0.9</f>
        <v>#REF!</v>
      </c>
    </row>
    <row r="30" spans="1:2" s="85" customFormat="1" x14ac:dyDescent="0.2">
      <c r="A30" s="101"/>
      <c r="B30" s="312"/>
    </row>
    <row r="31" spans="1:2" s="85" customFormat="1" x14ac:dyDescent="0.2">
      <c r="A31" s="273" t="s">
        <v>313</v>
      </c>
      <c r="B31" s="312"/>
    </row>
    <row r="32" spans="1:2" s="85" customFormat="1" x14ac:dyDescent="0.2">
      <c r="A32" s="93" t="s">
        <v>143</v>
      </c>
      <c r="B32" s="310" t="e">
        <f t="shared" ref="B32" si="0">B5</f>
        <v>#REF!</v>
      </c>
    </row>
    <row r="33" spans="1:2" s="85" customFormat="1" x14ac:dyDescent="0.2">
      <c r="A33" s="94"/>
      <c r="B33" s="310" t="e">
        <f t="shared" ref="B33" si="1">B6</f>
        <v>#REF!</v>
      </c>
    </row>
    <row r="34" spans="1:2" s="85" customFormat="1" x14ac:dyDescent="0.2">
      <c r="A34" s="259" t="s">
        <v>153</v>
      </c>
      <c r="B34" s="311"/>
    </row>
    <row r="35" spans="1:2" s="85" customFormat="1" x14ac:dyDescent="0.2">
      <c r="A35" s="260">
        <v>1</v>
      </c>
      <c r="B35" s="292" t="e">
        <f t="shared" ref="B35" si="2">ROUND(B8*0.87,)</f>
        <v>#REF!</v>
      </c>
    </row>
    <row r="36" spans="1:2" s="85" customFormat="1" x14ac:dyDescent="0.2">
      <c r="A36" s="260">
        <v>2</v>
      </c>
      <c r="B36" s="292" t="e">
        <f t="shared" ref="B36" si="3">ROUND(B9*0.87,)</f>
        <v>#REF!</v>
      </c>
    </row>
    <row r="37" spans="1:2" s="85" customFormat="1" x14ac:dyDescent="0.2">
      <c r="A37" s="259" t="s">
        <v>155</v>
      </c>
      <c r="B37" s="292"/>
    </row>
    <row r="38" spans="1:2" s="85" customFormat="1" x14ac:dyDescent="0.2">
      <c r="A38" s="260">
        <v>1</v>
      </c>
      <c r="B38" s="292" t="e">
        <f t="shared" ref="B38" si="4">ROUND(B11*0.87,)</f>
        <v>#REF!</v>
      </c>
    </row>
    <row r="39" spans="1:2" s="85" customFormat="1" x14ac:dyDescent="0.2">
      <c r="A39" s="260">
        <v>2</v>
      </c>
      <c r="B39" s="292" t="e">
        <f t="shared" ref="B39" si="5">ROUND(B12*0.87,)</f>
        <v>#REF!</v>
      </c>
    </row>
    <row r="40" spans="1:2" s="85" customFormat="1" x14ac:dyDescent="0.2">
      <c r="A40" s="259" t="s">
        <v>154</v>
      </c>
      <c r="B40" s="261"/>
    </row>
    <row r="41" spans="1:2" s="85" customFormat="1" x14ac:dyDescent="0.2">
      <c r="A41" s="260">
        <v>1</v>
      </c>
      <c r="B41" s="261" t="e">
        <f t="shared" ref="B41" si="6">ROUND(B14*0.87,)</f>
        <v>#REF!</v>
      </c>
    </row>
    <row r="42" spans="1:2" s="85" customFormat="1" x14ac:dyDescent="0.2">
      <c r="A42" s="260">
        <v>2</v>
      </c>
      <c r="B42" s="261" t="e">
        <f t="shared" ref="B42" si="7">ROUND(B15*0.87,)</f>
        <v>#REF!</v>
      </c>
    </row>
    <row r="43" spans="1:2" s="85" customFormat="1" x14ac:dyDescent="0.2">
      <c r="A43" s="259" t="s">
        <v>156</v>
      </c>
      <c r="B43" s="261"/>
    </row>
    <row r="44" spans="1:2" s="85" customFormat="1" x14ac:dyDescent="0.2">
      <c r="A44" s="260">
        <v>1</v>
      </c>
      <c r="B44" s="261" t="e">
        <f t="shared" ref="B44" si="8">ROUND(B17*0.87,)</f>
        <v>#REF!</v>
      </c>
    </row>
    <row r="45" spans="1:2" s="85" customFormat="1" x14ac:dyDescent="0.2">
      <c r="A45" s="260">
        <v>2</v>
      </c>
      <c r="B45" s="261" t="e">
        <f t="shared" ref="B45" si="9">ROUND(B18*0.87,)</f>
        <v>#REF!</v>
      </c>
    </row>
    <row r="46" spans="1:2" s="85" customFormat="1" x14ac:dyDescent="0.2">
      <c r="A46" s="259" t="s">
        <v>136</v>
      </c>
      <c r="B46" s="261"/>
    </row>
    <row r="47" spans="1:2" s="85" customFormat="1" x14ac:dyDescent="0.2">
      <c r="A47" s="260">
        <v>1</v>
      </c>
      <c r="B47" s="261" t="e">
        <f t="shared" ref="B47" si="10">ROUND(B20*0.87,)</f>
        <v>#REF!</v>
      </c>
    </row>
    <row r="48" spans="1:2" s="85" customFormat="1" x14ac:dyDescent="0.2">
      <c r="A48" s="260">
        <v>2</v>
      </c>
      <c r="B48" s="261" t="e">
        <f t="shared" ref="B48" si="11">ROUND(B21*0.87,)</f>
        <v>#REF!</v>
      </c>
    </row>
    <row r="49" spans="1:2" s="85" customFormat="1" x14ac:dyDescent="0.2">
      <c r="A49" s="259" t="s">
        <v>137</v>
      </c>
    </row>
    <row r="50" spans="1:2" s="85" customFormat="1" x14ac:dyDescent="0.2">
      <c r="A50" s="260" t="s">
        <v>129</v>
      </c>
      <c r="B50" s="261" t="e">
        <f t="shared" ref="B50" si="12">ROUND(B23*0.87,)</f>
        <v>#REF!</v>
      </c>
    </row>
    <row r="51" spans="1:2" s="85" customFormat="1" x14ac:dyDescent="0.2">
      <c r="A51" s="259" t="s">
        <v>138</v>
      </c>
      <c r="B51" s="261"/>
    </row>
    <row r="52" spans="1:2" s="85" customFormat="1" x14ac:dyDescent="0.2">
      <c r="A52" s="260" t="s">
        <v>129</v>
      </c>
      <c r="B52" s="261" t="e">
        <f t="shared" ref="B52" si="13">ROUND(B25*0.87,)</f>
        <v>#REF!</v>
      </c>
    </row>
    <row r="53" spans="1:2" s="85" customFormat="1" x14ac:dyDescent="0.2">
      <c r="A53" s="261" t="s">
        <v>139</v>
      </c>
      <c r="B53" s="261"/>
    </row>
    <row r="54" spans="1:2" s="85" customFormat="1" x14ac:dyDescent="0.2">
      <c r="A54" s="260" t="s">
        <v>129</v>
      </c>
      <c r="B54" s="261" t="e">
        <f t="shared" ref="B54" si="14">ROUND(B27*0.87,)</f>
        <v>#REF!</v>
      </c>
    </row>
    <row r="55" spans="1:2" s="85" customFormat="1" x14ac:dyDescent="0.2">
      <c r="A55" s="259" t="s">
        <v>140</v>
      </c>
      <c r="B55" s="261"/>
    </row>
    <row r="56" spans="1:2" s="85" customFormat="1" x14ac:dyDescent="0.2">
      <c r="A56" s="260" t="s">
        <v>129</v>
      </c>
      <c r="B56" s="261" t="e">
        <f t="shared" ref="B56" si="15">ROUND(B29*0.87,)</f>
        <v>#REF!</v>
      </c>
    </row>
    <row r="57" spans="1:2" s="85" customFormat="1" ht="12.75" thickBot="1" x14ac:dyDescent="0.25">
      <c r="A57" s="101"/>
    </row>
    <row r="58" spans="1:2" ht="12.75" thickBot="1" x14ac:dyDescent="0.25">
      <c r="A58" s="154" t="s">
        <v>147</v>
      </c>
    </row>
    <row r="59" spans="1:2" ht="12.75" thickBot="1" x14ac:dyDescent="0.25">
      <c r="A59" s="184" t="s">
        <v>242</v>
      </c>
    </row>
    <row r="60" spans="1:2" x14ac:dyDescent="0.2">
      <c r="A60" s="89"/>
    </row>
    <row r="61" spans="1:2" x14ac:dyDescent="0.2">
      <c r="A61" s="205" t="s">
        <v>144</v>
      </c>
    </row>
    <row r="62" spans="1:2" ht="12" customHeight="1" x14ac:dyDescent="0.2">
      <c r="A62" s="422" t="s">
        <v>311</v>
      </c>
    </row>
    <row r="63" spans="1:2" ht="12" customHeight="1" x14ac:dyDescent="0.2">
      <c r="A63" s="423"/>
    </row>
    <row r="64" spans="1:2" s="95" customFormat="1" ht="12" customHeight="1" x14ac:dyDescent="0.2">
      <c r="A64" s="423"/>
    </row>
    <row r="65" spans="1:1" ht="85.5" customHeight="1" x14ac:dyDescent="0.2">
      <c r="A65" s="423"/>
    </row>
    <row r="66" spans="1:1" ht="12.75" thickBot="1" x14ac:dyDescent="0.25">
      <c r="A66" s="262"/>
    </row>
    <row r="67" spans="1:1" ht="12.75" thickBot="1" x14ac:dyDescent="0.25">
      <c r="A67" s="156" t="s">
        <v>145</v>
      </c>
    </row>
    <row r="68" spans="1:1" ht="48" x14ac:dyDescent="0.2">
      <c r="A68" s="264" t="s">
        <v>174</v>
      </c>
    </row>
    <row r="69" spans="1:1" ht="12.75" thickBot="1" x14ac:dyDescent="0.25">
      <c r="A69" s="215"/>
    </row>
    <row r="70" spans="1:1" ht="12.75" thickBot="1" x14ac:dyDescent="0.25">
      <c r="A70" s="154" t="s">
        <v>351</v>
      </c>
    </row>
    <row r="71" spans="1:1" x14ac:dyDescent="0.2">
      <c r="A71" s="296" t="s">
        <v>352</v>
      </c>
    </row>
    <row r="72" spans="1:1" ht="18" customHeight="1" x14ac:dyDescent="0.2"/>
  </sheetData>
  <mergeCells count="1">
    <mergeCell ref="A62:A65"/>
  </mergeCells>
  <pageMargins left="0.7" right="0.7" top="0.75" bottom="0.75" header="0.3" footer="0.3"/>
  <pageSetup paperSize="9" orientation="portrait" horizontalDpi="4294967295" verticalDpi="4294967295"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45"/>
  <sheetViews>
    <sheetView zoomScaleNormal="100" workbookViewId="0">
      <selection activeCell="J38" sqref="J38"/>
    </sheetView>
  </sheetViews>
  <sheetFormatPr defaultColWidth="9" defaultRowHeight="12" x14ac:dyDescent="0.2"/>
  <cols>
    <col min="1" max="1" width="83.85546875" style="213" customWidth="1"/>
    <col min="2" max="16384" width="9" style="213"/>
  </cols>
  <sheetData>
    <row r="1" spans="1:2" s="21" customFormat="1" ht="12" customHeight="1" x14ac:dyDescent="0.2">
      <c r="A1" s="114" t="s">
        <v>141</v>
      </c>
    </row>
    <row r="2" spans="1:2" s="21" customFormat="1" ht="12" customHeight="1" x14ac:dyDescent="0.2">
      <c r="A2" s="98" t="s">
        <v>241</v>
      </c>
    </row>
    <row r="3" spans="1:2" ht="8.4499999999999993" customHeight="1" x14ac:dyDescent="0.2">
      <c r="A3" s="80"/>
    </row>
    <row r="4" spans="1:2" s="21" customFormat="1" ht="32.450000000000003" customHeight="1" x14ac:dyDescent="0.2">
      <c r="A4" s="183" t="s">
        <v>146</v>
      </c>
    </row>
    <row r="5" spans="1:2" s="81" customFormat="1" ht="23.1" customHeight="1" x14ac:dyDescent="0.2">
      <c r="A5" s="93" t="s">
        <v>143</v>
      </c>
      <c r="B5" s="310" t="e">
        <f>'C завтраками| Bed and breakfast'!#REF!</f>
        <v>#REF!</v>
      </c>
    </row>
    <row r="6" spans="1:2" s="81" customFormat="1" ht="23.1" customHeight="1" x14ac:dyDescent="0.2">
      <c r="A6" s="94"/>
      <c r="B6" s="310" t="e">
        <f>'C завтраками| Bed and breakfast'!#REF!</f>
        <v>#REF!</v>
      </c>
    </row>
    <row r="7" spans="1:2" s="85" customFormat="1" x14ac:dyDescent="0.2">
      <c r="A7" s="83" t="s">
        <v>153</v>
      </c>
    </row>
    <row r="8" spans="1:2" s="85" customFormat="1" x14ac:dyDescent="0.2">
      <c r="A8" s="86">
        <v>1</v>
      </c>
      <c r="B8" s="261" t="e">
        <f>'C завтраками| Bed and breakfast'!#REF!*0.9</f>
        <v>#REF!</v>
      </c>
    </row>
    <row r="9" spans="1:2" s="85" customFormat="1" x14ac:dyDescent="0.2">
      <c r="A9" s="86">
        <v>2</v>
      </c>
      <c r="B9" s="260" t="e">
        <f>'C завтраками| Bed and breakfast'!#REF!*0.9</f>
        <v>#REF!</v>
      </c>
    </row>
    <row r="10" spans="1:2" s="85" customFormat="1" x14ac:dyDescent="0.2">
      <c r="A10" s="83" t="s">
        <v>155</v>
      </c>
      <c r="B10" s="261"/>
    </row>
    <row r="11" spans="1:2" s="85" customFormat="1" x14ac:dyDescent="0.2">
      <c r="A11" s="86">
        <v>1</v>
      </c>
      <c r="B11" s="260" t="e">
        <f>'C завтраками| Bed and breakfast'!#REF!*0.9</f>
        <v>#REF!</v>
      </c>
    </row>
    <row r="12" spans="1:2" s="85" customFormat="1" x14ac:dyDescent="0.2">
      <c r="A12" s="86">
        <v>2</v>
      </c>
      <c r="B12" s="260" t="e">
        <f>'C завтраками| Bed and breakfast'!#REF!*0.9</f>
        <v>#REF!</v>
      </c>
    </row>
    <row r="13" spans="1:2" s="85" customFormat="1" x14ac:dyDescent="0.2">
      <c r="A13" s="83" t="s">
        <v>154</v>
      </c>
      <c r="B13" s="261"/>
    </row>
    <row r="14" spans="1:2" s="85" customFormat="1" x14ac:dyDescent="0.2">
      <c r="A14" s="86">
        <v>1</v>
      </c>
      <c r="B14" s="260" t="e">
        <f>'C завтраками| Bed and breakfast'!#REF!*0.9</f>
        <v>#REF!</v>
      </c>
    </row>
    <row r="15" spans="1:2" s="85" customFormat="1" x14ac:dyDescent="0.2">
      <c r="A15" s="86">
        <v>2</v>
      </c>
      <c r="B15" s="260" t="e">
        <f>'C завтраками| Bed and breakfast'!#REF!*0.9</f>
        <v>#REF!</v>
      </c>
    </row>
    <row r="16" spans="1:2" s="85" customFormat="1" x14ac:dyDescent="0.2">
      <c r="A16" s="83" t="s">
        <v>156</v>
      </c>
      <c r="B16" s="261"/>
    </row>
    <row r="17" spans="1:2" s="85" customFormat="1" x14ac:dyDescent="0.2">
      <c r="A17" s="86">
        <v>1</v>
      </c>
      <c r="B17" s="260" t="e">
        <f>'C завтраками| Bed and breakfast'!#REF!*0.9</f>
        <v>#REF!</v>
      </c>
    </row>
    <row r="18" spans="1:2" s="85" customFormat="1" x14ac:dyDescent="0.2">
      <c r="A18" s="86">
        <v>2</v>
      </c>
      <c r="B18" s="260" t="e">
        <f>'C завтраками| Bed and breakfast'!#REF!*0.9</f>
        <v>#REF!</v>
      </c>
    </row>
    <row r="19" spans="1:2" s="85" customFormat="1" x14ac:dyDescent="0.2">
      <c r="A19" s="83" t="s">
        <v>136</v>
      </c>
      <c r="B19" s="261"/>
    </row>
    <row r="20" spans="1:2" s="85" customFormat="1" x14ac:dyDescent="0.2">
      <c r="A20" s="86">
        <v>1</v>
      </c>
      <c r="B20" s="260" t="e">
        <f>'C завтраками| Bed and breakfast'!#REF!*0.9</f>
        <v>#REF!</v>
      </c>
    </row>
    <row r="21" spans="1:2" s="85" customFormat="1" x14ac:dyDescent="0.2">
      <c r="A21" s="86">
        <v>2</v>
      </c>
      <c r="B21" s="260" t="e">
        <f>'C завтраками| Bed and breakfast'!#REF!*0.9</f>
        <v>#REF!</v>
      </c>
    </row>
    <row r="22" spans="1:2" s="85" customFormat="1" x14ac:dyDescent="0.2">
      <c r="A22" s="83" t="s">
        <v>137</v>
      </c>
    </row>
    <row r="23" spans="1:2" s="85" customFormat="1" x14ac:dyDescent="0.2">
      <c r="A23" s="86" t="s">
        <v>129</v>
      </c>
      <c r="B23" s="260" t="e">
        <f>'C завтраками| Bed and breakfast'!#REF!*0.9</f>
        <v>#REF!</v>
      </c>
    </row>
    <row r="24" spans="1:2" s="85" customFormat="1" x14ac:dyDescent="0.2">
      <c r="A24" s="83" t="s">
        <v>138</v>
      </c>
      <c r="B24" s="261"/>
    </row>
    <row r="25" spans="1:2" s="85" customFormat="1" x14ac:dyDescent="0.2">
      <c r="A25" s="86" t="s">
        <v>129</v>
      </c>
      <c r="B25" s="260" t="e">
        <f>'C завтраками| Bed and breakfast'!#REF!*0.9</f>
        <v>#REF!</v>
      </c>
    </row>
    <row r="26" spans="1:2" s="85" customFormat="1" x14ac:dyDescent="0.2">
      <c r="A26" s="87" t="s">
        <v>139</v>
      </c>
      <c r="B26" s="261"/>
    </row>
    <row r="27" spans="1:2" s="85" customFormat="1" x14ac:dyDescent="0.2">
      <c r="A27" s="86" t="s">
        <v>129</v>
      </c>
      <c r="B27" s="260" t="e">
        <f>'C завтраками| Bed and breakfast'!#REF!*0.9</f>
        <v>#REF!</v>
      </c>
    </row>
    <row r="28" spans="1:2" s="85" customFormat="1" x14ac:dyDescent="0.2">
      <c r="A28" s="83" t="s">
        <v>140</v>
      </c>
      <c r="B28" s="261"/>
    </row>
    <row r="29" spans="1:2" s="85" customFormat="1" x14ac:dyDescent="0.2">
      <c r="A29" s="86" t="s">
        <v>129</v>
      </c>
      <c r="B29" s="260" t="e">
        <f>'C завтраками| Bed and breakfast'!#REF!*0.9</f>
        <v>#REF!</v>
      </c>
    </row>
    <row r="30" spans="1:2" ht="11.1" customHeight="1" thickBot="1" x14ac:dyDescent="0.25"/>
    <row r="31" spans="1:2" ht="12.75" thickBot="1" x14ac:dyDescent="0.25">
      <c r="A31" s="154" t="s">
        <v>147</v>
      </c>
    </row>
    <row r="32" spans="1:2" ht="12.75" thickBot="1" x14ac:dyDescent="0.25">
      <c r="A32" s="184" t="s">
        <v>242</v>
      </c>
    </row>
    <row r="33" spans="1:1" x14ac:dyDescent="0.2">
      <c r="A33" s="89"/>
    </row>
    <row r="34" spans="1:1" x14ac:dyDescent="0.2">
      <c r="A34" s="205" t="s">
        <v>144</v>
      </c>
    </row>
    <row r="35" spans="1:1" ht="12" customHeight="1" x14ac:dyDescent="0.2">
      <c r="A35" s="422" t="s">
        <v>311</v>
      </c>
    </row>
    <row r="36" spans="1:1" ht="12" customHeight="1" x14ac:dyDescent="0.2">
      <c r="A36" s="423"/>
    </row>
    <row r="37" spans="1:1" s="95" customFormat="1" ht="12" customHeight="1" x14ac:dyDescent="0.2">
      <c r="A37" s="423"/>
    </row>
    <row r="38" spans="1:1" ht="138" customHeight="1" x14ac:dyDescent="0.2">
      <c r="A38" s="423"/>
    </row>
    <row r="39" spans="1:1" ht="12.75" thickBot="1" x14ac:dyDescent="0.25">
      <c r="A39" s="90"/>
    </row>
    <row r="40" spans="1:1" ht="12.75" thickBot="1" x14ac:dyDescent="0.25">
      <c r="A40" s="156" t="s">
        <v>145</v>
      </c>
    </row>
    <row r="41" spans="1:1" ht="48" x14ac:dyDescent="0.2">
      <c r="A41" s="132" t="s">
        <v>174</v>
      </c>
    </row>
    <row r="42" spans="1:1" ht="12.75" thickBot="1" x14ac:dyDescent="0.25">
      <c r="A42" s="215"/>
    </row>
    <row r="43" spans="1:1" ht="12.75" thickBot="1" x14ac:dyDescent="0.25">
      <c r="A43" s="154" t="s">
        <v>351</v>
      </c>
    </row>
    <row r="44" spans="1:1" x14ac:dyDescent="0.2">
      <c r="A44" s="296" t="s">
        <v>352</v>
      </c>
    </row>
    <row r="45" spans="1:1" ht="18" customHeight="1" x14ac:dyDescent="0.2"/>
  </sheetData>
  <mergeCells count="1">
    <mergeCell ref="A35:A38"/>
  </mergeCells>
  <pageMargins left="0.7" right="0.7" top="0.75" bottom="0.75" header="0.3" footer="0.3"/>
  <pageSetup paperSize="9" orientation="portrait" horizontalDpi="4294967295" verticalDpi="4294967295"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I72"/>
  <sheetViews>
    <sheetView zoomScaleNormal="100" workbookViewId="0">
      <selection activeCell="W1" sqref="W1:W1048576"/>
    </sheetView>
  </sheetViews>
  <sheetFormatPr defaultColWidth="9" defaultRowHeight="12" x14ac:dyDescent="0.2"/>
  <cols>
    <col min="1" max="1" width="83.85546875" style="213" customWidth="1"/>
    <col min="2" max="18" width="9" style="213"/>
    <col min="19" max="21" width="9" style="213" customWidth="1"/>
    <col min="22" max="22" width="9" style="213"/>
    <col min="23" max="23" width="0" style="213" hidden="1" customWidth="1"/>
    <col min="24" max="16384" width="9" style="213"/>
  </cols>
  <sheetData>
    <row r="1" spans="1:61" s="21" customFormat="1" ht="12" customHeight="1" x14ac:dyDescent="0.2">
      <c r="A1" s="114" t="s">
        <v>141</v>
      </c>
    </row>
    <row r="2" spans="1:61" s="21" customFormat="1" ht="12" customHeight="1" x14ac:dyDescent="0.2">
      <c r="A2" s="98" t="s">
        <v>241</v>
      </c>
    </row>
    <row r="3" spans="1:61" ht="8.4499999999999993" customHeight="1" x14ac:dyDescent="0.2">
      <c r="A3" s="80"/>
    </row>
    <row r="4" spans="1:61" s="21" customFormat="1" ht="32.450000000000003" customHeight="1" x14ac:dyDescent="0.2">
      <c r="A4" s="294" t="s">
        <v>146</v>
      </c>
    </row>
    <row r="5" spans="1:61" s="81" customFormat="1" ht="23.1" customHeight="1" x14ac:dyDescent="0.2">
      <c r="A5" s="93" t="s">
        <v>143</v>
      </c>
      <c r="B5" s="310">
        <f>'C завтраками| Bed and breakfast'!B4</f>
        <v>45399</v>
      </c>
      <c r="C5" s="310">
        <f>'C завтраками| Bed and breakfast'!C4</f>
        <v>45401</v>
      </c>
      <c r="D5" s="310">
        <f>'C завтраками| Bed and breakfast'!D4</f>
        <v>45403</v>
      </c>
      <c r="E5" s="310">
        <f>'C завтраками| Bed and breakfast'!E4</f>
        <v>45407</v>
      </c>
      <c r="F5" s="310">
        <f>'C завтраками| Bed and breakfast'!F4</f>
        <v>45408</v>
      </c>
      <c r="G5" s="291">
        <f>'C завтраками| Bed and breakfast'!G4</f>
        <v>45410</v>
      </c>
      <c r="H5" s="291">
        <f>'C завтраками| Bed and breakfast'!H4</f>
        <v>45412</v>
      </c>
      <c r="I5" s="310">
        <f>'C завтраками| Bed and breakfast'!I4</f>
        <v>45414</v>
      </c>
      <c r="J5" s="310">
        <f>'C завтраками| Bed and breakfast'!J4</f>
        <v>45415</v>
      </c>
      <c r="K5" s="291">
        <f>'C завтраками| Bed and breakfast'!K4</f>
        <v>45417</v>
      </c>
      <c r="L5" s="310">
        <f>'C завтраками| Bed and breakfast'!L4</f>
        <v>45420</v>
      </c>
      <c r="M5" s="291">
        <f>'C завтраками| Bed and breakfast'!M4</f>
        <v>45421</v>
      </c>
      <c r="N5" s="310">
        <f>'C завтраками| Bed and breakfast'!N4</f>
        <v>45424</v>
      </c>
      <c r="O5" s="310">
        <f>'C завтраками| Bed and breakfast'!O4</f>
        <v>45427</v>
      </c>
      <c r="P5" s="310">
        <f>'C завтраками| Bed and breakfast'!P4</f>
        <v>45429</v>
      </c>
      <c r="Q5" s="310">
        <f>'C завтраками| Bed and breakfast'!Q4</f>
        <v>45431</v>
      </c>
      <c r="R5" s="310">
        <f>'C завтраками| Bed and breakfast'!R4</f>
        <v>45436</v>
      </c>
      <c r="S5" s="310">
        <f>'C завтраками| Bed and breakfast'!S4</f>
        <v>45438</v>
      </c>
      <c r="T5" s="310">
        <f>'C завтраками| Bed and breakfast'!T4</f>
        <v>45440</v>
      </c>
      <c r="U5" s="310">
        <f>'C завтраками| Bed and breakfast'!U4</f>
        <v>45443</v>
      </c>
      <c r="V5" s="310">
        <f>'C завтраками| Bed and breakfast'!V4</f>
        <v>45444</v>
      </c>
      <c r="W5" s="310">
        <f>'C завтраками| Bed and breakfast'!W4</f>
        <v>45445</v>
      </c>
      <c r="X5" s="310">
        <f>'C завтраками| Bed and breakfast'!X4</f>
        <v>45453</v>
      </c>
      <c r="Y5" s="310">
        <f>'C завтраками| Bed and breakfast'!Y4</f>
        <v>45454</v>
      </c>
      <c r="Z5" s="310">
        <f>'C завтраками| Bed and breakfast'!Z4</f>
        <v>45457</v>
      </c>
      <c r="AA5" s="310">
        <f>'C завтраками| Bed and breakfast'!AA4</f>
        <v>45459</v>
      </c>
      <c r="AB5" s="291">
        <f>'C завтраками| Bed and breakfast'!AB4</f>
        <v>45461</v>
      </c>
      <c r="AC5" s="310">
        <f>'C завтраками| Bed and breakfast'!AC4</f>
        <v>45464</v>
      </c>
      <c r="AD5" s="310">
        <f>'C завтраками| Bed and breakfast'!AD4</f>
        <v>45466</v>
      </c>
      <c r="AE5" s="310">
        <f>'C завтраками| Bed and breakfast'!AE4</f>
        <v>45471</v>
      </c>
      <c r="AF5" s="310">
        <f>'C завтраками| Bed and breakfast'!AF4</f>
        <v>45473</v>
      </c>
      <c r="AG5" s="310">
        <f>'C завтраками| Bed and breakfast'!AG4</f>
        <v>45474</v>
      </c>
      <c r="AH5" s="310">
        <f>'C завтраками| Bed and breakfast'!AH4</f>
        <v>45478</v>
      </c>
      <c r="AI5" s="310">
        <f>'C завтраками| Bed and breakfast'!AI4</f>
        <v>45480</v>
      </c>
      <c r="AJ5" s="310">
        <f>'C завтраками| Bed and breakfast'!AJ4</f>
        <v>45484</v>
      </c>
      <c r="AK5" s="310">
        <f>'C завтраками| Bed and breakfast'!AK4</f>
        <v>45485</v>
      </c>
      <c r="AL5" s="310">
        <f>'C завтраками| Bed and breakfast'!AL4</f>
        <v>45492</v>
      </c>
      <c r="AM5" s="310">
        <f>'C завтраками| Bed and breakfast'!AM4</f>
        <v>45494</v>
      </c>
      <c r="AN5" s="310">
        <f>'C завтраками| Bed and breakfast'!AN4</f>
        <v>45499</v>
      </c>
      <c r="AO5" s="310">
        <f>'C завтраками| Bed and breakfast'!AO4</f>
        <v>45501</v>
      </c>
      <c r="AP5" s="310">
        <f>'C завтраками| Bed and breakfast'!AP4</f>
        <v>45504</v>
      </c>
      <c r="AQ5" s="310">
        <f>'C завтраками| Bed and breakfast'!AQ4</f>
        <v>45505</v>
      </c>
      <c r="AR5" s="310">
        <f>'C завтраками| Bed and breakfast'!AR4</f>
        <v>45506</v>
      </c>
      <c r="AS5" s="310">
        <f>'C завтраками| Bed and breakfast'!AS4</f>
        <v>45508</v>
      </c>
      <c r="AT5" s="310">
        <f>'C завтраками| Bed and breakfast'!AT4</f>
        <v>45513</v>
      </c>
      <c r="AU5" s="310">
        <f>'C завтраками| Bed and breakfast'!AU4</f>
        <v>45515</v>
      </c>
      <c r="AV5" s="310">
        <f>'C завтраками| Bed and breakfast'!AV4</f>
        <v>45520</v>
      </c>
      <c r="AW5" s="310">
        <f>'C завтраками| Bed and breakfast'!AW4</f>
        <v>45522</v>
      </c>
      <c r="AX5" s="310">
        <f>'C завтраками| Bed and breakfast'!AX4</f>
        <v>45526</v>
      </c>
      <c r="AY5" s="310">
        <f>'C завтраками| Bed and breakfast'!AY4</f>
        <v>45532</v>
      </c>
      <c r="AZ5" s="310">
        <f>'C завтраками| Bed and breakfast'!AZ4</f>
        <v>45534</v>
      </c>
      <c r="BA5" s="310">
        <f>'C завтраками| Bed and breakfast'!BA4</f>
        <v>45536</v>
      </c>
      <c r="BB5" s="310">
        <f>'C завтраками| Bed and breakfast'!BB4</f>
        <v>45541</v>
      </c>
      <c r="BC5" s="310">
        <f>'C завтраками| Bed and breakfast'!BC4</f>
        <v>45543</v>
      </c>
      <c r="BD5" s="310">
        <f>'C завтраками| Bed and breakfast'!BD4</f>
        <v>45548</v>
      </c>
      <c r="BE5" s="310">
        <f>'C завтраками| Bed and breakfast'!BE4</f>
        <v>45550</v>
      </c>
      <c r="BF5" s="310">
        <f>'C завтраками| Bed and breakfast'!BF4</f>
        <v>45555</v>
      </c>
      <c r="BG5" s="310">
        <f>'C завтраками| Bed and breakfast'!BG4</f>
        <v>45557</v>
      </c>
      <c r="BH5" s="310">
        <f>'C завтраками| Bed and breakfast'!BH4</f>
        <v>45562</v>
      </c>
      <c r="BI5" s="310">
        <f>'C завтраками| Bed and breakfast'!BI4</f>
        <v>45564</v>
      </c>
    </row>
    <row r="6" spans="1:61" s="81" customFormat="1" ht="23.1" customHeight="1" x14ac:dyDescent="0.2">
      <c r="A6" s="94"/>
      <c r="B6" s="310">
        <f>'C завтраками| Bed and breakfast'!B5</f>
        <v>45400</v>
      </c>
      <c r="C6" s="310">
        <f>'C завтраками| Bed and breakfast'!C5</f>
        <v>45402</v>
      </c>
      <c r="D6" s="310">
        <f>'C завтраками| Bed and breakfast'!D5</f>
        <v>45406</v>
      </c>
      <c r="E6" s="310">
        <f>'C завтраками| Bed and breakfast'!E5</f>
        <v>45407</v>
      </c>
      <c r="F6" s="310">
        <f>'C завтраками| Bed and breakfast'!F5</f>
        <v>45409</v>
      </c>
      <c r="G6" s="291">
        <f>'C завтраками| Bed and breakfast'!G5</f>
        <v>45411</v>
      </c>
      <c r="H6" s="291">
        <f>'C завтраками| Bed and breakfast'!H5</f>
        <v>45413</v>
      </c>
      <c r="I6" s="310">
        <f>'C завтраками| Bed and breakfast'!I5</f>
        <v>45414</v>
      </c>
      <c r="J6" s="310">
        <f>'C завтраками| Bed and breakfast'!J5</f>
        <v>45416</v>
      </c>
      <c r="K6" s="291">
        <f>'C завтраками| Bed and breakfast'!K5</f>
        <v>45419</v>
      </c>
      <c r="L6" s="310">
        <f>'C завтраками| Bed and breakfast'!L5</f>
        <v>45420</v>
      </c>
      <c r="M6" s="291">
        <f>'C завтраками| Bed and breakfast'!M5</f>
        <v>45423</v>
      </c>
      <c r="N6" s="310">
        <f>'C завтраками| Bed and breakfast'!N5</f>
        <v>45426</v>
      </c>
      <c r="O6" s="310">
        <f>'C завтраками| Bed and breakfast'!O5</f>
        <v>45428</v>
      </c>
      <c r="P6" s="310">
        <f>'C завтраками| Bed and breakfast'!P5</f>
        <v>45430</v>
      </c>
      <c r="Q6" s="310">
        <f>'C завтраками| Bed and breakfast'!Q5</f>
        <v>45435</v>
      </c>
      <c r="R6" s="310">
        <f>'C завтраками| Bed and breakfast'!R5</f>
        <v>45437</v>
      </c>
      <c r="S6" s="310">
        <f>'C завтраками| Bed and breakfast'!S5</f>
        <v>45439</v>
      </c>
      <c r="T6" s="310">
        <f>'C завтраками| Bed and breakfast'!T5</f>
        <v>45442</v>
      </c>
      <c r="U6" s="310">
        <f>'C завтраками| Bed and breakfast'!U5</f>
        <v>45443</v>
      </c>
      <c r="V6" s="310">
        <f>'C завтраками| Bed and breakfast'!V5</f>
        <v>45444</v>
      </c>
      <c r="W6" s="310">
        <f>'C завтраками| Bed and breakfast'!W5</f>
        <v>45452</v>
      </c>
      <c r="X6" s="310">
        <f>'C завтраками| Bed and breakfast'!X5</f>
        <v>45453</v>
      </c>
      <c r="Y6" s="310">
        <f>'C завтраками| Bed and breakfast'!Y5</f>
        <v>45456</v>
      </c>
      <c r="Z6" s="310">
        <f>'C завтраками| Bed and breakfast'!Z5</f>
        <v>45458</v>
      </c>
      <c r="AA6" s="310">
        <f>'C завтраками| Bed and breakfast'!AA5</f>
        <v>45460</v>
      </c>
      <c r="AB6" s="291">
        <f>'C завтраками| Bed and breakfast'!AB5</f>
        <v>45463</v>
      </c>
      <c r="AC6" s="310">
        <f>'C завтраками| Bed and breakfast'!AC5</f>
        <v>45465</v>
      </c>
      <c r="AD6" s="310">
        <f>'C завтраками| Bed and breakfast'!AD5</f>
        <v>45470</v>
      </c>
      <c r="AE6" s="310">
        <f>'C завтраками| Bed and breakfast'!AE5</f>
        <v>45472</v>
      </c>
      <c r="AF6" s="310">
        <f>'C завтраками| Bed and breakfast'!AF5</f>
        <v>45473</v>
      </c>
      <c r="AG6" s="310">
        <f>'C завтраками| Bed and breakfast'!AG5</f>
        <v>45477</v>
      </c>
      <c r="AH6" s="310">
        <f>'C завтраками| Bed and breakfast'!AH5</f>
        <v>45479</v>
      </c>
      <c r="AI6" s="310">
        <f>'C завтраками| Bed and breakfast'!AI5</f>
        <v>45483</v>
      </c>
      <c r="AJ6" s="310">
        <f>'C завтраками| Bed and breakfast'!AJ5</f>
        <v>45484</v>
      </c>
      <c r="AK6" s="310">
        <f>'C завтраками| Bed and breakfast'!AK5</f>
        <v>45491</v>
      </c>
      <c r="AL6" s="310">
        <f>'C завтраками| Bed and breakfast'!AL5</f>
        <v>45493</v>
      </c>
      <c r="AM6" s="310">
        <f>'C завтраками| Bed and breakfast'!AM5</f>
        <v>45498</v>
      </c>
      <c r="AN6" s="310">
        <f>'C завтраками| Bed and breakfast'!AN5</f>
        <v>45500</v>
      </c>
      <c r="AO6" s="310">
        <f>'C завтраками| Bed and breakfast'!AO5</f>
        <v>45503</v>
      </c>
      <c r="AP6" s="310">
        <f>'C завтраками| Bed and breakfast'!AP5</f>
        <v>45504</v>
      </c>
      <c r="AQ6" s="310">
        <f>'C завтраками| Bed and breakfast'!AQ5</f>
        <v>45505</v>
      </c>
      <c r="AR6" s="310">
        <f>'C завтраками| Bed and breakfast'!AR5</f>
        <v>45507</v>
      </c>
      <c r="AS6" s="310">
        <f>'C завтраками| Bed and breakfast'!AS5</f>
        <v>45512</v>
      </c>
      <c r="AT6" s="310">
        <f>'C завтраками| Bed and breakfast'!AT5</f>
        <v>45514</v>
      </c>
      <c r="AU6" s="310">
        <f>'C завтраками| Bed and breakfast'!AU5</f>
        <v>45519</v>
      </c>
      <c r="AV6" s="310">
        <f>'C завтраками| Bed and breakfast'!AV5</f>
        <v>45521</v>
      </c>
      <c r="AW6" s="310">
        <f>'C завтраками| Bed and breakfast'!AW5</f>
        <v>45525</v>
      </c>
      <c r="AX6" s="310">
        <f>'C завтраками| Bed and breakfast'!AX5</f>
        <v>45531</v>
      </c>
      <c r="AY6" s="310">
        <f>'C завтраками| Bed and breakfast'!AY5</f>
        <v>45533</v>
      </c>
      <c r="AZ6" s="310">
        <f>'C завтраками| Bed and breakfast'!AZ5</f>
        <v>45535</v>
      </c>
      <c r="BA6" s="310">
        <f>'C завтраками| Bed and breakfast'!BA5</f>
        <v>45540</v>
      </c>
      <c r="BB6" s="310">
        <f>'C завтраками| Bed and breakfast'!BB5</f>
        <v>45542</v>
      </c>
      <c r="BC6" s="310">
        <f>'C завтраками| Bed and breakfast'!BC5</f>
        <v>45547</v>
      </c>
      <c r="BD6" s="310">
        <f>'C завтраками| Bed and breakfast'!BD5</f>
        <v>45549</v>
      </c>
      <c r="BE6" s="310">
        <f>'C завтраками| Bed and breakfast'!BE5</f>
        <v>45554</v>
      </c>
      <c r="BF6" s="310">
        <f>'C завтраками| Bed and breakfast'!BF5</f>
        <v>45556</v>
      </c>
      <c r="BG6" s="310">
        <f>'C завтраками| Bed and breakfast'!BG5</f>
        <v>45561</v>
      </c>
      <c r="BH6" s="310">
        <f>'C завтраками| Bed and breakfast'!BH5</f>
        <v>45563</v>
      </c>
      <c r="BI6" s="310">
        <f>'C завтраками| Bed and breakfast'!BI5</f>
        <v>45565</v>
      </c>
    </row>
    <row r="7" spans="1:61" s="85" customFormat="1" x14ac:dyDescent="0.2">
      <c r="A7" s="259" t="s">
        <v>153</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311"/>
      <c r="AU7" s="311"/>
      <c r="AV7" s="311"/>
      <c r="AW7" s="311"/>
      <c r="AX7" s="311"/>
      <c r="AY7" s="311"/>
      <c r="AZ7" s="311"/>
      <c r="BA7" s="311"/>
      <c r="BB7" s="311"/>
      <c r="BC7" s="311"/>
      <c r="BD7" s="311"/>
      <c r="BE7" s="311"/>
      <c r="BF7" s="311"/>
      <c r="BG7" s="311"/>
      <c r="BH7" s="311"/>
      <c r="BI7" s="311"/>
    </row>
    <row r="8" spans="1:61" s="85" customFormat="1" x14ac:dyDescent="0.2">
      <c r="A8" s="260">
        <v>1</v>
      </c>
      <c r="B8" s="292">
        <f>'C завтраками| Bed and breakfast'!B7*0.9</f>
        <v>16650</v>
      </c>
      <c r="C8" s="292">
        <f>'C завтраками| Bed and breakfast'!C7*0.9</f>
        <v>15300</v>
      </c>
      <c r="D8" s="292">
        <f>'C завтраками| Bed and breakfast'!D7*0.9</f>
        <v>13230</v>
      </c>
      <c r="E8" s="292">
        <f>'C завтраками| Bed and breakfast'!E7*0.9</f>
        <v>13230</v>
      </c>
      <c r="F8" s="292">
        <f>'C завтраками| Bed and breakfast'!F7*0.9</f>
        <v>16650</v>
      </c>
      <c r="G8" s="292">
        <f>'C завтраками| Bed and breakfast'!G7*0.9</f>
        <v>28800</v>
      </c>
      <c r="H8" s="292">
        <f>'C завтраками| Bed and breakfast'!H7*0.9</f>
        <v>24750</v>
      </c>
      <c r="I8" s="292">
        <f>'C завтраками| Bed and breakfast'!I7*0.9</f>
        <v>22050</v>
      </c>
      <c r="J8" s="292">
        <f>'C завтраками| Bed and breakfast'!J7*0.9</f>
        <v>22050</v>
      </c>
      <c r="K8" s="292">
        <f>'C завтраками| Bed and breakfast'!K7*0.9</f>
        <v>19350</v>
      </c>
      <c r="L8" s="292">
        <f>'C завтраками| Bed and breakfast'!L7*0.9</f>
        <v>24750</v>
      </c>
      <c r="M8" s="292">
        <f>'C завтраками| Bed and breakfast'!M7*0.9</f>
        <v>28800</v>
      </c>
      <c r="N8" s="292">
        <f>'C завтраками| Bed and breakfast'!N7*0.9</f>
        <v>12600</v>
      </c>
      <c r="O8" s="292">
        <f>'C завтраками| Bed and breakfast'!O7*0.9</f>
        <v>13950</v>
      </c>
      <c r="P8" s="292">
        <f>'C завтраками| Bed and breakfast'!P7*0.9</f>
        <v>12600</v>
      </c>
      <c r="Q8" s="292">
        <f>'C завтраками| Bed and breakfast'!Q7*0.9</f>
        <v>13230</v>
      </c>
      <c r="R8" s="292">
        <f>'C завтраками| Bed and breakfast'!R7*0.9</f>
        <v>13950</v>
      </c>
      <c r="S8" s="292">
        <f>'C завтраками| Bed and breakfast'!S7*0.9</f>
        <v>11250</v>
      </c>
      <c r="T8" s="292">
        <f>'C завтраками| Bed and breakfast'!T7*0.9</f>
        <v>13950</v>
      </c>
      <c r="U8" s="292">
        <f>'C завтраками| Bed and breakfast'!U7*0.9</f>
        <v>16650</v>
      </c>
      <c r="V8" s="292">
        <f>'C завтраками| Bed and breakfast'!V7*0.9</f>
        <v>16650</v>
      </c>
      <c r="W8" s="292">
        <f>'C завтраками| Bed and breakfast'!W7*0.9</f>
        <v>16650</v>
      </c>
      <c r="X8" s="292">
        <f>'C завтраками| Bed and breakfast'!X7*0.9</f>
        <v>16650</v>
      </c>
      <c r="Y8" s="292">
        <f>'C завтраками| Bed and breakfast'!Y7*0.9</f>
        <v>15300</v>
      </c>
      <c r="Z8" s="292">
        <f>'C завтраками| Bed and breakfast'!Z7*0.9</f>
        <v>19350</v>
      </c>
      <c r="AA8" s="292">
        <f>'C завтраками| Bed and breakfast'!AA7*0.9</f>
        <v>15300</v>
      </c>
      <c r="AB8" s="292">
        <f>'C завтраками| Bed and breakfast'!AB7*0.9</f>
        <v>22050</v>
      </c>
      <c r="AC8" s="292">
        <f>'C завтраками| Bed and breakfast'!AC7*0.9</f>
        <v>19350</v>
      </c>
      <c r="AD8" s="292">
        <f>'C завтраками| Bed and breakfast'!AD7*0.9</f>
        <v>15300</v>
      </c>
      <c r="AE8" s="292">
        <f>'C завтраками| Bed and breakfast'!AE7*0.9</f>
        <v>19350</v>
      </c>
      <c r="AF8" s="292">
        <f>'C завтраками| Bed and breakfast'!AF7*0.9</f>
        <v>16650</v>
      </c>
      <c r="AG8" s="292">
        <f>'C завтраками| Bed and breakfast'!AG7*0.9</f>
        <v>22680</v>
      </c>
      <c r="AH8" s="292">
        <f>'C завтраками| Bed and breakfast'!AH7*0.9</f>
        <v>25380</v>
      </c>
      <c r="AI8" s="292">
        <f>'C завтраками| Bed and breakfast'!AI7*0.9</f>
        <v>22680</v>
      </c>
      <c r="AJ8" s="292">
        <f>'C завтраками| Bed and breakfast'!AJ7*0.9</f>
        <v>21150</v>
      </c>
      <c r="AK8" s="292">
        <f>'C завтраками| Bed and breakfast'!AK7*0.9</f>
        <v>21150</v>
      </c>
      <c r="AL8" s="292">
        <f>'C завтраками| Bed and breakfast'!AL7*0.9</f>
        <v>22680</v>
      </c>
      <c r="AM8" s="292">
        <f>'C завтраками| Bed and breakfast'!AM7*0.9</f>
        <v>21150</v>
      </c>
      <c r="AN8" s="292">
        <f>'C завтраками| Bed and breakfast'!AN7*0.9</f>
        <v>25380</v>
      </c>
      <c r="AO8" s="292">
        <f>'C завтраками| Bed and breakfast'!AO7*0.9</f>
        <v>22680</v>
      </c>
      <c r="AP8" s="292">
        <f>'C завтраками| Bed and breakfast'!AP7*0.9</f>
        <v>25380</v>
      </c>
      <c r="AQ8" s="292">
        <f>'C завтраками| Bed and breakfast'!AQ7*0.9</f>
        <v>25380</v>
      </c>
      <c r="AR8" s="292">
        <f>'C завтраками| Bed and breakfast'!AR7*0.9</f>
        <v>32580</v>
      </c>
      <c r="AS8" s="292">
        <f>'C завтраками| Bed and breakfast'!AS7*0.9</f>
        <v>25380</v>
      </c>
      <c r="AT8" s="292">
        <f>'C завтраками| Bed and breakfast'!AT7*0.9</f>
        <v>29880</v>
      </c>
      <c r="AU8" s="292">
        <f>'C завтраками| Bed and breakfast'!AU7*0.9</f>
        <v>25380</v>
      </c>
      <c r="AV8" s="292">
        <f>'C завтраками| Bed and breakfast'!AV7*0.9</f>
        <v>29880</v>
      </c>
      <c r="AW8" s="292">
        <f>'C завтраками| Bed and breakfast'!AW7*0.9</f>
        <v>25380</v>
      </c>
      <c r="AX8" s="292">
        <f>'C завтраками| Bed and breakfast'!AX7*0.9</f>
        <v>32580</v>
      </c>
      <c r="AY8" s="292">
        <f>'C завтраками| Bed and breakfast'!AY7*0.9</f>
        <v>21150</v>
      </c>
      <c r="AZ8" s="292">
        <f>'C завтраками| Bed and breakfast'!AZ7*0.9</f>
        <v>27180</v>
      </c>
      <c r="BA8" s="292">
        <f>'C завтраками| Bed and breakfast'!BA7*0.9</f>
        <v>18450</v>
      </c>
      <c r="BB8" s="292">
        <f>'C завтраками| Bed and breakfast'!BB7*0.9</f>
        <v>19800</v>
      </c>
      <c r="BC8" s="292">
        <f>'C завтраками| Bed and breakfast'!BC7*0.9</f>
        <v>18450</v>
      </c>
      <c r="BD8" s="292">
        <f>'C завтраками| Bed and breakfast'!BD7*0.9</f>
        <v>19800</v>
      </c>
      <c r="BE8" s="292">
        <f>'C завтраками| Bed and breakfast'!BE7*0.9</f>
        <v>18450</v>
      </c>
      <c r="BF8" s="292">
        <f>'C завтраками| Bed and breakfast'!BF7*0.9</f>
        <v>19800</v>
      </c>
      <c r="BG8" s="292">
        <f>'C завтраками| Bed and breakfast'!BG7*0.9</f>
        <v>18450</v>
      </c>
      <c r="BH8" s="292">
        <f>'C завтраками| Bed and breakfast'!BH7*0.9</f>
        <v>19800</v>
      </c>
      <c r="BI8" s="292">
        <f>'C завтраками| Bed and breakfast'!BI7*0.9</f>
        <v>18450</v>
      </c>
    </row>
    <row r="9" spans="1:61" s="85" customFormat="1" x14ac:dyDescent="0.2">
      <c r="A9" s="260">
        <v>2</v>
      </c>
      <c r="B9" s="313">
        <f>'C завтраками| Bed and breakfast'!B8*0.9</f>
        <v>18450</v>
      </c>
      <c r="C9" s="313">
        <f>'C завтраками| Bed and breakfast'!C8*0.9</f>
        <v>17100</v>
      </c>
      <c r="D9" s="313">
        <f>'C завтраками| Bed and breakfast'!D8*0.9</f>
        <v>15030</v>
      </c>
      <c r="E9" s="313">
        <f>'C завтраками| Bed and breakfast'!E8*0.9</f>
        <v>15030</v>
      </c>
      <c r="F9" s="313">
        <f>'C завтраками| Bed and breakfast'!F8*0.9</f>
        <v>18450</v>
      </c>
      <c r="G9" s="313">
        <f>'C завтраками| Bed and breakfast'!G8*0.9</f>
        <v>30600</v>
      </c>
      <c r="H9" s="313">
        <f>'C завтраками| Bed and breakfast'!H8*0.9</f>
        <v>26550</v>
      </c>
      <c r="I9" s="313">
        <f>'C завтраками| Bed and breakfast'!I8*0.9</f>
        <v>23850</v>
      </c>
      <c r="J9" s="313">
        <f>'C завтраками| Bed and breakfast'!J8*0.9</f>
        <v>23850</v>
      </c>
      <c r="K9" s="313">
        <f>'C завтраками| Bed and breakfast'!K8*0.9</f>
        <v>21150</v>
      </c>
      <c r="L9" s="313">
        <f>'C завтраками| Bed and breakfast'!L8*0.9</f>
        <v>26550</v>
      </c>
      <c r="M9" s="313">
        <f>'C завтраками| Bed and breakfast'!M8*0.9</f>
        <v>30600</v>
      </c>
      <c r="N9" s="313">
        <f>'C завтраками| Bed and breakfast'!N8*0.9</f>
        <v>14400</v>
      </c>
      <c r="O9" s="313">
        <f>'C завтраками| Bed and breakfast'!O8*0.9</f>
        <v>15750</v>
      </c>
      <c r="P9" s="313">
        <f>'C завтраками| Bed and breakfast'!P8*0.9</f>
        <v>14400</v>
      </c>
      <c r="Q9" s="313">
        <f>'C завтраками| Bed and breakfast'!Q8*0.9</f>
        <v>15030</v>
      </c>
      <c r="R9" s="313">
        <f>'C завтраками| Bed and breakfast'!R8*0.9</f>
        <v>15750</v>
      </c>
      <c r="S9" s="313">
        <f>'C завтраками| Bed and breakfast'!S8*0.9</f>
        <v>13050</v>
      </c>
      <c r="T9" s="313">
        <f>'C завтраками| Bed and breakfast'!T8*0.9</f>
        <v>15750</v>
      </c>
      <c r="U9" s="313">
        <f>'C завтраками| Bed and breakfast'!U8*0.9</f>
        <v>18450</v>
      </c>
      <c r="V9" s="313">
        <f>'C завтраками| Bed and breakfast'!V8*0.9</f>
        <v>18450</v>
      </c>
      <c r="W9" s="313">
        <f>'C завтраками| Bed and breakfast'!W8*0.9</f>
        <v>18450</v>
      </c>
      <c r="X9" s="313">
        <f>'C завтраками| Bed and breakfast'!X8*0.9</f>
        <v>18450</v>
      </c>
      <c r="Y9" s="313">
        <f>'C завтраками| Bed and breakfast'!Y8*0.9</f>
        <v>17100</v>
      </c>
      <c r="Z9" s="313">
        <f>'C завтраками| Bed and breakfast'!Z8*0.9</f>
        <v>21150</v>
      </c>
      <c r="AA9" s="313">
        <f>'C завтраками| Bed and breakfast'!AA8*0.9</f>
        <v>17100</v>
      </c>
      <c r="AB9" s="313">
        <f>'C завтраками| Bed and breakfast'!AB8*0.9</f>
        <v>23850</v>
      </c>
      <c r="AC9" s="313">
        <f>'C завтраками| Bed and breakfast'!AC8*0.9</f>
        <v>21150</v>
      </c>
      <c r="AD9" s="313">
        <f>'C завтраками| Bed and breakfast'!AD8*0.9</f>
        <v>17100</v>
      </c>
      <c r="AE9" s="313">
        <f>'C завтраками| Bed and breakfast'!AE8*0.9</f>
        <v>21150</v>
      </c>
      <c r="AF9" s="313">
        <f>'C завтраками| Bed and breakfast'!AF8*0.9</f>
        <v>18450</v>
      </c>
      <c r="AG9" s="313">
        <f>'C завтраками| Bed and breakfast'!AG8*0.9</f>
        <v>24480</v>
      </c>
      <c r="AH9" s="313">
        <f>'C завтраками| Bed and breakfast'!AH8*0.9</f>
        <v>27180</v>
      </c>
      <c r="AI9" s="313">
        <f>'C завтраками| Bed and breakfast'!AI8*0.9</f>
        <v>24480</v>
      </c>
      <c r="AJ9" s="313">
        <f>'C завтраками| Bed and breakfast'!AJ8*0.9</f>
        <v>22950</v>
      </c>
      <c r="AK9" s="313">
        <f>'C завтраками| Bed and breakfast'!AK8*0.9</f>
        <v>22950</v>
      </c>
      <c r="AL9" s="313">
        <f>'C завтраками| Bed and breakfast'!AL8*0.9</f>
        <v>24480</v>
      </c>
      <c r="AM9" s="313">
        <f>'C завтраками| Bed and breakfast'!AM8*0.9</f>
        <v>22950</v>
      </c>
      <c r="AN9" s="313">
        <f>'C завтраками| Bed and breakfast'!AN8*0.9</f>
        <v>27180</v>
      </c>
      <c r="AO9" s="313">
        <f>'C завтраками| Bed and breakfast'!AO8*0.9</f>
        <v>24480</v>
      </c>
      <c r="AP9" s="313">
        <f>'C завтраками| Bed and breakfast'!AP8*0.9</f>
        <v>27180</v>
      </c>
      <c r="AQ9" s="313">
        <f>'C завтраками| Bed and breakfast'!AQ8*0.9</f>
        <v>27180</v>
      </c>
      <c r="AR9" s="313">
        <f>'C завтраками| Bed and breakfast'!AR8*0.9</f>
        <v>34380</v>
      </c>
      <c r="AS9" s="313">
        <f>'C завтраками| Bed and breakfast'!AS8*0.9</f>
        <v>27180</v>
      </c>
      <c r="AT9" s="313">
        <f>'C завтраками| Bed and breakfast'!AT8*0.9</f>
        <v>31680</v>
      </c>
      <c r="AU9" s="313">
        <f>'C завтраками| Bed and breakfast'!AU8*0.9</f>
        <v>27180</v>
      </c>
      <c r="AV9" s="313">
        <f>'C завтраками| Bed and breakfast'!AV8*0.9</f>
        <v>31680</v>
      </c>
      <c r="AW9" s="313">
        <f>'C завтраками| Bed and breakfast'!AW8*0.9</f>
        <v>27180</v>
      </c>
      <c r="AX9" s="313">
        <f>'C завтраками| Bed and breakfast'!AX8*0.9</f>
        <v>34380</v>
      </c>
      <c r="AY9" s="313">
        <f>'C завтраками| Bed and breakfast'!AY8*0.9</f>
        <v>22950</v>
      </c>
      <c r="AZ9" s="313">
        <f>'C завтраками| Bed and breakfast'!AZ8*0.9</f>
        <v>28980</v>
      </c>
      <c r="BA9" s="313">
        <f>'C завтраками| Bed and breakfast'!BA8*0.9</f>
        <v>20250</v>
      </c>
      <c r="BB9" s="313">
        <f>'C завтраками| Bed and breakfast'!BB8*0.9</f>
        <v>21600</v>
      </c>
      <c r="BC9" s="313">
        <f>'C завтраками| Bed and breakfast'!BC8*0.9</f>
        <v>20250</v>
      </c>
      <c r="BD9" s="313">
        <f>'C завтраками| Bed and breakfast'!BD8*0.9</f>
        <v>21600</v>
      </c>
      <c r="BE9" s="313">
        <f>'C завтраками| Bed and breakfast'!BE8*0.9</f>
        <v>20250</v>
      </c>
      <c r="BF9" s="313">
        <f>'C завтраками| Bed and breakfast'!BF8*0.9</f>
        <v>21600</v>
      </c>
      <c r="BG9" s="313">
        <f>'C завтраками| Bed and breakfast'!BG8*0.9</f>
        <v>20250</v>
      </c>
      <c r="BH9" s="313">
        <f>'C завтраками| Bed and breakfast'!BH8*0.9</f>
        <v>21600</v>
      </c>
      <c r="BI9" s="313">
        <f>'C завтраками| Bed and breakfast'!BI8*0.9</f>
        <v>20250</v>
      </c>
    </row>
    <row r="10" spans="1:61" s="85" customFormat="1" x14ac:dyDescent="0.2">
      <c r="A10" s="259" t="s">
        <v>155</v>
      </c>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2"/>
      <c r="BA10" s="292"/>
      <c r="BB10" s="292"/>
      <c r="BC10" s="292"/>
      <c r="BD10" s="292"/>
      <c r="BE10" s="292"/>
      <c r="BF10" s="292"/>
      <c r="BG10" s="292"/>
      <c r="BH10" s="292"/>
      <c r="BI10" s="292"/>
    </row>
    <row r="11" spans="1:61" s="85" customFormat="1" x14ac:dyDescent="0.2">
      <c r="A11" s="260">
        <v>1</v>
      </c>
      <c r="B11" s="313">
        <f>'C завтраками| Bed and breakfast'!B10*0.9</f>
        <v>18900</v>
      </c>
      <c r="C11" s="313">
        <f>'C завтраками| Bed and breakfast'!C10*0.9</f>
        <v>17550</v>
      </c>
      <c r="D11" s="313">
        <f>'C завтраками| Bed and breakfast'!D10*0.9</f>
        <v>15480</v>
      </c>
      <c r="E11" s="313">
        <f>'C завтраками| Bed and breakfast'!E10*0.9</f>
        <v>15480</v>
      </c>
      <c r="F11" s="313">
        <f>'C завтраками| Bed and breakfast'!F10*0.9</f>
        <v>18900</v>
      </c>
      <c r="G11" s="313">
        <f>'C завтраками| Bed and breakfast'!G10*0.9</f>
        <v>31050</v>
      </c>
      <c r="H11" s="313">
        <f>'C завтраками| Bed and breakfast'!H10*0.9</f>
        <v>27000</v>
      </c>
      <c r="I11" s="313">
        <f>'C завтраками| Bed and breakfast'!I10*0.9</f>
        <v>24300</v>
      </c>
      <c r="J11" s="313">
        <f>'C завтраками| Bed and breakfast'!J10*0.9</f>
        <v>24300</v>
      </c>
      <c r="K11" s="313">
        <f>'C завтраками| Bed and breakfast'!K10*0.9</f>
        <v>21600</v>
      </c>
      <c r="L11" s="313">
        <f>'C завтраками| Bed and breakfast'!L10*0.9</f>
        <v>27000</v>
      </c>
      <c r="M11" s="313">
        <f>'C завтраками| Bed and breakfast'!M10*0.9</f>
        <v>31050</v>
      </c>
      <c r="N11" s="313">
        <f>'C завтраками| Bed and breakfast'!N10*0.9</f>
        <v>14850</v>
      </c>
      <c r="O11" s="313">
        <f>'C завтраками| Bed and breakfast'!O10*0.9</f>
        <v>16200</v>
      </c>
      <c r="P11" s="313">
        <f>'C завтраками| Bed and breakfast'!P10*0.9</f>
        <v>14850</v>
      </c>
      <c r="Q11" s="313">
        <f>'C завтраками| Bed and breakfast'!Q10*0.9</f>
        <v>15480</v>
      </c>
      <c r="R11" s="313">
        <f>'C завтраками| Bed and breakfast'!R10*0.9</f>
        <v>16200</v>
      </c>
      <c r="S11" s="313">
        <f>'C завтраками| Bed and breakfast'!S10*0.9</f>
        <v>13500</v>
      </c>
      <c r="T11" s="313">
        <f>'C завтраками| Bed and breakfast'!T10*0.9</f>
        <v>16200</v>
      </c>
      <c r="U11" s="313">
        <f>'C завтраками| Bed and breakfast'!U10*0.9</f>
        <v>18900</v>
      </c>
      <c r="V11" s="313">
        <f>'C завтраками| Bed and breakfast'!V10*0.9</f>
        <v>18900</v>
      </c>
      <c r="W11" s="313">
        <f>'C завтраками| Bed and breakfast'!W10*0.9</f>
        <v>18900</v>
      </c>
      <c r="X11" s="313">
        <f>'C завтраками| Bed and breakfast'!X10*0.9</f>
        <v>18900</v>
      </c>
      <c r="Y11" s="313">
        <f>'C завтраками| Bed and breakfast'!Y10*0.9</f>
        <v>17550</v>
      </c>
      <c r="Z11" s="313">
        <f>'C завтраками| Bed and breakfast'!Z10*0.9</f>
        <v>21600</v>
      </c>
      <c r="AA11" s="313">
        <f>'C завтраками| Bed and breakfast'!AA10*0.9</f>
        <v>17550</v>
      </c>
      <c r="AB11" s="313">
        <f>'C завтраками| Bed and breakfast'!AB10*0.9</f>
        <v>24300</v>
      </c>
      <c r="AC11" s="313">
        <f>'C завтраками| Bed and breakfast'!AC10*0.9</f>
        <v>21600</v>
      </c>
      <c r="AD11" s="313">
        <f>'C завтраками| Bed and breakfast'!AD10*0.9</f>
        <v>17550</v>
      </c>
      <c r="AE11" s="313">
        <f>'C завтраками| Bed and breakfast'!AE10*0.9</f>
        <v>21600</v>
      </c>
      <c r="AF11" s="313">
        <f>'C завтраками| Bed and breakfast'!AF10*0.9</f>
        <v>18900</v>
      </c>
      <c r="AG11" s="313">
        <f>'C завтраками| Bed and breakfast'!AG10*0.9</f>
        <v>24930</v>
      </c>
      <c r="AH11" s="313">
        <f>'C завтраками| Bed and breakfast'!AH10*0.9</f>
        <v>27630</v>
      </c>
      <c r="AI11" s="313">
        <f>'C завтраками| Bed and breakfast'!AI10*0.9</f>
        <v>24930</v>
      </c>
      <c r="AJ11" s="313">
        <f>'C завтраками| Bed and breakfast'!AJ10*0.9</f>
        <v>23400</v>
      </c>
      <c r="AK11" s="313">
        <f>'C завтраками| Bed and breakfast'!AK10*0.9</f>
        <v>23400</v>
      </c>
      <c r="AL11" s="313">
        <f>'C завтраками| Bed and breakfast'!AL10*0.9</f>
        <v>24930</v>
      </c>
      <c r="AM11" s="313">
        <f>'C завтраками| Bed and breakfast'!AM10*0.9</f>
        <v>23400</v>
      </c>
      <c r="AN11" s="313">
        <f>'C завтраками| Bed and breakfast'!AN10*0.9</f>
        <v>27630</v>
      </c>
      <c r="AO11" s="313">
        <f>'C завтраками| Bed and breakfast'!AO10*0.9</f>
        <v>24930</v>
      </c>
      <c r="AP11" s="313">
        <f>'C завтраками| Bed and breakfast'!AP10*0.9</f>
        <v>27630</v>
      </c>
      <c r="AQ11" s="313">
        <f>'C завтраками| Bed and breakfast'!AQ10*0.9</f>
        <v>27630</v>
      </c>
      <c r="AR11" s="313">
        <f>'C завтраками| Bed and breakfast'!AR10*0.9</f>
        <v>34830</v>
      </c>
      <c r="AS11" s="313">
        <f>'C завтраками| Bed and breakfast'!AS10*0.9</f>
        <v>27630</v>
      </c>
      <c r="AT11" s="313">
        <f>'C завтраками| Bed and breakfast'!AT10*0.9</f>
        <v>32130</v>
      </c>
      <c r="AU11" s="313">
        <f>'C завтраками| Bed and breakfast'!AU10*0.9</f>
        <v>27630</v>
      </c>
      <c r="AV11" s="313">
        <f>'C завтраками| Bed and breakfast'!AV10*0.9</f>
        <v>32130</v>
      </c>
      <c r="AW11" s="313">
        <f>'C завтраками| Bed and breakfast'!AW10*0.9</f>
        <v>27630</v>
      </c>
      <c r="AX11" s="313">
        <f>'C завтраками| Bed and breakfast'!AX10*0.9</f>
        <v>34830</v>
      </c>
      <c r="AY11" s="313">
        <f>'C завтраками| Bed and breakfast'!AY10*0.9</f>
        <v>23400</v>
      </c>
      <c r="AZ11" s="313">
        <f>'C завтраками| Bed and breakfast'!AZ10*0.9</f>
        <v>29430</v>
      </c>
      <c r="BA11" s="313">
        <f>'C завтраками| Bed and breakfast'!BA10*0.9</f>
        <v>20700</v>
      </c>
      <c r="BB11" s="313">
        <f>'C завтраками| Bed and breakfast'!BB10*0.9</f>
        <v>22050</v>
      </c>
      <c r="BC11" s="313">
        <f>'C завтраками| Bed and breakfast'!BC10*0.9</f>
        <v>20700</v>
      </c>
      <c r="BD11" s="313">
        <f>'C завтраками| Bed and breakfast'!BD10*0.9</f>
        <v>22050</v>
      </c>
      <c r="BE11" s="313">
        <f>'C завтраками| Bed and breakfast'!BE10*0.9</f>
        <v>20700</v>
      </c>
      <c r="BF11" s="313">
        <f>'C завтраками| Bed and breakfast'!BF10*0.9</f>
        <v>22050</v>
      </c>
      <c r="BG11" s="313">
        <f>'C завтраками| Bed and breakfast'!BG10*0.9</f>
        <v>20700</v>
      </c>
      <c r="BH11" s="313">
        <f>'C завтраками| Bed and breakfast'!BH10*0.9</f>
        <v>22050</v>
      </c>
      <c r="BI11" s="313">
        <f>'C завтраками| Bed and breakfast'!BI10*0.9</f>
        <v>20700</v>
      </c>
    </row>
    <row r="12" spans="1:61" s="85" customFormat="1" x14ac:dyDescent="0.2">
      <c r="A12" s="260">
        <v>2</v>
      </c>
      <c r="B12" s="313">
        <f>'C завтраками| Bed and breakfast'!B11*0.9</f>
        <v>20700</v>
      </c>
      <c r="C12" s="313">
        <f>'C завтраками| Bed and breakfast'!C11*0.9</f>
        <v>19350</v>
      </c>
      <c r="D12" s="313">
        <f>'C завтраками| Bed and breakfast'!D11*0.9</f>
        <v>17280</v>
      </c>
      <c r="E12" s="313">
        <f>'C завтраками| Bed and breakfast'!E11*0.9</f>
        <v>17280</v>
      </c>
      <c r="F12" s="313">
        <f>'C завтраками| Bed and breakfast'!F11*0.9</f>
        <v>20700</v>
      </c>
      <c r="G12" s="313">
        <f>'C завтраками| Bed and breakfast'!G11*0.9</f>
        <v>32850</v>
      </c>
      <c r="H12" s="313">
        <f>'C завтраками| Bed and breakfast'!H11*0.9</f>
        <v>28800</v>
      </c>
      <c r="I12" s="313">
        <f>'C завтраками| Bed and breakfast'!I11*0.9</f>
        <v>26100</v>
      </c>
      <c r="J12" s="313">
        <f>'C завтраками| Bed and breakfast'!J11*0.9</f>
        <v>26100</v>
      </c>
      <c r="K12" s="313">
        <f>'C завтраками| Bed and breakfast'!K11*0.9</f>
        <v>23400</v>
      </c>
      <c r="L12" s="313">
        <f>'C завтраками| Bed and breakfast'!L11*0.9</f>
        <v>28800</v>
      </c>
      <c r="M12" s="313">
        <f>'C завтраками| Bed and breakfast'!M11*0.9</f>
        <v>32850</v>
      </c>
      <c r="N12" s="313">
        <f>'C завтраками| Bed and breakfast'!N11*0.9</f>
        <v>16650</v>
      </c>
      <c r="O12" s="313">
        <f>'C завтраками| Bed and breakfast'!O11*0.9</f>
        <v>18000</v>
      </c>
      <c r="P12" s="313">
        <f>'C завтраками| Bed and breakfast'!P11*0.9</f>
        <v>16650</v>
      </c>
      <c r="Q12" s="313">
        <f>'C завтраками| Bed and breakfast'!Q11*0.9</f>
        <v>17280</v>
      </c>
      <c r="R12" s="313">
        <f>'C завтраками| Bed and breakfast'!R11*0.9</f>
        <v>18000</v>
      </c>
      <c r="S12" s="313">
        <f>'C завтраками| Bed and breakfast'!S11*0.9</f>
        <v>15300</v>
      </c>
      <c r="T12" s="313">
        <f>'C завтраками| Bed and breakfast'!T11*0.9</f>
        <v>18000</v>
      </c>
      <c r="U12" s="313">
        <f>'C завтраками| Bed and breakfast'!U11*0.9</f>
        <v>20700</v>
      </c>
      <c r="V12" s="313">
        <f>'C завтраками| Bed and breakfast'!V11*0.9</f>
        <v>20700</v>
      </c>
      <c r="W12" s="313">
        <f>'C завтраками| Bed and breakfast'!W11*0.9</f>
        <v>20700</v>
      </c>
      <c r="X12" s="313">
        <f>'C завтраками| Bed and breakfast'!X11*0.9</f>
        <v>20700</v>
      </c>
      <c r="Y12" s="313">
        <f>'C завтраками| Bed and breakfast'!Y11*0.9</f>
        <v>19350</v>
      </c>
      <c r="Z12" s="313">
        <f>'C завтраками| Bed and breakfast'!Z11*0.9</f>
        <v>23400</v>
      </c>
      <c r="AA12" s="313">
        <f>'C завтраками| Bed and breakfast'!AA11*0.9</f>
        <v>19350</v>
      </c>
      <c r="AB12" s="313">
        <f>'C завтраками| Bed and breakfast'!AB11*0.9</f>
        <v>26100</v>
      </c>
      <c r="AC12" s="313">
        <f>'C завтраками| Bed and breakfast'!AC11*0.9</f>
        <v>23400</v>
      </c>
      <c r="AD12" s="313">
        <f>'C завтраками| Bed and breakfast'!AD11*0.9</f>
        <v>19350</v>
      </c>
      <c r="AE12" s="313">
        <f>'C завтраками| Bed and breakfast'!AE11*0.9</f>
        <v>23400</v>
      </c>
      <c r="AF12" s="313">
        <f>'C завтраками| Bed and breakfast'!AF11*0.9</f>
        <v>20700</v>
      </c>
      <c r="AG12" s="313">
        <f>'C завтраками| Bed and breakfast'!AG11*0.9</f>
        <v>26730</v>
      </c>
      <c r="AH12" s="313">
        <f>'C завтраками| Bed and breakfast'!AH11*0.9</f>
        <v>29430</v>
      </c>
      <c r="AI12" s="313">
        <f>'C завтраками| Bed and breakfast'!AI11*0.9</f>
        <v>26730</v>
      </c>
      <c r="AJ12" s="313">
        <f>'C завтраками| Bed and breakfast'!AJ11*0.9</f>
        <v>25200</v>
      </c>
      <c r="AK12" s="313">
        <f>'C завтраками| Bed and breakfast'!AK11*0.9</f>
        <v>25200</v>
      </c>
      <c r="AL12" s="313">
        <f>'C завтраками| Bed and breakfast'!AL11*0.9</f>
        <v>26730</v>
      </c>
      <c r="AM12" s="313">
        <f>'C завтраками| Bed and breakfast'!AM11*0.9</f>
        <v>25200</v>
      </c>
      <c r="AN12" s="313">
        <f>'C завтраками| Bed and breakfast'!AN11*0.9</f>
        <v>29430</v>
      </c>
      <c r="AO12" s="313">
        <f>'C завтраками| Bed and breakfast'!AO11*0.9</f>
        <v>26730</v>
      </c>
      <c r="AP12" s="313">
        <f>'C завтраками| Bed and breakfast'!AP11*0.9</f>
        <v>29430</v>
      </c>
      <c r="AQ12" s="313">
        <f>'C завтраками| Bed and breakfast'!AQ11*0.9</f>
        <v>29430</v>
      </c>
      <c r="AR12" s="313">
        <f>'C завтраками| Bed and breakfast'!AR11*0.9</f>
        <v>36630</v>
      </c>
      <c r="AS12" s="313">
        <f>'C завтраками| Bed and breakfast'!AS11*0.9</f>
        <v>29430</v>
      </c>
      <c r="AT12" s="313">
        <f>'C завтраками| Bed and breakfast'!AT11*0.9</f>
        <v>33930</v>
      </c>
      <c r="AU12" s="313">
        <f>'C завтраками| Bed and breakfast'!AU11*0.9</f>
        <v>29430</v>
      </c>
      <c r="AV12" s="313">
        <f>'C завтраками| Bed and breakfast'!AV11*0.9</f>
        <v>33930</v>
      </c>
      <c r="AW12" s="313">
        <f>'C завтраками| Bed and breakfast'!AW11*0.9</f>
        <v>29430</v>
      </c>
      <c r="AX12" s="313">
        <f>'C завтраками| Bed and breakfast'!AX11*0.9</f>
        <v>36630</v>
      </c>
      <c r="AY12" s="313">
        <f>'C завтраками| Bed and breakfast'!AY11*0.9</f>
        <v>25200</v>
      </c>
      <c r="AZ12" s="313">
        <f>'C завтраками| Bed and breakfast'!AZ11*0.9</f>
        <v>31230</v>
      </c>
      <c r="BA12" s="313">
        <f>'C завтраками| Bed and breakfast'!BA11*0.9</f>
        <v>22500</v>
      </c>
      <c r="BB12" s="313">
        <f>'C завтраками| Bed and breakfast'!BB11*0.9</f>
        <v>23850</v>
      </c>
      <c r="BC12" s="313">
        <f>'C завтраками| Bed and breakfast'!BC11*0.9</f>
        <v>22500</v>
      </c>
      <c r="BD12" s="313">
        <f>'C завтраками| Bed and breakfast'!BD11*0.9</f>
        <v>23850</v>
      </c>
      <c r="BE12" s="313">
        <f>'C завтраками| Bed and breakfast'!BE11*0.9</f>
        <v>22500</v>
      </c>
      <c r="BF12" s="313">
        <f>'C завтраками| Bed and breakfast'!BF11*0.9</f>
        <v>23850</v>
      </c>
      <c r="BG12" s="313">
        <f>'C завтраками| Bed and breakfast'!BG11*0.9</f>
        <v>22500</v>
      </c>
      <c r="BH12" s="313">
        <f>'C завтраками| Bed and breakfast'!BH11*0.9</f>
        <v>23850</v>
      </c>
      <c r="BI12" s="313">
        <f>'C завтраками| Bed and breakfast'!BI11*0.9</f>
        <v>22500</v>
      </c>
    </row>
    <row r="13" spans="1:61" s="85" customFormat="1" x14ac:dyDescent="0.2">
      <c r="A13" s="259" t="s">
        <v>154</v>
      </c>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row>
    <row r="14" spans="1:61" s="85" customFormat="1" x14ac:dyDescent="0.2">
      <c r="A14" s="260">
        <v>1</v>
      </c>
      <c r="B14" s="313">
        <f>'C завтраками| Bed and breakfast'!B13*0.9</f>
        <v>19800</v>
      </c>
      <c r="C14" s="313">
        <f>'C завтраками| Bed and breakfast'!C13*0.9</f>
        <v>18450</v>
      </c>
      <c r="D14" s="313">
        <f>'C завтраками| Bed and breakfast'!D13*0.9</f>
        <v>16380</v>
      </c>
      <c r="E14" s="313">
        <f>'C завтраками| Bed and breakfast'!E13*0.9</f>
        <v>16380</v>
      </c>
      <c r="F14" s="313">
        <f>'C завтраками| Bed and breakfast'!F13*0.9</f>
        <v>19800</v>
      </c>
      <c r="G14" s="313">
        <f>'C завтраками| Bed and breakfast'!G13*0.9</f>
        <v>31950</v>
      </c>
      <c r="H14" s="313">
        <f>'C завтраками| Bed and breakfast'!H13*0.9</f>
        <v>27900</v>
      </c>
      <c r="I14" s="313">
        <f>'C завтраками| Bed and breakfast'!I13*0.9</f>
        <v>25200</v>
      </c>
      <c r="J14" s="313">
        <f>'C завтраками| Bed and breakfast'!J13*0.9</f>
        <v>25200</v>
      </c>
      <c r="K14" s="313">
        <f>'C завтраками| Bed and breakfast'!K13*0.9</f>
        <v>22500</v>
      </c>
      <c r="L14" s="313">
        <f>'C завтраками| Bed and breakfast'!L13*0.9</f>
        <v>27900</v>
      </c>
      <c r="M14" s="313">
        <f>'C завтраками| Bed and breakfast'!M13*0.9</f>
        <v>31950</v>
      </c>
      <c r="N14" s="313">
        <f>'C завтраками| Bed and breakfast'!N13*0.9</f>
        <v>15750</v>
      </c>
      <c r="O14" s="313">
        <f>'C завтраками| Bed and breakfast'!O13*0.9</f>
        <v>17100</v>
      </c>
      <c r="P14" s="313">
        <f>'C завтраками| Bed and breakfast'!P13*0.9</f>
        <v>15750</v>
      </c>
      <c r="Q14" s="313">
        <f>'C завтраками| Bed and breakfast'!Q13*0.9</f>
        <v>16380</v>
      </c>
      <c r="R14" s="313">
        <f>'C завтраками| Bed and breakfast'!R13*0.9</f>
        <v>17100</v>
      </c>
      <c r="S14" s="313">
        <f>'C завтраками| Bed and breakfast'!S13*0.9</f>
        <v>14400</v>
      </c>
      <c r="T14" s="313">
        <f>'C завтраками| Bed and breakfast'!T13*0.9</f>
        <v>17100</v>
      </c>
      <c r="U14" s="313">
        <f>'C завтраками| Bed and breakfast'!U13*0.9</f>
        <v>19800</v>
      </c>
      <c r="V14" s="313">
        <f>'C завтраками| Bed and breakfast'!V13*0.9</f>
        <v>19800</v>
      </c>
      <c r="W14" s="313">
        <f>'C завтраками| Bed and breakfast'!W13*0.9</f>
        <v>19800</v>
      </c>
      <c r="X14" s="313">
        <f>'C завтраками| Bed and breakfast'!X13*0.9</f>
        <v>19800</v>
      </c>
      <c r="Y14" s="313">
        <f>'C завтраками| Bed and breakfast'!Y13*0.9</f>
        <v>18450</v>
      </c>
      <c r="Z14" s="313">
        <f>'C завтраками| Bed and breakfast'!Z13*0.9</f>
        <v>22500</v>
      </c>
      <c r="AA14" s="313">
        <f>'C завтраками| Bed and breakfast'!AA13*0.9</f>
        <v>18450</v>
      </c>
      <c r="AB14" s="313">
        <f>'C завтраками| Bed and breakfast'!AB13*0.9</f>
        <v>25200</v>
      </c>
      <c r="AC14" s="313">
        <f>'C завтраками| Bed and breakfast'!AC13*0.9</f>
        <v>22500</v>
      </c>
      <c r="AD14" s="313">
        <f>'C завтраками| Bed and breakfast'!AD13*0.9</f>
        <v>18450</v>
      </c>
      <c r="AE14" s="313">
        <f>'C завтраками| Bed and breakfast'!AE13*0.9</f>
        <v>22500</v>
      </c>
      <c r="AF14" s="313">
        <f>'C завтраками| Bed and breakfast'!AF13*0.9</f>
        <v>19800</v>
      </c>
      <c r="AG14" s="313">
        <f>'C завтраками| Bed and breakfast'!AG13*0.9</f>
        <v>25830</v>
      </c>
      <c r="AH14" s="313">
        <f>'C завтраками| Bed and breakfast'!AH13*0.9</f>
        <v>28530</v>
      </c>
      <c r="AI14" s="313">
        <f>'C завтраками| Bed and breakfast'!AI13*0.9</f>
        <v>25830</v>
      </c>
      <c r="AJ14" s="313">
        <f>'C завтраками| Bed and breakfast'!AJ13*0.9</f>
        <v>24300</v>
      </c>
      <c r="AK14" s="313">
        <f>'C завтраками| Bed and breakfast'!AK13*0.9</f>
        <v>24300</v>
      </c>
      <c r="AL14" s="313">
        <f>'C завтраками| Bed and breakfast'!AL13*0.9</f>
        <v>25830</v>
      </c>
      <c r="AM14" s="313">
        <f>'C завтраками| Bed and breakfast'!AM13*0.9</f>
        <v>24300</v>
      </c>
      <c r="AN14" s="313">
        <f>'C завтраками| Bed and breakfast'!AN13*0.9</f>
        <v>28530</v>
      </c>
      <c r="AO14" s="313">
        <f>'C завтраками| Bed and breakfast'!AO13*0.9</f>
        <v>25830</v>
      </c>
      <c r="AP14" s="313">
        <f>'C завтраками| Bed and breakfast'!AP13*0.9</f>
        <v>28530</v>
      </c>
      <c r="AQ14" s="313">
        <f>'C завтраками| Bed and breakfast'!AQ13*0.9</f>
        <v>28530</v>
      </c>
      <c r="AR14" s="313">
        <f>'C завтраками| Bed and breakfast'!AR13*0.9</f>
        <v>35730</v>
      </c>
      <c r="AS14" s="313">
        <f>'C завтраками| Bed and breakfast'!AS13*0.9</f>
        <v>28530</v>
      </c>
      <c r="AT14" s="313">
        <f>'C завтраками| Bed and breakfast'!AT13*0.9</f>
        <v>33030</v>
      </c>
      <c r="AU14" s="313">
        <f>'C завтраками| Bed and breakfast'!AU13*0.9</f>
        <v>28530</v>
      </c>
      <c r="AV14" s="313">
        <f>'C завтраками| Bed and breakfast'!AV13*0.9</f>
        <v>33030</v>
      </c>
      <c r="AW14" s="313">
        <f>'C завтраками| Bed and breakfast'!AW13*0.9</f>
        <v>28530</v>
      </c>
      <c r="AX14" s="313">
        <f>'C завтраками| Bed and breakfast'!AX13*0.9</f>
        <v>35730</v>
      </c>
      <c r="AY14" s="313">
        <f>'C завтраками| Bed and breakfast'!AY13*0.9</f>
        <v>24300</v>
      </c>
      <c r="AZ14" s="313">
        <f>'C завтраками| Bed and breakfast'!AZ13*0.9</f>
        <v>30330</v>
      </c>
      <c r="BA14" s="313">
        <f>'C завтраками| Bed and breakfast'!BA13*0.9</f>
        <v>21600</v>
      </c>
      <c r="BB14" s="313">
        <f>'C завтраками| Bed and breakfast'!BB13*0.9</f>
        <v>22950</v>
      </c>
      <c r="BC14" s="313">
        <f>'C завтраками| Bed and breakfast'!BC13*0.9</f>
        <v>21600</v>
      </c>
      <c r="BD14" s="313">
        <f>'C завтраками| Bed and breakfast'!BD13*0.9</f>
        <v>22950</v>
      </c>
      <c r="BE14" s="313">
        <f>'C завтраками| Bed and breakfast'!BE13*0.9</f>
        <v>21600</v>
      </c>
      <c r="BF14" s="313">
        <f>'C завтраками| Bed and breakfast'!BF13*0.9</f>
        <v>22950</v>
      </c>
      <c r="BG14" s="313">
        <f>'C завтраками| Bed and breakfast'!BG13*0.9</f>
        <v>21600</v>
      </c>
      <c r="BH14" s="313">
        <f>'C завтраками| Bed and breakfast'!BH13*0.9</f>
        <v>22950</v>
      </c>
      <c r="BI14" s="313">
        <f>'C завтраками| Bed and breakfast'!BI13*0.9</f>
        <v>21600</v>
      </c>
    </row>
    <row r="15" spans="1:61" s="85" customFormat="1" x14ac:dyDescent="0.2">
      <c r="A15" s="260">
        <v>2</v>
      </c>
      <c r="B15" s="313">
        <f>'C завтраками| Bed and breakfast'!B14*0.9</f>
        <v>21600</v>
      </c>
      <c r="C15" s="313">
        <f>'C завтраками| Bed and breakfast'!C14*0.9</f>
        <v>20250</v>
      </c>
      <c r="D15" s="313">
        <f>'C завтраками| Bed and breakfast'!D14*0.9</f>
        <v>18180</v>
      </c>
      <c r="E15" s="313">
        <f>'C завтраками| Bed and breakfast'!E14*0.9</f>
        <v>18180</v>
      </c>
      <c r="F15" s="313">
        <f>'C завтраками| Bed and breakfast'!F14*0.9</f>
        <v>21600</v>
      </c>
      <c r="G15" s="313">
        <f>'C завтраками| Bed and breakfast'!G14*0.9</f>
        <v>33750</v>
      </c>
      <c r="H15" s="313">
        <f>'C завтраками| Bed and breakfast'!H14*0.9</f>
        <v>29700</v>
      </c>
      <c r="I15" s="313">
        <f>'C завтраками| Bed and breakfast'!I14*0.9</f>
        <v>27000</v>
      </c>
      <c r="J15" s="313">
        <f>'C завтраками| Bed and breakfast'!J14*0.9</f>
        <v>27000</v>
      </c>
      <c r="K15" s="313">
        <f>'C завтраками| Bed and breakfast'!K14*0.9</f>
        <v>24300</v>
      </c>
      <c r="L15" s="313">
        <f>'C завтраками| Bed and breakfast'!L14*0.9</f>
        <v>29700</v>
      </c>
      <c r="M15" s="313">
        <f>'C завтраками| Bed and breakfast'!M14*0.9</f>
        <v>33750</v>
      </c>
      <c r="N15" s="313">
        <f>'C завтраками| Bed and breakfast'!N14*0.9</f>
        <v>17550</v>
      </c>
      <c r="O15" s="313">
        <f>'C завтраками| Bed and breakfast'!O14*0.9</f>
        <v>18900</v>
      </c>
      <c r="P15" s="313">
        <f>'C завтраками| Bed and breakfast'!P14*0.9</f>
        <v>17550</v>
      </c>
      <c r="Q15" s="313">
        <f>'C завтраками| Bed and breakfast'!Q14*0.9</f>
        <v>18180</v>
      </c>
      <c r="R15" s="313">
        <f>'C завтраками| Bed and breakfast'!R14*0.9</f>
        <v>18900</v>
      </c>
      <c r="S15" s="313">
        <f>'C завтраками| Bed and breakfast'!S14*0.9</f>
        <v>16200</v>
      </c>
      <c r="T15" s="313">
        <f>'C завтраками| Bed and breakfast'!T14*0.9</f>
        <v>18900</v>
      </c>
      <c r="U15" s="313">
        <f>'C завтраками| Bed and breakfast'!U14*0.9</f>
        <v>21600</v>
      </c>
      <c r="V15" s="313">
        <f>'C завтраками| Bed and breakfast'!V14*0.9</f>
        <v>21600</v>
      </c>
      <c r="W15" s="313">
        <f>'C завтраками| Bed and breakfast'!W14*0.9</f>
        <v>21600</v>
      </c>
      <c r="X15" s="313">
        <f>'C завтраками| Bed and breakfast'!X14*0.9</f>
        <v>21600</v>
      </c>
      <c r="Y15" s="313">
        <f>'C завтраками| Bed and breakfast'!Y14*0.9</f>
        <v>20250</v>
      </c>
      <c r="Z15" s="313">
        <f>'C завтраками| Bed and breakfast'!Z14*0.9</f>
        <v>24300</v>
      </c>
      <c r="AA15" s="313">
        <f>'C завтраками| Bed and breakfast'!AA14*0.9</f>
        <v>20250</v>
      </c>
      <c r="AB15" s="313">
        <f>'C завтраками| Bed and breakfast'!AB14*0.9</f>
        <v>27000</v>
      </c>
      <c r="AC15" s="313">
        <f>'C завтраками| Bed and breakfast'!AC14*0.9</f>
        <v>24300</v>
      </c>
      <c r="AD15" s="313">
        <f>'C завтраками| Bed and breakfast'!AD14*0.9</f>
        <v>20250</v>
      </c>
      <c r="AE15" s="313">
        <f>'C завтраками| Bed and breakfast'!AE14*0.9</f>
        <v>24300</v>
      </c>
      <c r="AF15" s="313">
        <f>'C завтраками| Bed and breakfast'!AF14*0.9</f>
        <v>21600</v>
      </c>
      <c r="AG15" s="313">
        <f>'C завтраками| Bed and breakfast'!AG14*0.9</f>
        <v>27630</v>
      </c>
      <c r="AH15" s="313">
        <f>'C завтраками| Bed and breakfast'!AH14*0.9</f>
        <v>30330</v>
      </c>
      <c r="AI15" s="313">
        <f>'C завтраками| Bed and breakfast'!AI14*0.9</f>
        <v>27630</v>
      </c>
      <c r="AJ15" s="313">
        <f>'C завтраками| Bed and breakfast'!AJ14*0.9</f>
        <v>26100</v>
      </c>
      <c r="AK15" s="313">
        <f>'C завтраками| Bed and breakfast'!AK14*0.9</f>
        <v>26100</v>
      </c>
      <c r="AL15" s="313">
        <f>'C завтраками| Bed and breakfast'!AL14*0.9</f>
        <v>27630</v>
      </c>
      <c r="AM15" s="313">
        <f>'C завтраками| Bed and breakfast'!AM14*0.9</f>
        <v>26100</v>
      </c>
      <c r="AN15" s="313">
        <f>'C завтраками| Bed and breakfast'!AN14*0.9</f>
        <v>30330</v>
      </c>
      <c r="AO15" s="313">
        <f>'C завтраками| Bed and breakfast'!AO14*0.9</f>
        <v>27630</v>
      </c>
      <c r="AP15" s="313">
        <f>'C завтраками| Bed and breakfast'!AP14*0.9</f>
        <v>30330</v>
      </c>
      <c r="AQ15" s="313">
        <f>'C завтраками| Bed and breakfast'!AQ14*0.9</f>
        <v>30330</v>
      </c>
      <c r="AR15" s="313">
        <f>'C завтраками| Bed and breakfast'!AR14*0.9</f>
        <v>37530</v>
      </c>
      <c r="AS15" s="313">
        <f>'C завтраками| Bed and breakfast'!AS14*0.9</f>
        <v>30330</v>
      </c>
      <c r="AT15" s="313">
        <f>'C завтраками| Bed and breakfast'!AT14*0.9</f>
        <v>34830</v>
      </c>
      <c r="AU15" s="313">
        <f>'C завтраками| Bed and breakfast'!AU14*0.9</f>
        <v>30330</v>
      </c>
      <c r="AV15" s="313">
        <f>'C завтраками| Bed and breakfast'!AV14*0.9</f>
        <v>34830</v>
      </c>
      <c r="AW15" s="313">
        <f>'C завтраками| Bed and breakfast'!AW14*0.9</f>
        <v>30330</v>
      </c>
      <c r="AX15" s="313">
        <f>'C завтраками| Bed and breakfast'!AX14*0.9</f>
        <v>37530</v>
      </c>
      <c r="AY15" s="313">
        <f>'C завтраками| Bed and breakfast'!AY14*0.9</f>
        <v>26100</v>
      </c>
      <c r="AZ15" s="313">
        <f>'C завтраками| Bed and breakfast'!AZ14*0.9</f>
        <v>32130</v>
      </c>
      <c r="BA15" s="313">
        <f>'C завтраками| Bed and breakfast'!BA14*0.9</f>
        <v>23400</v>
      </c>
      <c r="BB15" s="313">
        <f>'C завтраками| Bed and breakfast'!BB14*0.9</f>
        <v>24750</v>
      </c>
      <c r="BC15" s="313">
        <f>'C завтраками| Bed and breakfast'!BC14*0.9</f>
        <v>23400</v>
      </c>
      <c r="BD15" s="313">
        <f>'C завтраками| Bed and breakfast'!BD14*0.9</f>
        <v>24750</v>
      </c>
      <c r="BE15" s="313">
        <f>'C завтраками| Bed and breakfast'!BE14*0.9</f>
        <v>23400</v>
      </c>
      <c r="BF15" s="313">
        <f>'C завтраками| Bed and breakfast'!BF14*0.9</f>
        <v>24750</v>
      </c>
      <c r="BG15" s="313">
        <f>'C завтраками| Bed and breakfast'!BG14*0.9</f>
        <v>23400</v>
      </c>
      <c r="BH15" s="313">
        <f>'C завтраками| Bed and breakfast'!BH14*0.9</f>
        <v>24750</v>
      </c>
      <c r="BI15" s="313">
        <f>'C завтраками| Bed and breakfast'!BI14*0.9</f>
        <v>23400</v>
      </c>
    </row>
    <row r="16" spans="1:61" s="85" customFormat="1" x14ac:dyDescent="0.2">
      <c r="A16" s="259" t="s">
        <v>156</v>
      </c>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2"/>
      <c r="BI16" s="292"/>
    </row>
    <row r="17" spans="1:61" s="85" customFormat="1" x14ac:dyDescent="0.2">
      <c r="A17" s="260">
        <v>1</v>
      </c>
      <c r="B17" s="313">
        <f>'C завтраками| Bed and breakfast'!B16*0.9</f>
        <v>22500</v>
      </c>
      <c r="C17" s="313">
        <f>'C завтраками| Bed and breakfast'!C16*0.9</f>
        <v>21150</v>
      </c>
      <c r="D17" s="313">
        <f>'C завтраками| Bed and breakfast'!D16*0.9</f>
        <v>19080</v>
      </c>
      <c r="E17" s="313">
        <f>'C завтраками| Bed and breakfast'!E16*0.9</f>
        <v>19080</v>
      </c>
      <c r="F17" s="313">
        <f>'C завтраками| Bed and breakfast'!F16*0.9</f>
        <v>22500</v>
      </c>
      <c r="G17" s="313">
        <f>'C завтраками| Bed and breakfast'!G16*0.9</f>
        <v>34650</v>
      </c>
      <c r="H17" s="313">
        <f>'C завтраками| Bed and breakfast'!H16*0.9</f>
        <v>30600</v>
      </c>
      <c r="I17" s="313">
        <f>'C завтраками| Bed and breakfast'!I16*0.9</f>
        <v>27900</v>
      </c>
      <c r="J17" s="313">
        <f>'C завтраками| Bed and breakfast'!J16*0.9</f>
        <v>27900</v>
      </c>
      <c r="K17" s="313">
        <f>'C завтраками| Bed and breakfast'!K16*0.9</f>
        <v>25200</v>
      </c>
      <c r="L17" s="313">
        <f>'C завтраками| Bed and breakfast'!L16*0.9</f>
        <v>30600</v>
      </c>
      <c r="M17" s="313">
        <f>'C завтраками| Bed and breakfast'!M16*0.9</f>
        <v>34650</v>
      </c>
      <c r="N17" s="313">
        <f>'C завтраками| Bed and breakfast'!N16*0.9</f>
        <v>18450</v>
      </c>
      <c r="O17" s="313">
        <f>'C завтраками| Bed and breakfast'!O16*0.9</f>
        <v>19800</v>
      </c>
      <c r="P17" s="313">
        <f>'C завтраками| Bed and breakfast'!P16*0.9</f>
        <v>18450</v>
      </c>
      <c r="Q17" s="313">
        <f>'C завтраками| Bed and breakfast'!Q16*0.9</f>
        <v>19080</v>
      </c>
      <c r="R17" s="313">
        <f>'C завтраками| Bed and breakfast'!R16*0.9</f>
        <v>19800</v>
      </c>
      <c r="S17" s="313">
        <f>'C завтраками| Bed and breakfast'!S16*0.9</f>
        <v>17100</v>
      </c>
      <c r="T17" s="313">
        <f>'C завтраками| Bed and breakfast'!T16*0.9</f>
        <v>19800</v>
      </c>
      <c r="U17" s="313">
        <f>'C завтраками| Bed and breakfast'!U16*0.9</f>
        <v>22500</v>
      </c>
      <c r="V17" s="313">
        <f>'C завтраками| Bed and breakfast'!V16*0.9</f>
        <v>22500</v>
      </c>
      <c r="W17" s="313">
        <f>'C завтраками| Bed and breakfast'!W16*0.9</f>
        <v>22500</v>
      </c>
      <c r="X17" s="313">
        <f>'C завтраками| Bed and breakfast'!X16*0.9</f>
        <v>22500</v>
      </c>
      <c r="Y17" s="313">
        <f>'C завтраками| Bed and breakfast'!Y16*0.9</f>
        <v>21150</v>
      </c>
      <c r="Z17" s="313">
        <f>'C завтраками| Bed and breakfast'!Z16*0.9</f>
        <v>25200</v>
      </c>
      <c r="AA17" s="313">
        <f>'C завтраками| Bed and breakfast'!AA16*0.9</f>
        <v>21150</v>
      </c>
      <c r="AB17" s="313">
        <f>'C завтраками| Bed and breakfast'!AB16*0.9</f>
        <v>27900</v>
      </c>
      <c r="AC17" s="313">
        <f>'C завтраками| Bed and breakfast'!AC16*0.9</f>
        <v>25200</v>
      </c>
      <c r="AD17" s="313">
        <f>'C завтраками| Bed and breakfast'!AD16*0.9</f>
        <v>21150</v>
      </c>
      <c r="AE17" s="313">
        <f>'C завтраками| Bed and breakfast'!AE16*0.9</f>
        <v>25200</v>
      </c>
      <c r="AF17" s="313">
        <f>'C завтраками| Bed and breakfast'!AF16*0.9</f>
        <v>22500</v>
      </c>
      <c r="AG17" s="313">
        <f>'C завтраками| Bed and breakfast'!AG16*0.9</f>
        <v>28530</v>
      </c>
      <c r="AH17" s="313">
        <f>'C завтраками| Bed and breakfast'!AH16*0.9</f>
        <v>31230</v>
      </c>
      <c r="AI17" s="313">
        <f>'C завтраками| Bed and breakfast'!AI16*0.9</f>
        <v>28530</v>
      </c>
      <c r="AJ17" s="313">
        <f>'C завтраками| Bed and breakfast'!AJ16*0.9</f>
        <v>27000</v>
      </c>
      <c r="AK17" s="313">
        <f>'C завтраками| Bed and breakfast'!AK16*0.9</f>
        <v>27000</v>
      </c>
      <c r="AL17" s="313">
        <f>'C завтраками| Bed and breakfast'!AL16*0.9</f>
        <v>28530</v>
      </c>
      <c r="AM17" s="313">
        <f>'C завтраками| Bed and breakfast'!AM16*0.9</f>
        <v>27000</v>
      </c>
      <c r="AN17" s="313">
        <f>'C завтраками| Bed and breakfast'!AN16*0.9</f>
        <v>31230</v>
      </c>
      <c r="AO17" s="313">
        <f>'C завтраками| Bed and breakfast'!AO16*0.9</f>
        <v>28530</v>
      </c>
      <c r="AP17" s="313">
        <f>'C завтраками| Bed and breakfast'!AP16*0.9</f>
        <v>31230</v>
      </c>
      <c r="AQ17" s="313">
        <f>'C завтраками| Bed and breakfast'!AQ16*0.9</f>
        <v>31230</v>
      </c>
      <c r="AR17" s="313">
        <f>'C завтраками| Bed and breakfast'!AR16*0.9</f>
        <v>38430</v>
      </c>
      <c r="AS17" s="313">
        <f>'C завтраками| Bed and breakfast'!AS16*0.9</f>
        <v>31230</v>
      </c>
      <c r="AT17" s="313">
        <f>'C завтраками| Bed and breakfast'!AT16*0.9</f>
        <v>35730</v>
      </c>
      <c r="AU17" s="313">
        <f>'C завтраками| Bed and breakfast'!AU16*0.9</f>
        <v>31230</v>
      </c>
      <c r="AV17" s="313">
        <f>'C завтраками| Bed and breakfast'!AV16*0.9</f>
        <v>35730</v>
      </c>
      <c r="AW17" s="313">
        <f>'C завтраками| Bed and breakfast'!AW16*0.9</f>
        <v>31230</v>
      </c>
      <c r="AX17" s="313">
        <f>'C завтраками| Bed and breakfast'!AX16*0.9</f>
        <v>38430</v>
      </c>
      <c r="AY17" s="313">
        <f>'C завтраками| Bed and breakfast'!AY16*0.9</f>
        <v>27000</v>
      </c>
      <c r="AZ17" s="313">
        <f>'C завтраками| Bed and breakfast'!AZ16*0.9</f>
        <v>33030</v>
      </c>
      <c r="BA17" s="313">
        <f>'C завтраками| Bed and breakfast'!BA16*0.9</f>
        <v>24300</v>
      </c>
      <c r="BB17" s="313">
        <f>'C завтраками| Bed and breakfast'!BB16*0.9</f>
        <v>25650</v>
      </c>
      <c r="BC17" s="313">
        <f>'C завтраками| Bed and breakfast'!BC16*0.9</f>
        <v>24300</v>
      </c>
      <c r="BD17" s="313">
        <f>'C завтраками| Bed and breakfast'!BD16*0.9</f>
        <v>25650</v>
      </c>
      <c r="BE17" s="313">
        <f>'C завтраками| Bed and breakfast'!BE16*0.9</f>
        <v>24300</v>
      </c>
      <c r="BF17" s="313">
        <f>'C завтраками| Bed and breakfast'!BF16*0.9</f>
        <v>25650</v>
      </c>
      <c r="BG17" s="313">
        <f>'C завтраками| Bed and breakfast'!BG16*0.9</f>
        <v>24300</v>
      </c>
      <c r="BH17" s="313">
        <f>'C завтраками| Bed and breakfast'!BH16*0.9</f>
        <v>25650</v>
      </c>
      <c r="BI17" s="313">
        <f>'C завтраками| Bed and breakfast'!BI16*0.9</f>
        <v>24300</v>
      </c>
    </row>
    <row r="18" spans="1:61" s="85" customFormat="1" x14ac:dyDescent="0.2">
      <c r="A18" s="260">
        <v>2</v>
      </c>
      <c r="B18" s="313">
        <f>'C завтраками| Bed and breakfast'!B17*0.9</f>
        <v>24300</v>
      </c>
      <c r="C18" s="313">
        <f>'C завтраками| Bed and breakfast'!C17*0.9</f>
        <v>22950</v>
      </c>
      <c r="D18" s="313">
        <f>'C завтраками| Bed and breakfast'!D17*0.9</f>
        <v>20880</v>
      </c>
      <c r="E18" s="313">
        <f>'C завтраками| Bed and breakfast'!E17*0.9</f>
        <v>20880</v>
      </c>
      <c r="F18" s="313">
        <f>'C завтраками| Bed and breakfast'!F17*0.9</f>
        <v>24300</v>
      </c>
      <c r="G18" s="313">
        <f>'C завтраками| Bed and breakfast'!G17*0.9</f>
        <v>36450</v>
      </c>
      <c r="H18" s="313">
        <f>'C завтраками| Bed and breakfast'!H17*0.9</f>
        <v>32400</v>
      </c>
      <c r="I18" s="313">
        <f>'C завтраками| Bed and breakfast'!I17*0.9</f>
        <v>29700</v>
      </c>
      <c r="J18" s="313">
        <f>'C завтраками| Bed and breakfast'!J17*0.9</f>
        <v>29700</v>
      </c>
      <c r="K18" s="313">
        <f>'C завтраками| Bed and breakfast'!K17*0.9</f>
        <v>27000</v>
      </c>
      <c r="L18" s="313">
        <f>'C завтраками| Bed and breakfast'!L17*0.9</f>
        <v>32400</v>
      </c>
      <c r="M18" s="313">
        <f>'C завтраками| Bed and breakfast'!M17*0.9</f>
        <v>36450</v>
      </c>
      <c r="N18" s="313">
        <f>'C завтраками| Bed and breakfast'!N17*0.9</f>
        <v>20250</v>
      </c>
      <c r="O18" s="313">
        <f>'C завтраками| Bed and breakfast'!O17*0.9</f>
        <v>21600</v>
      </c>
      <c r="P18" s="313">
        <f>'C завтраками| Bed and breakfast'!P17*0.9</f>
        <v>20250</v>
      </c>
      <c r="Q18" s="313">
        <f>'C завтраками| Bed and breakfast'!Q17*0.9</f>
        <v>20880</v>
      </c>
      <c r="R18" s="313">
        <f>'C завтраками| Bed and breakfast'!R17*0.9</f>
        <v>21600</v>
      </c>
      <c r="S18" s="313">
        <f>'C завтраками| Bed and breakfast'!S17*0.9</f>
        <v>18900</v>
      </c>
      <c r="T18" s="313">
        <f>'C завтраками| Bed and breakfast'!T17*0.9</f>
        <v>21600</v>
      </c>
      <c r="U18" s="313">
        <f>'C завтраками| Bed and breakfast'!U17*0.9</f>
        <v>24300</v>
      </c>
      <c r="V18" s="313">
        <f>'C завтраками| Bed and breakfast'!V17*0.9</f>
        <v>24300</v>
      </c>
      <c r="W18" s="313">
        <f>'C завтраками| Bed and breakfast'!W17*0.9</f>
        <v>24300</v>
      </c>
      <c r="X18" s="313">
        <f>'C завтраками| Bed and breakfast'!X17*0.9</f>
        <v>24300</v>
      </c>
      <c r="Y18" s="313">
        <f>'C завтраками| Bed and breakfast'!Y17*0.9</f>
        <v>22950</v>
      </c>
      <c r="Z18" s="313">
        <f>'C завтраками| Bed and breakfast'!Z17*0.9</f>
        <v>27000</v>
      </c>
      <c r="AA18" s="313">
        <f>'C завтраками| Bed and breakfast'!AA17*0.9</f>
        <v>22950</v>
      </c>
      <c r="AB18" s="313">
        <f>'C завтраками| Bed and breakfast'!AB17*0.9</f>
        <v>29700</v>
      </c>
      <c r="AC18" s="313">
        <f>'C завтраками| Bed and breakfast'!AC17*0.9</f>
        <v>27000</v>
      </c>
      <c r="AD18" s="313">
        <f>'C завтраками| Bed and breakfast'!AD17*0.9</f>
        <v>22950</v>
      </c>
      <c r="AE18" s="313">
        <f>'C завтраками| Bed and breakfast'!AE17*0.9</f>
        <v>27000</v>
      </c>
      <c r="AF18" s="313">
        <f>'C завтраками| Bed and breakfast'!AF17*0.9</f>
        <v>24300</v>
      </c>
      <c r="AG18" s="313">
        <f>'C завтраками| Bed and breakfast'!AG17*0.9</f>
        <v>30330</v>
      </c>
      <c r="AH18" s="313">
        <f>'C завтраками| Bed and breakfast'!AH17*0.9</f>
        <v>33030</v>
      </c>
      <c r="AI18" s="313">
        <f>'C завтраками| Bed and breakfast'!AI17*0.9</f>
        <v>30330</v>
      </c>
      <c r="AJ18" s="313">
        <f>'C завтраками| Bed and breakfast'!AJ17*0.9</f>
        <v>28800</v>
      </c>
      <c r="AK18" s="313">
        <f>'C завтраками| Bed and breakfast'!AK17*0.9</f>
        <v>28800</v>
      </c>
      <c r="AL18" s="313">
        <f>'C завтраками| Bed and breakfast'!AL17*0.9</f>
        <v>30330</v>
      </c>
      <c r="AM18" s="313">
        <f>'C завтраками| Bed and breakfast'!AM17*0.9</f>
        <v>28800</v>
      </c>
      <c r="AN18" s="313">
        <f>'C завтраками| Bed and breakfast'!AN17*0.9</f>
        <v>33030</v>
      </c>
      <c r="AO18" s="313">
        <f>'C завтраками| Bed and breakfast'!AO17*0.9</f>
        <v>30330</v>
      </c>
      <c r="AP18" s="313">
        <f>'C завтраками| Bed and breakfast'!AP17*0.9</f>
        <v>33030</v>
      </c>
      <c r="AQ18" s="313">
        <f>'C завтраками| Bed and breakfast'!AQ17*0.9</f>
        <v>33030</v>
      </c>
      <c r="AR18" s="313">
        <f>'C завтраками| Bed and breakfast'!AR17*0.9</f>
        <v>40230</v>
      </c>
      <c r="AS18" s="313">
        <f>'C завтраками| Bed and breakfast'!AS17*0.9</f>
        <v>33030</v>
      </c>
      <c r="AT18" s="313">
        <f>'C завтраками| Bed and breakfast'!AT17*0.9</f>
        <v>37530</v>
      </c>
      <c r="AU18" s="313">
        <f>'C завтраками| Bed and breakfast'!AU17*0.9</f>
        <v>33030</v>
      </c>
      <c r="AV18" s="313">
        <f>'C завтраками| Bed and breakfast'!AV17*0.9</f>
        <v>37530</v>
      </c>
      <c r="AW18" s="313">
        <f>'C завтраками| Bed and breakfast'!AW17*0.9</f>
        <v>33030</v>
      </c>
      <c r="AX18" s="313">
        <f>'C завтраками| Bed and breakfast'!AX17*0.9</f>
        <v>40230</v>
      </c>
      <c r="AY18" s="313">
        <f>'C завтраками| Bed and breakfast'!AY17*0.9</f>
        <v>28800</v>
      </c>
      <c r="AZ18" s="313">
        <f>'C завтраками| Bed and breakfast'!AZ17*0.9</f>
        <v>34830</v>
      </c>
      <c r="BA18" s="313">
        <f>'C завтраками| Bed and breakfast'!BA17*0.9</f>
        <v>26100</v>
      </c>
      <c r="BB18" s="313">
        <f>'C завтраками| Bed and breakfast'!BB17*0.9</f>
        <v>27450</v>
      </c>
      <c r="BC18" s="313">
        <f>'C завтраками| Bed and breakfast'!BC17*0.9</f>
        <v>26100</v>
      </c>
      <c r="BD18" s="313">
        <f>'C завтраками| Bed and breakfast'!BD17*0.9</f>
        <v>27450</v>
      </c>
      <c r="BE18" s="313">
        <f>'C завтраками| Bed and breakfast'!BE17*0.9</f>
        <v>26100</v>
      </c>
      <c r="BF18" s="313">
        <f>'C завтраками| Bed and breakfast'!BF17*0.9</f>
        <v>27450</v>
      </c>
      <c r="BG18" s="313">
        <f>'C завтраками| Bed and breakfast'!BG17*0.9</f>
        <v>26100</v>
      </c>
      <c r="BH18" s="313">
        <f>'C завтраками| Bed and breakfast'!BH17*0.9</f>
        <v>27450</v>
      </c>
      <c r="BI18" s="313">
        <f>'C завтраками| Bed and breakfast'!BI17*0.9</f>
        <v>26100</v>
      </c>
    </row>
    <row r="19" spans="1:61" s="85" customFormat="1" x14ac:dyDescent="0.2">
      <c r="A19" s="259" t="s">
        <v>136</v>
      </c>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292"/>
      <c r="BC19" s="292"/>
      <c r="BD19" s="292"/>
      <c r="BE19" s="292"/>
      <c r="BF19" s="292"/>
      <c r="BG19" s="292"/>
      <c r="BH19" s="292"/>
      <c r="BI19" s="292"/>
    </row>
    <row r="20" spans="1:61" s="85" customFormat="1" x14ac:dyDescent="0.2">
      <c r="A20" s="260">
        <v>1</v>
      </c>
      <c r="B20" s="313">
        <f>'C завтраками| Bed and breakfast'!B19*0.9</f>
        <v>25200</v>
      </c>
      <c r="C20" s="313">
        <f>'C завтраками| Bed and breakfast'!C19*0.9</f>
        <v>23850</v>
      </c>
      <c r="D20" s="313">
        <f>'C завтраками| Bed and breakfast'!D19*0.9</f>
        <v>21780</v>
      </c>
      <c r="E20" s="313">
        <f>'C завтраками| Bed and breakfast'!E19*0.9</f>
        <v>21780</v>
      </c>
      <c r="F20" s="313">
        <f>'C завтраками| Bed and breakfast'!F19*0.9</f>
        <v>25200</v>
      </c>
      <c r="G20" s="313">
        <f>'C завтраками| Bed and breakfast'!G19*0.9</f>
        <v>37350</v>
      </c>
      <c r="H20" s="313">
        <f>'C завтраками| Bed and breakfast'!H19*0.9</f>
        <v>33300</v>
      </c>
      <c r="I20" s="313">
        <f>'C завтраками| Bed and breakfast'!I19*0.9</f>
        <v>30600</v>
      </c>
      <c r="J20" s="313">
        <f>'C завтраками| Bed and breakfast'!J19*0.9</f>
        <v>30600</v>
      </c>
      <c r="K20" s="313">
        <f>'C завтраками| Bed and breakfast'!K19*0.9</f>
        <v>27900</v>
      </c>
      <c r="L20" s="313">
        <f>'C завтраками| Bed and breakfast'!L19*0.9</f>
        <v>33300</v>
      </c>
      <c r="M20" s="313">
        <f>'C завтраками| Bed and breakfast'!M19*0.9</f>
        <v>37350</v>
      </c>
      <c r="N20" s="313">
        <f>'C завтраками| Bed and breakfast'!N19*0.9</f>
        <v>21150</v>
      </c>
      <c r="O20" s="313">
        <f>'C завтраками| Bed and breakfast'!O19*0.9</f>
        <v>22500</v>
      </c>
      <c r="P20" s="313">
        <f>'C завтраками| Bed and breakfast'!P19*0.9</f>
        <v>21150</v>
      </c>
      <c r="Q20" s="313">
        <f>'C завтраками| Bed and breakfast'!Q19*0.9</f>
        <v>21780</v>
      </c>
      <c r="R20" s="313">
        <f>'C завтраками| Bed and breakfast'!R19*0.9</f>
        <v>22500</v>
      </c>
      <c r="S20" s="313">
        <f>'C завтраками| Bed and breakfast'!S19*0.9</f>
        <v>19800</v>
      </c>
      <c r="T20" s="313">
        <f>'C завтраками| Bed and breakfast'!T19*0.9</f>
        <v>22500</v>
      </c>
      <c r="U20" s="313">
        <f>'C завтраками| Bed and breakfast'!U19*0.9</f>
        <v>25200</v>
      </c>
      <c r="V20" s="313">
        <f>'C завтраками| Bed and breakfast'!V19*0.9</f>
        <v>25200</v>
      </c>
      <c r="W20" s="313">
        <f>'C завтраками| Bed and breakfast'!W19*0.9</f>
        <v>25200</v>
      </c>
      <c r="X20" s="313">
        <f>'C завтраками| Bed and breakfast'!X19*0.9</f>
        <v>25200</v>
      </c>
      <c r="Y20" s="313">
        <f>'C завтраками| Bed and breakfast'!Y19*0.9</f>
        <v>23850</v>
      </c>
      <c r="Z20" s="313">
        <f>'C завтраками| Bed and breakfast'!Z19*0.9</f>
        <v>27900</v>
      </c>
      <c r="AA20" s="313">
        <f>'C завтраками| Bed and breakfast'!AA19*0.9</f>
        <v>23850</v>
      </c>
      <c r="AB20" s="313">
        <f>'C завтраками| Bed and breakfast'!AB19*0.9</f>
        <v>30600</v>
      </c>
      <c r="AC20" s="313">
        <f>'C завтраками| Bed and breakfast'!AC19*0.9</f>
        <v>27900</v>
      </c>
      <c r="AD20" s="313">
        <f>'C завтраками| Bed and breakfast'!AD19*0.9</f>
        <v>23850</v>
      </c>
      <c r="AE20" s="313">
        <f>'C завтраками| Bed and breakfast'!AE19*0.9</f>
        <v>27900</v>
      </c>
      <c r="AF20" s="313">
        <f>'C завтраками| Bed and breakfast'!AF19*0.9</f>
        <v>25200</v>
      </c>
      <c r="AG20" s="313">
        <f>'C завтраками| Bed and breakfast'!AG19*0.9</f>
        <v>31230</v>
      </c>
      <c r="AH20" s="313">
        <f>'C завтраками| Bed and breakfast'!AH19*0.9</f>
        <v>33930</v>
      </c>
      <c r="AI20" s="313">
        <f>'C завтраками| Bed and breakfast'!AI19*0.9</f>
        <v>31230</v>
      </c>
      <c r="AJ20" s="313">
        <f>'C завтраками| Bed and breakfast'!AJ19*0.9</f>
        <v>29700</v>
      </c>
      <c r="AK20" s="313">
        <f>'C завтраками| Bed and breakfast'!AK19*0.9</f>
        <v>29700</v>
      </c>
      <c r="AL20" s="313">
        <f>'C завтраками| Bed and breakfast'!AL19*0.9</f>
        <v>31230</v>
      </c>
      <c r="AM20" s="313">
        <f>'C завтраками| Bed and breakfast'!AM19*0.9</f>
        <v>29700</v>
      </c>
      <c r="AN20" s="313">
        <f>'C завтраками| Bed and breakfast'!AN19*0.9</f>
        <v>33930</v>
      </c>
      <c r="AO20" s="313">
        <f>'C завтраками| Bed and breakfast'!AO19*0.9</f>
        <v>31230</v>
      </c>
      <c r="AP20" s="313">
        <f>'C завтраками| Bed and breakfast'!AP19*0.9</f>
        <v>33930</v>
      </c>
      <c r="AQ20" s="313">
        <f>'C завтраками| Bed and breakfast'!AQ19*0.9</f>
        <v>33930</v>
      </c>
      <c r="AR20" s="313">
        <f>'C завтраками| Bed and breakfast'!AR19*0.9</f>
        <v>41130</v>
      </c>
      <c r="AS20" s="313">
        <f>'C завтраками| Bed and breakfast'!AS19*0.9</f>
        <v>33930</v>
      </c>
      <c r="AT20" s="313">
        <f>'C завтраками| Bed and breakfast'!AT19*0.9</f>
        <v>38430</v>
      </c>
      <c r="AU20" s="313">
        <f>'C завтраками| Bed and breakfast'!AU19*0.9</f>
        <v>33930</v>
      </c>
      <c r="AV20" s="313">
        <f>'C завтраками| Bed and breakfast'!AV19*0.9</f>
        <v>38430</v>
      </c>
      <c r="AW20" s="313">
        <f>'C завтраками| Bed and breakfast'!AW19*0.9</f>
        <v>33930</v>
      </c>
      <c r="AX20" s="313">
        <f>'C завтраками| Bed and breakfast'!AX19*0.9</f>
        <v>41130</v>
      </c>
      <c r="AY20" s="313">
        <f>'C завтраками| Bed and breakfast'!AY19*0.9</f>
        <v>29700</v>
      </c>
      <c r="AZ20" s="313">
        <f>'C завтраками| Bed and breakfast'!AZ19*0.9</f>
        <v>35730</v>
      </c>
      <c r="BA20" s="313">
        <f>'C завтраками| Bed and breakfast'!BA19*0.9</f>
        <v>27000</v>
      </c>
      <c r="BB20" s="313">
        <f>'C завтраками| Bed and breakfast'!BB19*0.9</f>
        <v>28350</v>
      </c>
      <c r="BC20" s="313">
        <f>'C завтраками| Bed and breakfast'!BC19*0.9</f>
        <v>27000</v>
      </c>
      <c r="BD20" s="313">
        <f>'C завтраками| Bed and breakfast'!BD19*0.9</f>
        <v>28350</v>
      </c>
      <c r="BE20" s="313">
        <f>'C завтраками| Bed and breakfast'!BE19*0.9</f>
        <v>27000</v>
      </c>
      <c r="BF20" s="313">
        <f>'C завтраками| Bed and breakfast'!BF19*0.9</f>
        <v>28350</v>
      </c>
      <c r="BG20" s="313">
        <f>'C завтраками| Bed and breakfast'!BG19*0.9</f>
        <v>27000</v>
      </c>
      <c r="BH20" s="313">
        <f>'C завтраками| Bed and breakfast'!BH19*0.9</f>
        <v>28350</v>
      </c>
      <c r="BI20" s="313">
        <f>'C завтраками| Bed and breakfast'!BI19*0.9</f>
        <v>27000</v>
      </c>
    </row>
    <row r="21" spans="1:61" s="85" customFormat="1" x14ac:dyDescent="0.2">
      <c r="A21" s="260">
        <v>2</v>
      </c>
      <c r="B21" s="313">
        <f>'C завтраками| Bed and breakfast'!B20*0.9</f>
        <v>27000</v>
      </c>
      <c r="C21" s="313">
        <f>'C завтраками| Bed and breakfast'!C20*0.9</f>
        <v>25650</v>
      </c>
      <c r="D21" s="313">
        <f>'C завтраками| Bed and breakfast'!D20*0.9</f>
        <v>23580</v>
      </c>
      <c r="E21" s="313">
        <f>'C завтраками| Bed and breakfast'!E20*0.9</f>
        <v>23580</v>
      </c>
      <c r="F21" s="313">
        <f>'C завтраками| Bed and breakfast'!F20*0.9</f>
        <v>27000</v>
      </c>
      <c r="G21" s="313">
        <f>'C завтраками| Bed and breakfast'!G20*0.9</f>
        <v>39150</v>
      </c>
      <c r="H21" s="313">
        <f>'C завтраками| Bed and breakfast'!H20*0.9</f>
        <v>35100</v>
      </c>
      <c r="I21" s="313">
        <f>'C завтраками| Bed and breakfast'!I20*0.9</f>
        <v>32400</v>
      </c>
      <c r="J21" s="313">
        <f>'C завтраками| Bed and breakfast'!J20*0.9</f>
        <v>32400</v>
      </c>
      <c r="K21" s="313">
        <f>'C завтраками| Bed and breakfast'!K20*0.9</f>
        <v>29700</v>
      </c>
      <c r="L21" s="313">
        <f>'C завтраками| Bed and breakfast'!L20*0.9</f>
        <v>35100</v>
      </c>
      <c r="M21" s="313">
        <f>'C завтраками| Bed and breakfast'!M20*0.9</f>
        <v>39150</v>
      </c>
      <c r="N21" s="313">
        <f>'C завтраками| Bed and breakfast'!N20*0.9</f>
        <v>22950</v>
      </c>
      <c r="O21" s="313">
        <f>'C завтраками| Bed and breakfast'!O20*0.9</f>
        <v>24300</v>
      </c>
      <c r="P21" s="313">
        <f>'C завтраками| Bed and breakfast'!P20*0.9</f>
        <v>22950</v>
      </c>
      <c r="Q21" s="313">
        <f>'C завтраками| Bed and breakfast'!Q20*0.9</f>
        <v>23580</v>
      </c>
      <c r="R21" s="313">
        <f>'C завтраками| Bed and breakfast'!R20*0.9</f>
        <v>24300</v>
      </c>
      <c r="S21" s="313">
        <f>'C завтраками| Bed and breakfast'!S20*0.9</f>
        <v>21600</v>
      </c>
      <c r="T21" s="313">
        <f>'C завтраками| Bed and breakfast'!T20*0.9</f>
        <v>24300</v>
      </c>
      <c r="U21" s="313">
        <f>'C завтраками| Bed and breakfast'!U20*0.9</f>
        <v>27000</v>
      </c>
      <c r="V21" s="313">
        <f>'C завтраками| Bed and breakfast'!V20*0.9</f>
        <v>27000</v>
      </c>
      <c r="W21" s="313">
        <f>'C завтраками| Bed and breakfast'!W20*0.9</f>
        <v>27000</v>
      </c>
      <c r="X21" s="313">
        <f>'C завтраками| Bed and breakfast'!X20*0.9</f>
        <v>27000</v>
      </c>
      <c r="Y21" s="313">
        <f>'C завтраками| Bed and breakfast'!Y20*0.9</f>
        <v>25650</v>
      </c>
      <c r="Z21" s="313">
        <f>'C завтраками| Bed and breakfast'!Z20*0.9</f>
        <v>29700</v>
      </c>
      <c r="AA21" s="313">
        <f>'C завтраками| Bed and breakfast'!AA20*0.9</f>
        <v>25650</v>
      </c>
      <c r="AB21" s="313">
        <f>'C завтраками| Bed and breakfast'!AB20*0.9</f>
        <v>32400</v>
      </c>
      <c r="AC21" s="313">
        <f>'C завтраками| Bed and breakfast'!AC20*0.9</f>
        <v>29700</v>
      </c>
      <c r="AD21" s="313">
        <f>'C завтраками| Bed and breakfast'!AD20*0.9</f>
        <v>25650</v>
      </c>
      <c r="AE21" s="313">
        <f>'C завтраками| Bed and breakfast'!AE20*0.9</f>
        <v>29700</v>
      </c>
      <c r="AF21" s="313">
        <f>'C завтраками| Bed and breakfast'!AF20*0.9</f>
        <v>27000</v>
      </c>
      <c r="AG21" s="313">
        <f>'C завтраками| Bed and breakfast'!AG20*0.9</f>
        <v>33030</v>
      </c>
      <c r="AH21" s="313">
        <f>'C завтраками| Bed and breakfast'!AH20*0.9</f>
        <v>35730</v>
      </c>
      <c r="AI21" s="313">
        <f>'C завтраками| Bed and breakfast'!AI20*0.9</f>
        <v>33030</v>
      </c>
      <c r="AJ21" s="313">
        <f>'C завтраками| Bed and breakfast'!AJ20*0.9</f>
        <v>31500</v>
      </c>
      <c r="AK21" s="313">
        <f>'C завтраками| Bed and breakfast'!AK20*0.9</f>
        <v>31500</v>
      </c>
      <c r="AL21" s="313">
        <f>'C завтраками| Bed and breakfast'!AL20*0.9</f>
        <v>33030</v>
      </c>
      <c r="AM21" s="313">
        <f>'C завтраками| Bed and breakfast'!AM20*0.9</f>
        <v>31500</v>
      </c>
      <c r="AN21" s="313">
        <f>'C завтраками| Bed and breakfast'!AN20*0.9</f>
        <v>35730</v>
      </c>
      <c r="AO21" s="313">
        <f>'C завтраками| Bed and breakfast'!AO20*0.9</f>
        <v>33030</v>
      </c>
      <c r="AP21" s="313">
        <f>'C завтраками| Bed and breakfast'!AP20*0.9</f>
        <v>35730</v>
      </c>
      <c r="AQ21" s="313">
        <f>'C завтраками| Bed and breakfast'!AQ20*0.9</f>
        <v>35730</v>
      </c>
      <c r="AR21" s="313">
        <f>'C завтраками| Bed and breakfast'!AR20*0.9</f>
        <v>42930</v>
      </c>
      <c r="AS21" s="313">
        <f>'C завтраками| Bed and breakfast'!AS20*0.9</f>
        <v>35730</v>
      </c>
      <c r="AT21" s="313">
        <f>'C завтраками| Bed and breakfast'!AT20*0.9</f>
        <v>40230</v>
      </c>
      <c r="AU21" s="313">
        <f>'C завтраками| Bed and breakfast'!AU20*0.9</f>
        <v>35730</v>
      </c>
      <c r="AV21" s="313">
        <f>'C завтраками| Bed and breakfast'!AV20*0.9</f>
        <v>40230</v>
      </c>
      <c r="AW21" s="313">
        <f>'C завтраками| Bed and breakfast'!AW20*0.9</f>
        <v>35730</v>
      </c>
      <c r="AX21" s="313">
        <f>'C завтраками| Bed and breakfast'!AX20*0.9</f>
        <v>42930</v>
      </c>
      <c r="AY21" s="313">
        <f>'C завтраками| Bed and breakfast'!AY20*0.9</f>
        <v>31500</v>
      </c>
      <c r="AZ21" s="313">
        <f>'C завтраками| Bed and breakfast'!AZ20*0.9</f>
        <v>37530</v>
      </c>
      <c r="BA21" s="313">
        <f>'C завтраками| Bed and breakfast'!BA20*0.9</f>
        <v>28800</v>
      </c>
      <c r="BB21" s="313">
        <f>'C завтраками| Bed and breakfast'!BB20*0.9</f>
        <v>30150</v>
      </c>
      <c r="BC21" s="313">
        <f>'C завтраками| Bed and breakfast'!BC20*0.9</f>
        <v>28800</v>
      </c>
      <c r="BD21" s="313">
        <f>'C завтраками| Bed and breakfast'!BD20*0.9</f>
        <v>30150</v>
      </c>
      <c r="BE21" s="313">
        <f>'C завтраками| Bed and breakfast'!BE20*0.9</f>
        <v>28800</v>
      </c>
      <c r="BF21" s="313">
        <f>'C завтраками| Bed and breakfast'!BF20*0.9</f>
        <v>30150</v>
      </c>
      <c r="BG21" s="313">
        <f>'C завтраками| Bed and breakfast'!BG20*0.9</f>
        <v>28800</v>
      </c>
      <c r="BH21" s="313">
        <f>'C завтраками| Bed and breakfast'!BH20*0.9</f>
        <v>30150</v>
      </c>
      <c r="BI21" s="313">
        <f>'C завтраками| Bed and breakfast'!BI20*0.9</f>
        <v>28800</v>
      </c>
    </row>
    <row r="22" spans="1:61" s="85" customFormat="1" x14ac:dyDescent="0.2">
      <c r="A22" s="259" t="s">
        <v>137</v>
      </c>
      <c r="B22" s="311"/>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row>
    <row r="23" spans="1:61" s="85" customFormat="1" x14ac:dyDescent="0.2">
      <c r="A23" s="260" t="s">
        <v>129</v>
      </c>
      <c r="B23" s="313">
        <f>'C завтраками| Bed and breakfast'!B22*0.9</f>
        <v>33750</v>
      </c>
      <c r="C23" s="313">
        <f>'C завтраками| Bed and breakfast'!C22*0.9</f>
        <v>32400</v>
      </c>
      <c r="D23" s="313">
        <f>'C завтраками| Bed and breakfast'!D22*0.9</f>
        <v>30330</v>
      </c>
      <c r="E23" s="313">
        <f>'C завтраками| Bed and breakfast'!E22*0.9</f>
        <v>30330</v>
      </c>
      <c r="F23" s="313">
        <f>'C завтраками| Bed and breakfast'!F22*0.9</f>
        <v>33750</v>
      </c>
      <c r="G23" s="313">
        <f>'C завтраками| Bed and breakfast'!G22*0.9</f>
        <v>45900</v>
      </c>
      <c r="H23" s="313">
        <f>'C завтраками| Bed and breakfast'!H22*0.9</f>
        <v>41850</v>
      </c>
      <c r="I23" s="313">
        <f>'C завтраками| Bed and breakfast'!I22*0.9</f>
        <v>39150</v>
      </c>
      <c r="J23" s="313">
        <f>'C завтраками| Bed and breakfast'!J22*0.9</f>
        <v>39150</v>
      </c>
      <c r="K23" s="313">
        <f>'C завтраками| Bed and breakfast'!K22*0.9</f>
        <v>36450</v>
      </c>
      <c r="L23" s="313">
        <f>'C завтраками| Bed and breakfast'!L22*0.9</f>
        <v>41850</v>
      </c>
      <c r="M23" s="313">
        <f>'C завтраками| Bed and breakfast'!M22*0.9</f>
        <v>45900</v>
      </c>
      <c r="N23" s="313">
        <f>'C завтраками| Bed and breakfast'!N22*0.9</f>
        <v>29700</v>
      </c>
      <c r="O23" s="313">
        <f>'C завтраками| Bed and breakfast'!O22*0.9</f>
        <v>31050</v>
      </c>
      <c r="P23" s="313">
        <f>'C завтраками| Bed and breakfast'!P22*0.9</f>
        <v>29700</v>
      </c>
      <c r="Q23" s="313">
        <f>'C завтраками| Bed and breakfast'!Q22*0.9</f>
        <v>30330</v>
      </c>
      <c r="R23" s="313">
        <f>'C завтраками| Bed and breakfast'!R22*0.9</f>
        <v>31050</v>
      </c>
      <c r="S23" s="313">
        <f>'C завтраками| Bed and breakfast'!S22*0.9</f>
        <v>28350</v>
      </c>
      <c r="T23" s="313">
        <f>'C завтраками| Bed and breakfast'!T22*0.9</f>
        <v>31050</v>
      </c>
      <c r="U23" s="313">
        <f>'C завтраками| Bed and breakfast'!U22*0.9</f>
        <v>33750</v>
      </c>
      <c r="V23" s="313">
        <f>'C завтраками| Bed and breakfast'!V22*0.9</f>
        <v>33750</v>
      </c>
      <c r="W23" s="313">
        <f>'C завтраками| Bed and breakfast'!W22*0.9</f>
        <v>33750</v>
      </c>
      <c r="X23" s="313">
        <f>'C завтраками| Bed and breakfast'!X22*0.9</f>
        <v>33750</v>
      </c>
      <c r="Y23" s="313">
        <f>'C завтраками| Bed and breakfast'!Y22*0.9</f>
        <v>32400</v>
      </c>
      <c r="Z23" s="313">
        <f>'C завтраками| Bed and breakfast'!Z22*0.9</f>
        <v>36450</v>
      </c>
      <c r="AA23" s="313">
        <f>'C завтраками| Bed and breakfast'!AA22*0.9</f>
        <v>32400</v>
      </c>
      <c r="AB23" s="313">
        <f>'C завтраками| Bed and breakfast'!AB22*0.9</f>
        <v>39150</v>
      </c>
      <c r="AC23" s="313">
        <f>'C завтраками| Bed and breakfast'!AC22*0.9</f>
        <v>36450</v>
      </c>
      <c r="AD23" s="313">
        <f>'C завтраками| Bed and breakfast'!AD22*0.9</f>
        <v>32400</v>
      </c>
      <c r="AE23" s="313">
        <f>'C завтраками| Bed and breakfast'!AE22*0.9</f>
        <v>36450</v>
      </c>
      <c r="AF23" s="313">
        <f>'C завтраками| Bed and breakfast'!AF22*0.9</f>
        <v>33750</v>
      </c>
      <c r="AG23" s="313">
        <f>'C завтраками| Bed and breakfast'!AG22*0.9</f>
        <v>39780</v>
      </c>
      <c r="AH23" s="313">
        <f>'C завтраками| Bed and breakfast'!AH22*0.9</f>
        <v>42480</v>
      </c>
      <c r="AI23" s="313">
        <f>'C завтраками| Bed and breakfast'!AI22*0.9</f>
        <v>39780</v>
      </c>
      <c r="AJ23" s="313">
        <f>'C завтраками| Bed and breakfast'!AJ22*0.9</f>
        <v>38250</v>
      </c>
      <c r="AK23" s="313">
        <f>'C завтраками| Bed and breakfast'!AK22*0.9</f>
        <v>38250</v>
      </c>
      <c r="AL23" s="313">
        <f>'C завтраками| Bed and breakfast'!AL22*0.9</f>
        <v>39780</v>
      </c>
      <c r="AM23" s="313">
        <f>'C завтраками| Bed and breakfast'!AM22*0.9</f>
        <v>38250</v>
      </c>
      <c r="AN23" s="313">
        <f>'C завтраками| Bed and breakfast'!AN22*0.9</f>
        <v>42480</v>
      </c>
      <c r="AO23" s="313">
        <f>'C завтраками| Bed and breakfast'!AO22*0.9</f>
        <v>39780</v>
      </c>
      <c r="AP23" s="313">
        <f>'C завтраками| Bed and breakfast'!AP22*0.9</f>
        <v>42480</v>
      </c>
      <c r="AQ23" s="313">
        <f>'C завтраками| Bed and breakfast'!AQ22*0.9</f>
        <v>42480</v>
      </c>
      <c r="AR23" s="313">
        <f>'C завтраками| Bed and breakfast'!AR22*0.9</f>
        <v>49680</v>
      </c>
      <c r="AS23" s="313">
        <f>'C завтраками| Bed and breakfast'!AS22*0.9</f>
        <v>42480</v>
      </c>
      <c r="AT23" s="313">
        <f>'C завтраками| Bed and breakfast'!AT22*0.9</f>
        <v>46980</v>
      </c>
      <c r="AU23" s="313">
        <f>'C завтраками| Bed and breakfast'!AU22*0.9</f>
        <v>42480</v>
      </c>
      <c r="AV23" s="313">
        <f>'C завтраками| Bed and breakfast'!AV22*0.9</f>
        <v>46980</v>
      </c>
      <c r="AW23" s="313">
        <f>'C завтраками| Bed and breakfast'!AW22*0.9</f>
        <v>42480</v>
      </c>
      <c r="AX23" s="313">
        <f>'C завтраками| Bed and breakfast'!AX22*0.9</f>
        <v>49680</v>
      </c>
      <c r="AY23" s="313">
        <f>'C завтраками| Bed and breakfast'!AY22*0.9</f>
        <v>38250</v>
      </c>
      <c r="AZ23" s="313">
        <f>'C завтраками| Bed and breakfast'!AZ22*0.9</f>
        <v>44280</v>
      </c>
      <c r="BA23" s="313">
        <f>'C завтраками| Bed and breakfast'!BA22*0.9</f>
        <v>35550</v>
      </c>
      <c r="BB23" s="313">
        <f>'C завтраками| Bed and breakfast'!BB22*0.9</f>
        <v>36900</v>
      </c>
      <c r="BC23" s="313">
        <f>'C завтраками| Bed and breakfast'!BC22*0.9</f>
        <v>35550</v>
      </c>
      <c r="BD23" s="313">
        <f>'C завтраками| Bed and breakfast'!BD22*0.9</f>
        <v>36900</v>
      </c>
      <c r="BE23" s="313">
        <f>'C завтраками| Bed and breakfast'!BE22*0.9</f>
        <v>35550</v>
      </c>
      <c r="BF23" s="313">
        <f>'C завтраками| Bed and breakfast'!BF22*0.9</f>
        <v>36900</v>
      </c>
      <c r="BG23" s="313">
        <f>'C завтраками| Bed and breakfast'!BG22*0.9</f>
        <v>35550</v>
      </c>
      <c r="BH23" s="313">
        <f>'C завтраками| Bed and breakfast'!BH22*0.9</f>
        <v>36900</v>
      </c>
      <c r="BI23" s="313">
        <f>'C завтраками| Bed and breakfast'!BI22*0.9</f>
        <v>35550</v>
      </c>
    </row>
    <row r="24" spans="1:61" s="85" customFormat="1" x14ac:dyDescent="0.2">
      <c r="A24" s="259" t="s">
        <v>138</v>
      </c>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2"/>
      <c r="BC24" s="292"/>
      <c r="BD24" s="292"/>
      <c r="BE24" s="292"/>
      <c r="BF24" s="292"/>
      <c r="BG24" s="292"/>
      <c r="BH24" s="292"/>
      <c r="BI24" s="292"/>
    </row>
    <row r="25" spans="1:61" s="85" customFormat="1" x14ac:dyDescent="0.2">
      <c r="A25" s="260" t="s">
        <v>129</v>
      </c>
      <c r="B25" s="313">
        <f>'C завтраками| Bed and breakfast'!B24*0.9</f>
        <v>40950</v>
      </c>
      <c r="C25" s="313">
        <f>'C завтраками| Bed and breakfast'!C24*0.9</f>
        <v>39600</v>
      </c>
      <c r="D25" s="313">
        <f>'C завтраками| Bed and breakfast'!D24*0.9</f>
        <v>37530</v>
      </c>
      <c r="E25" s="313">
        <f>'C завтраками| Bed and breakfast'!E24*0.9</f>
        <v>37530</v>
      </c>
      <c r="F25" s="313">
        <f>'C завтраками| Bed and breakfast'!F24*0.9</f>
        <v>40950</v>
      </c>
      <c r="G25" s="313">
        <f>'C завтраками| Bed and breakfast'!G24*0.9</f>
        <v>53100</v>
      </c>
      <c r="H25" s="313">
        <f>'C завтраками| Bed and breakfast'!H24*0.9</f>
        <v>49050</v>
      </c>
      <c r="I25" s="313">
        <f>'C завтраками| Bed and breakfast'!I24*0.9</f>
        <v>46350</v>
      </c>
      <c r="J25" s="313">
        <f>'C завтраками| Bed and breakfast'!J24*0.9</f>
        <v>46350</v>
      </c>
      <c r="K25" s="313">
        <f>'C завтраками| Bed and breakfast'!K24*0.9</f>
        <v>43650</v>
      </c>
      <c r="L25" s="313">
        <f>'C завтраками| Bed and breakfast'!L24*0.9</f>
        <v>49050</v>
      </c>
      <c r="M25" s="313">
        <f>'C завтраками| Bed and breakfast'!M24*0.9</f>
        <v>53100</v>
      </c>
      <c r="N25" s="313">
        <f>'C завтраками| Bed and breakfast'!N24*0.9</f>
        <v>36900</v>
      </c>
      <c r="O25" s="313">
        <f>'C завтраками| Bed and breakfast'!O24*0.9</f>
        <v>38250</v>
      </c>
      <c r="P25" s="313">
        <f>'C завтраками| Bed and breakfast'!P24*0.9</f>
        <v>36900</v>
      </c>
      <c r="Q25" s="313">
        <f>'C завтраками| Bed and breakfast'!Q24*0.9</f>
        <v>37530</v>
      </c>
      <c r="R25" s="313">
        <f>'C завтраками| Bed and breakfast'!R24*0.9</f>
        <v>38250</v>
      </c>
      <c r="S25" s="313">
        <f>'C завтраками| Bed and breakfast'!S24*0.9</f>
        <v>35550</v>
      </c>
      <c r="T25" s="313">
        <f>'C завтраками| Bed and breakfast'!T24*0.9</f>
        <v>38250</v>
      </c>
      <c r="U25" s="313">
        <f>'C завтраками| Bed and breakfast'!U24*0.9</f>
        <v>40950</v>
      </c>
      <c r="V25" s="313">
        <f>'C завтраками| Bed and breakfast'!V24*0.9</f>
        <v>40950</v>
      </c>
      <c r="W25" s="313">
        <f>'C завтраками| Bed and breakfast'!W24*0.9</f>
        <v>40950</v>
      </c>
      <c r="X25" s="313">
        <f>'C завтраками| Bed and breakfast'!X24*0.9</f>
        <v>40950</v>
      </c>
      <c r="Y25" s="313">
        <f>'C завтраками| Bed and breakfast'!Y24*0.9</f>
        <v>39600</v>
      </c>
      <c r="Z25" s="313">
        <f>'C завтраками| Bed and breakfast'!Z24*0.9</f>
        <v>43650</v>
      </c>
      <c r="AA25" s="313">
        <f>'C завтраками| Bed and breakfast'!AA24*0.9</f>
        <v>39600</v>
      </c>
      <c r="AB25" s="313">
        <f>'C завтраками| Bed and breakfast'!AB24*0.9</f>
        <v>46350</v>
      </c>
      <c r="AC25" s="313">
        <f>'C завтраками| Bed and breakfast'!AC24*0.9</f>
        <v>43650</v>
      </c>
      <c r="AD25" s="313">
        <f>'C завтраками| Bed and breakfast'!AD24*0.9</f>
        <v>39600</v>
      </c>
      <c r="AE25" s="313">
        <f>'C завтраками| Bed and breakfast'!AE24*0.9</f>
        <v>43650</v>
      </c>
      <c r="AF25" s="313">
        <f>'C завтраками| Bed and breakfast'!AF24*0.9</f>
        <v>40950</v>
      </c>
      <c r="AG25" s="313">
        <f>'C завтраками| Bed and breakfast'!AG24*0.9</f>
        <v>46980</v>
      </c>
      <c r="AH25" s="313">
        <f>'C завтраками| Bed and breakfast'!AH24*0.9</f>
        <v>49680</v>
      </c>
      <c r="AI25" s="313">
        <f>'C завтраками| Bed and breakfast'!AI24*0.9</f>
        <v>46980</v>
      </c>
      <c r="AJ25" s="313">
        <f>'C завтраками| Bed and breakfast'!AJ24*0.9</f>
        <v>45450</v>
      </c>
      <c r="AK25" s="313">
        <f>'C завтраками| Bed and breakfast'!AK24*0.9</f>
        <v>45450</v>
      </c>
      <c r="AL25" s="313">
        <f>'C завтраками| Bed and breakfast'!AL24*0.9</f>
        <v>46980</v>
      </c>
      <c r="AM25" s="313">
        <f>'C завтраками| Bed and breakfast'!AM24*0.9</f>
        <v>45450</v>
      </c>
      <c r="AN25" s="313">
        <f>'C завтраками| Bed and breakfast'!AN24*0.9</f>
        <v>49680</v>
      </c>
      <c r="AO25" s="313">
        <f>'C завтраками| Bed and breakfast'!AO24*0.9</f>
        <v>46980</v>
      </c>
      <c r="AP25" s="313">
        <f>'C завтраками| Bed and breakfast'!AP24*0.9</f>
        <v>49680</v>
      </c>
      <c r="AQ25" s="313">
        <f>'C завтраками| Bed and breakfast'!AQ24*0.9</f>
        <v>49680</v>
      </c>
      <c r="AR25" s="313">
        <f>'C завтраками| Bed and breakfast'!AR24*0.9</f>
        <v>56880</v>
      </c>
      <c r="AS25" s="313">
        <f>'C завтраками| Bed and breakfast'!AS24*0.9</f>
        <v>49680</v>
      </c>
      <c r="AT25" s="313">
        <f>'C завтраками| Bed and breakfast'!AT24*0.9</f>
        <v>54180</v>
      </c>
      <c r="AU25" s="313">
        <f>'C завтраками| Bed and breakfast'!AU24*0.9</f>
        <v>49680</v>
      </c>
      <c r="AV25" s="313">
        <f>'C завтраками| Bed and breakfast'!AV24*0.9</f>
        <v>54180</v>
      </c>
      <c r="AW25" s="313">
        <f>'C завтраками| Bed and breakfast'!AW24*0.9</f>
        <v>49680</v>
      </c>
      <c r="AX25" s="313">
        <f>'C завтраками| Bed and breakfast'!AX24*0.9</f>
        <v>56880</v>
      </c>
      <c r="AY25" s="313">
        <f>'C завтраками| Bed and breakfast'!AY24*0.9</f>
        <v>45450</v>
      </c>
      <c r="AZ25" s="313">
        <f>'C завтраками| Bed and breakfast'!AZ24*0.9</f>
        <v>51480</v>
      </c>
      <c r="BA25" s="313">
        <f>'C завтраками| Bed and breakfast'!BA24*0.9</f>
        <v>42750</v>
      </c>
      <c r="BB25" s="313">
        <f>'C завтраками| Bed and breakfast'!BB24*0.9</f>
        <v>44100</v>
      </c>
      <c r="BC25" s="313">
        <f>'C завтраками| Bed and breakfast'!BC24*0.9</f>
        <v>42750</v>
      </c>
      <c r="BD25" s="313">
        <f>'C завтраками| Bed and breakfast'!BD24*0.9</f>
        <v>44100</v>
      </c>
      <c r="BE25" s="313">
        <f>'C завтраками| Bed and breakfast'!BE24*0.9</f>
        <v>42750</v>
      </c>
      <c r="BF25" s="313">
        <f>'C завтраками| Bed and breakfast'!BF24*0.9</f>
        <v>44100</v>
      </c>
      <c r="BG25" s="313">
        <f>'C завтраками| Bed and breakfast'!BG24*0.9</f>
        <v>42750</v>
      </c>
      <c r="BH25" s="313">
        <f>'C завтраками| Bed and breakfast'!BH24*0.9</f>
        <v>44100</v>
      </c>
      <c r="BI25" s="313">
        <f>'C завтраками| Bed and breakfast'!BI24*0.9</f>
        <v>42750</v>
      </c>
    </row>
    <row r="26" spans="1:61" s="85" customFormat="1" x14ac:dyDescent="0.2">
      <c r="A26" s="261" t="s">
        <v>139</v>
      </c>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292"/>
      <c r="AW26" s="292"/>
      <c r="AX26" s="292"/>
      <c r="AY26" s="292"/>
      <c r="AZ26" s="292"/>
      <c r="BA26" s="292"/>
      <c r="BB26" s="292"/>
      <c r="BC26" s="292"/>
      <c r="BD26" s="292"/>
      <c r="BE26" s="292"/>
      <c r="BF26" s="292"/>
      <c r="BG26" s="292"/>
      <c r="BH26" s="292"/>
      <c r="BI26" s="292"/>
    </row>
    <row r="27" spans="1:61" s="85" customFormat="1" x14ac:dyDescent="0.2">
      <c r="A27" s="260" t="s">
        <v>129</v>
      </c>
      <c r="B27" s="313">
        <f>'C завтраками| Bed and breakfast'!B26*0.9</f>
        <v>63450</v>
      </c>
      <c r="C27" s="313">
        <f>'C завтраками| Bed and breakfast'!C26*0.9</f>
        <v>62100</v>
      </c>
      <c r="D27" s="313">
        <f>'C завтраками| Bed and breakfast'!D26*0.9</f>
        <v>60030</v>
      </c>
      <c r="E27" s="313">
        <f>'C завтраками| Bed and breakfast'!E26*0.9</f>
        <v>60030</v>
      </c>
      <c r="F27" s="313">
        <f>'C завтраками| Bed and breakfast'!F26*0.9</f>
        <v>63450</v>
      </c>
      <c r="G27" s="313">
        <f>'C завтраками| Bed and breakfast'!G26*0.9</f>
        <v>75600</v>
      </c>
      <c r="H27" s="313">
        <f>'C завтраками| Bed and breakfast'!H26*0.9</f>
        <v>71550</v>
      </c>
      <c r="I27" s="313">
        <f>'C завтраками| Bed and breakfast'!I26*0.9</f>
        <v>68850</v>
      </c>
      <c r="J27" s="313">
        <f>'C завтраками| Bed and breakfast'!J26*0.9</f>
        <v>68850</v>
      </c>
      <c r="K27" s="313">
        <f>'C завтраками| Bed and breakfast'!K26*0.9</f>
        <v>66150</v>
      </c>
      <c r="L27" s="313">
        <f>'C завтраками| Bed and breakfast'!L26*0.9</f>
        <v>71550</v>
      </c>
      <c r="M27" s="313">
        <f>'C завтраками| Bed and breakfast'!M26*0.9</f>
        <v>75600</v>
      </c>
      <c r="N27" s="313">
        <f>'C завтраками| Bed and breakfast'!N26*0.9</f>
        <v>59400</v>
      </c>
      <c r="O27" s="313">
        <f>'C завтраками| Bed and breakfast'!O26*0.9</f>
        <v>60750</v>
      </c>
      <c r="P27" s="313">
        <f>'C завтраками| Bed and breakfast'!P26*0.9</f>
        <v>59400</v>
      </c>
      <c r="Q27" s="313">
        <f>'C завтраками| Bed and breakfast'!Q26*0.9</f>
        <v>60030</v>
      </c>
      <c r="R27" s="313">
        <f>'C завтраками| Bed and breakfast'!R26*0.9</f>
        <v>60750</v>
      </c>
      <c r="S27" s="313">
        <f>'C завтраками| Bed and breakfast'!S26*0.9</f>
        <v>58050</v>
      </c>
      <c r="T27" s="313">
        <f>'C завтраками| Bed and breakfast'!T26*0.9</f>
        <v>60750</v>
      </c>
      <c r="U27" s="313">
        <f>'C завтраками| Bed and breakfast'!U26*0.9</f>
        <v>63450</v>
      </c>
      <c r="V27" s="313">
        <f>'C завтраками| Bed and breakfast'!V26*0.9</f>
        <v>63450</v>
      </c>
      <c r="W27" s="313">
        <f>'C завтраками| Bed and breakfast'!W26*0.9</f>
        <v>63450</v>
      </c>
      <c r="X27" s="313">
        <f>'C завтраками| Bed and breakfast'!X26*0.9</f>
        <v>63450</v>
      </c>
      <c r="Y27" s="313">
        <f>'C завтраками| Bed and breakfast'!Y26*0.9</f>
        <v>62100</v>
      </c>
      <c r="Z27" s="313">
        <f>'C завтраками| Bed and breakfast'!Z26*0.9</f>
        <v>66150</v>
      </c>
      <c r="AA27" s="313">
        <f>'C завтраками| Bed and breakfast'!AA26*0.9</f>
        <v>62100</v>
      </c>
      <c r="AB27" s="313">
        <f>'C завтраками| Bed and breakfast'!AB26*0.9</f>
        <v>68850</v>
      </c>
      <c r="AC27" s="313">
        <f>'C завтраками| Bed and breakfast'!AC26*0.9</f>
        <v>66150</v>
      </c>
      <c r="AD27" s="313">
        <f>'C завтраками| Bed and breakfast'!AD26*0.9</f>
        <v>62100</v>
      </c>
      <c r="AE27" s="313">
        <f>'C завтраками| Bed and breakfast'!AE26*0.9</f>
        <v>66150</v>
      </c>
      <c r="AF27" s="313">
        <f>'C завтраками| Bed and breakfast'!AF26*0.9</f>
        <v>63450</v>
      </c>
      <c r="AG27" s="313">
        <f>'C завтраками| Bed and breakfast'!AG26*0.9</f>
        <v>69480</v>
      </c>
      <c r="AH27" s="313">
        <f>'C завтраками| Bed and breakfast'!AH26*0.9</f>
        <v>72180</v>
      </c>
      <c r="AI27" s="313">
        <f>'C завтраками| Bed and breakfast'!AI26*0.9</f>
        <v>69480</v>
      </c>
      <c r="AJ27" s="313">
        <f>'C завтраками| Bed and breakfast'!AJ26*0.9</f>
        <v>67950</v>
      </c>
      <c r="AK27" s="313">
        <f>'C завтраками| Bed and breakfast'!AK26*0.9</f>
        <v>67950</v>
      </c>
      <c r="AL27" s="313">
        <f>'C завтраками| Bed and breakfast'!AL26*0.9</f>
        <v>69480</v>
      </c>
      <c r="AM27" s="313">
        <f>'C завтраками| Bed and breakfast'!AM26*0.9</f>
        <v>67950</v>
      </c>
      <c r="AN27" s="313">
        <f>'C завтраками| Bed and breakfast'!AN26*0.9</f>
        <v>72180</v>
      </c>
      <c r="AO27" s="313">
        <f>'C завтраками| Bed and breakfast'!AO26*0.9</f>
        <v>69480</v>
      </c>
      <c r="AP27" s="313">
        <f>'C завтраками| Bed and breakfast'!AP26*0.9</f>
        <v>72180</v>
      </c>
      <c r="AQ27" s="313">
        <f>'C завтраками| Bed and breakfast'!AQ26*0.9</f>
        <v>72180</v>
      </c>
      <c r="AR27" s="313">
        <f>'C завтраками| Bed and breakfast'!AR26*0.9</f>
        <v>79380</v>
      </c>
      <c r="AS27" s="313">
        <f>'C завтраками| Bed and breakfast'!AS26*0.9</f>
        <v>72180</v>
      </c>
      <c r="AT27" s="313">
        <f>'C завтраками| Bed and breakfast'!AT26*0.9</f>
        <v>76680</v>
      </c>
      <c r="AU27" s="313">
        <f>'C завтраками| Bed and breakfast'!AU26*0.9</f>
        <v>72180</v>
      </c>
      <c r="AV27" s="313">
        <f>'C завтраками| Bed and breakfast'!AV26*0.9</f>
        <v>76680</v>
      </c>
      <c r="AW27" s="313">
        <f>'C завтраками| Bed and breakfast'!AW26*0.9</f>
        <v>72180</v>
      </c>
      <c r="AX27" s="313">
        <f>'C завтраками| Bed and breakfast'!AX26*0.9</f>
        <v>79380</v>
      </c>
      <c r="AY27" s="313">
        <f>'C завтраками| Bed and breakfast'!AY26*0.9</f>
        <v>67950</v>
      </c>
      <c r="AZ27" s="313">
        <f>'C завтраками| Bed and breakfast'!AZ26*0.9</f>
        <v>73980</v>
      </c>
      <c r="BA27" s="313">
        <f>'C завтраками| Bed and breakfast'!BA26*0.9</f>
        <v>65250</v>
      </c>
      <c r="BB27" s="313">
        <f>'C завтраками| Bed and breakfast'!BB26*0.9</f>
        <v>66600</v>
      </c>
      <c r="BC27" s="313">
        <f>'C завтраками| Bed and breakfast'!BC26*0.9</f>
        <v>65250</v>
      </c>
      <c r="BD27" s="313">
        <f>'C завтраками| Bed and breakfast'!BD26*0.9</f>
        <v>66600</v>
      </c>
      <c r="BE27" s="313">
        <f>'C завтраками| Bed and breakfast'!BE26*0.9</f>
        <v>65250</v>
      </c>
      <c r="BF27" s="313">
        <f>'C завтраками| Bed and breakfast'!BF26*0.9</f>
        <v>66600</v>
      </c>
      <c r="BG27" s="313">
        <f>'C завтраками| Bed and breakfast'!BG26*0.9</f>
        <v>65250</v>
      </c>
      <c r="BH27" s="313">
        <f>'C завтраками| Bed and breakfast'!BH26*0.9</f>
        <v>66600</v>
      </c>
      <c r="BI27" s="313">
        <f>'C завтраками| Bed and breakfast'!BI26*0.9</f>
        <v>65250</v>
      </c>
    </row>
    <row r="28" spans="1:61" s="85" customFormat="1" x14ac:dyDescent="0.2">
      <c r="A28" s="259" t="s">
        <v>140</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2"/>
      <c r="BE28" s="292"/>
      <c r="BF28" s="292"/>
      <c r="BG28" s="292"/>
      <c r="BH28" s="292"/>
      <c r="BI28" s="292"/>
    </row>
    <row r="29" spans="1:61" s="85" customFormat="1" x14ac:dyDescent="0.2">
      <c r="A29" s="260" t="s">
        <v>129</v>
      </c>
      <c r="B29" s="313">
        <f>'C завтраками| Bed and breakfast'!B28*0.9</f>
        <v>81450</v>
      </c>
      <c r="C29" s="313">
        <f>'C завтраками| Bed and breakfast'!C28*0.9</f>
        <v>80100</v>
      </c>
      <c r="D29" s="313">
        <f>'C завтраками| Bed and breakfast'!D28*0.9</f>
        <v>78030</v>
      </c>
      <c r="E29" s="313">
        <f>'C завтраками| Bed and breakfast'!E28*0.9</f>
        <v>78030</v>
      </c>
      <c r="F29" s="313">
        <f>'C завтраками| Bed and breakfast'!F28*0.9</f>
        <v>81450</v>
      </c>
      <c r="G29" s="313">
        <f>'C завтраками| Bed and breakfast'!G28*0.9</f>
        <v>93600</v>
      </c>
      <c r="H29" s="313">
        <f>'C завтраками| Bed and breakfast'!H28*0.9</f>
        <v>89550</v>
      </c>
      <c r="I29" s="313">
        <f>'C завтраками| Bed and breakfast'!I28*0.9</f>
        <v>86850</v>
      </c>
      <c r="J29" s="313">
        <f>'C завтраками| Bed and breakfast'!J28*0.9</f>
        <v>86850</v>
      </c>
      <c r="K29" s="313">
        <f>'C завтраками| Bed and breakfast'!K28*0.9</f>
        <v>84150</v>
      </c>
      <c r="L29" s="313">
        <f>'C завтраками| Bed and breakfast'!L28*0.9</f>
        <v>89550</v>
      </c>
      <c r="M29" s="313">
        <f>'C завтраками| Bed and breakfast'!M28*0.9</f>
        <v>93600</v>
      </c>
      <c r="N29" s="313">
        <f>'C завтраками| Bed and breakfast'!N28*0.9</f>
        <v>77400</v>
      </c>
      <c r="O29" s="313">
        <f>'C завтраками| Bed and breakfast'!O28*0.9</f>
        <v>78750</v>
      </c>
      <c r="P29" s="313">
        <f>'C завтраками| Bed and breakfast'!P28*0.9</f>
        <v>77400</v>
      </c>
      <c r="Q29" s="313">
        <f>'C завтраками| Bed and breakfast'!Q28*0.9</f>
        <v>78030</v>
      </c>
      <c r="R29" s="313">
        <f>'C завтраками| Bed and breakfast'!R28*0.9</f>
        <v>78750</v>
      </c>
      <c r="S29" s="313">
        <f>'C завтраками| Bed and breakfast'!S28*0.9</f>
        <v>76050</v>
      </c>
      <c r="T29" s="313">
        <f>'C завтраками| Bed and breakfast'!T28*0.9</f>
        <v>78750</v>
      </c>
      <c r="U29" s="313">
        <f>'C завтраками| Bed and breakfast'!U28*0.9</f>
        <v>81450</v>
      </c>
      <c r="V29" s="313">
        <f>'C завтраками| Bed and breakfast'!V28*0.9</f>
        <v>81450</v>
      </c>
      <c r="W29" s="313">
        <f>'C завтраками| Bed and breakfast'!W28*0.9</f>
        <v>81450</v>
      </c>
      <c r="X29" s="313">
        <f>'C завтраками| Bed and breakfast'!X28*0.9</f>
        <v>81450</v>
      </c>
      <c r="Y29" s="313">
        <f>'C завтраками| Bed and breakfast'!Y28*0.9</f>
        <v>80100</v>
      </c>
      <c r="Z29" s="313">
        <f>'C завтраками| Bed and breakfast'!Z28*0.9</f>
        <v>84150</v>
      </c>
      <c r="AA29" s="313">
        <f>'C завтраками| Bed and breakfast'!AA28*0.9</f>
        <v>80100</v>
      </c>
      <c r="AB29" s="313">
        <f>'C завтраками| Bed and breakfast'!AB28*0.9</f>
        <v>86850</v>
      </c>
      <c r="AC29" s="313">
        <f>'C завтраками| Bed and breakfast'!AC28*0.9</f>
        <v>84150</v>
      </c>
      <c r="AD29" s="313">
        <f>'C завтраками| Bed and breakfast'!AD28*0.9</f>
        <v>80100</v>
      </c>
      <c r="AE29" s="313">
        <f>'C завтраками| Bed and breakfast'!AE28*0.9</f>
        <v>84150</v>
      </c>
      <c r="AF29" s="313">
        <f>'C завтраками| Bed and breakfast'!AF28*0.9</f>
        <v>81450</v>
      </c>
      <c r="AG29" s="313">
        <f>'C завтраками| Bed and breakfast'!AG28*0.9</f>
        <v>87480</v>
      </c>
      <c r="AH29" s="313">
        <f>'C завтраками| Bed and breakfast'!AH28*0.9</f>
        <v>90180</v>
      </c>
      <c r="AI29" s="313">
        <f>'C завтраками| Bed and breakfast'!AI28*0.9</f>
        <v>87480</v>
      </c>
      <c r="AJ29" s="313">
        <f>'C завтраками| Bed and breakfast'!AJ28*0.9</f>
        <v>85950</v>
      </c>
      <c r="AK29" s="313">
        <f>'C завтраками| Bed and breakfast'!AK28*0.9</f>
        <v>85950</v>
      </c>
      <c r="AL29" s="313">
        <f>'C завтраками| Bed and breakfast'!AL28*0.9</f>
        <v>87480</v>
      </c>
      <c r="AM29" s="313">
        <f>'C завтраками| Bed and breakfast'!AM28*0.9</f>
        <v>85950</v>
      </c>
      <c r="AN29" s="313">
        <f>'C завтраками| Bed and breakfast'!AN28*0.9</f>
        <v>90180</v>
      </c>
      <c r="AO29" s="313">
        <f>'C завтраками| Bed and breakfast'!AO28*0.9</f>
        <v>87480</v>
      </c>
      <c r="AP29" s="313">
        <f>'C завтраками| Bed and breakfast'!AP28*0.9</f>
        <v>90180</v>
      </c>
      <c r="AQ29" s="313">
        <f>'C завтраками| Bed and breakfast'!AQ28*0.9</f>
        <v>90180</v>
      </c>
      <c r="AR29" s="313">
        <f>'C завтраками| Bed and breakfast'!AR28*0.9</f>
        <v>97380</v>
      </c>
      <c r="AS29" s="313">
        <f>'C завтраками| Bed and breakfast'!AS28*0.9</f>
        <v>90180</v>
      </c>
      <c r="AT29" s="313">
        <f>'C завтраками| Bed and breakfast'!AT28*0.9</f>
        <v>94680</v>
      </c>
      <c r="AU29" s="313">
        <f>'C завтраками| Bed and breakfast'!AU28*0.9</f>
        <v>90180</v>
      </c>
      <c r="AV29" s="313">
        <f>'C завтраками| Bed and breakfast'!AV28*0.9</f>
        <v>94680</v>
      </c>
      <c r="AW29" s="313">
        <f>'C завтраками| Bed and breakfast'!AW28*0.9</f>
        <v>90180</v>
      </c>
      <c r="AX29" s="313">
        <f>'C завтраками| Bed and breakfast'!AX28*0.9</f>
        <v>97380</v>
      </c>
      <c r="AY29" s="313">
        <f>'C завтраками| Bed and breakfast'!AY28*0.9</f>
        <v>85950</v>
      </c>
      <c r="AZ29" s="313">
        <f>'C завтраками| Bed and breakfast'!AZ28*0.9</f>
        <v>91980</v>
      </c>
      <c r="BA29" s="313">
        <f>'C завтраками| Bed and breakfast'!BA28*0.9</f>
        <v>83250</v>
      </c>
      <c r="BB29" s="313">
        <f>'C завтраками| Bed and breakfast'!BB28*0.9</f>
        <v>84600</v>
      </c>
      <c r="BC29" s="313">
        <f>'C завтраками| Bed and breakfast'!BC28*0.9</f>
        <v>83250</v>
      </c>
      <c r="BD29" s="313">
        <f>'C завтраками| Bed and breakfast'!BD28*0.9</f>
        <v>84600</v>
      </c>
      <c r="BE29" s="313">
        <f>'C завтраками| Bed and breakfast'!BE28*0.9</f>
        <v>83250</v>
      </c>
      <c r="BF29" s="313">
        <f>'C завтраками| Bed and breakfast'!BF28*0.9</f>
        <v>84600</v>
      </c>
      <c r="BG29" s="313">
        <f>'C завтраками| Bed and breakfast'!BG28*0.9</f>
        <v>83250</v>
      </c>
      <c r="BH29" s="313">
        <f>'C завтраками| Bed and breakfast'!BH28*0.9</f>
        <v>84600</v>
      </c>
      <c r="BI29" s="313">
        <f>'C завтраками| Bed and breakfast'!BI28*0.9</f>
        <v>83250</v>
      </c>
    </row>
    <row r="30" spans="1:61" s="85" customFormat="1" x14ac:dyDescent="0.2">
      <c r="A30" s="101"/>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2"/>
      <c r="AY30" s="312"/>
      <c r="AZ30" s="312"/>
      <c r="BA30" s="312"/>
      <c r="BB30" s="312"/>
      <c r="BC30" s="312"/>
      <c r="BD30" s="312"/>
      <c r="BE30" s="312"/>
      <c r="BF30" s="312"/>
      <c r="BG30" s="312"/>
      <c r="BH30" s="312"/>
      <c r="BI30" s="312"/>
    </row>
    <row r="31" spans="1:61" s="85" customFormat="1" x14ac:dyDescent="0.2">
      <c r="A31" s="273" t="s">
        <v>313</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2"/>
      <c r="BE31" s="312"/>
      <c r="BF31" s="312"/>
      <c r="BG31" s="312"/>
      <c r="BH31" s="312"/>
      <c r="BI31" s="312"/>
    </row>
    <row r="32" spans="1:61" s="85" customFormat="1" x14ac:dyDescent="0.2">
      <c r="A32" s="93" t="s">
        <v>143</v>
      </c>
      <c r="B32" s="310">
        <f t="shared" ref="B32" si="0">B5</f>
        <v>45399</v>
      </c>
      <c r="C32" s="310">
        <f t="shared" ref="C32:BI32" si="1">C5</f>
        <v>45401</v>
      </c>
      <c r="D32" s="310">
        <f t="shared" si="1"/>
        <v>45403</v>
      </c>
      <c r="E32" s="310">
        <f t="shared" si="1"/>
        <v>45407</v>
      </c>
      <c r="F32" s="310">
        <f t="shared" si="1"/>
        <v>45408</v>
      </c>
      <c r="G32" s="291">
        <f t="shared" si="1"/>
        <v>45410</v>
      </c>
      <c r="H32" s="291">
        <f t="shared" si="1"/>
        <v>45412</v>
      </c>
      <c r="I32" s="310">
        <f t="shared" si="1"/>
        <v>45414</v>
      </c>
      <c r="J32" s="310">
        <f t="shared" si="1"/>
        <v>45415</v>
      </c>
      <c r="K32" s="291">
        <f t="shared" si="1"/>
        <v>45417</v>
      </c>
      <c r="L32" s="310">
        <f t="shared" si="1"/>
        <v>45420</v>
      </c>
      <c r="M32" s="291">
        <f t="shared" si="1"/>
        <v>45421</v>
      </c>
      <c r="N32" s="310">
        <f t="shared" si="1"/>
        <v>45424</v>
      </c>
      <c r="O32" s="310">
        <f t="shared" si="1"/>
        <v>45427</v>
      </c>
      <c r="P32" s="310">
        <f t="shared" si="1"/>
        <v>45429</v>
      </c>
      <c r="Q32" s="310">
        <f t="shared" si="1"/>
        <v>45431</v>
      </c>
      <c r="R32" s="310">
        <f t="shared" si="1"/>
        <v>45436</v>
      </c>
      <c r="S32" s="310">
        <f t="shared" si="1"/>
        <v>45438</v>
      </c>
      <c r="T32" s="310">
        <f t="shared" si="1"/>
        <v>45440</v>
      </c>
      <c r="U32" s="310">
        <f t="shared" si="1"/>
        <v>45443</v>
      </c>
      <c r="V32" s="310">
        <f t="shared" si="1"/>
        <v>45444</v>
      </c>
      <c r="W32" s="310">
        <f t="shared" si="1"/>
        <v>45445</v>
      </c>
      <c r="X32" s="310">
        <f t="shared" si="1"/>
        <v>45453</v>
      </c>
      <c r="Y32" s="310">
        <f t="shared" si="1"/>
        <v>45454</v>
      </c>
      <c r="Z32" s="310">
        <f t="shared" si="1"/>
        <v>45457</v>
      </c>
      <c r="AA32" s="310">
        <f t="shared" si="1"/>
        <v>45459</v>
      </c>
      <c r="AB32" s="291">
        <f t="shared" si="1"/>
        <v>45461</v>
      </c>
      <c r="AC32" s="310">
        <f t="shared" si="1"/>
        <v>45464</v>
      </c>
      <c r="AD32" s="310">
        <f t="shared" si="1"/>
        <v>45466</v>
      </c>
      <c r="AE32" s="310">
        <f t="shared" si="1"/>
        <v>45471</v>
      </c>
      <c r="AF32" s="310">
        <f t="shared" si="1"/>
        <v>45473</v>
      </c>
      <c r="AG32" s="310">
        <f t="shared" si="1"/>
        <v>45474</v>
      </c>
      <c r="AH32" s="310">
        <f t="shared" si="1"/>
        <v>45478</v>
      </c>
      <c r="AI32" s="310">
        <f t="shared" si="1"/>
        <v>45480</v>
      </c>
      <c r="AJ32" s="310">
        <f t="shared" si="1"/>
        <v>45484</v>
      </c>
      <c r="AK32" s="310">
        <f t="shared" si="1"/>
        <v>45485</v>
      </c>
      <c r="AL32" s="310">
        <f t="shared" si="1"/>
        <v>45492</v>
      </c>
      <c r="AM32" s="310">
        <f t="shared" si="1"/>
        <v>45494</v>
      </c>
      <c r="AN32" s="310">
        <f t="shared" si="1"/>
        <v>45499</v>
      </c>
      <c r="AO32" s="310">
        <f t="shared" si="1"/>
        <v>45501</v>
      </c>
      <c r="AP32" s="310">
        <f t="shared" si="1"/>
        <v>45504</v>
      </c>
      <c r="AQ32" s="310">
        <f t="shared" si="1"/>
        <v>45505</v>
      </c>
      <c r="AR32" s="310">
        <f t="shared" si="1"/>
        <v>45506</v>
      </c>
      <c r="AS32" s="310">
        <f t="shared" si="1"/>
        <v>45508</v>
      </c>
      <c r="AT32" s="310">
        <f t="shared" si="1"/>
        <v>45513</v>
      </c>
      <c r="AU32" s="310">
        <f t="shared" si="1"/>
        <v>45515</v>
      </c>
      <c r="AV32" s="310">
        <f t="shared" si="1"/>
        <v>45520</v>
      </c>
      <c r="AW32" s="310">
        <f t="shared" si="1"/>
        <v>45522</v>
      </c>
      <c r="AX32" s="310">
        <f t="shared" si="1"/>
        <v>45526</v>
      </c>
      <c r="AY32" s="310">
        <f t="shared" si="1"/>
        <v>45532</v>
      </c>
      <c r="AZ32" s="310">
        <f t="shared" si="1"/>
        <v>45534</v>
      </c>
      <c r="BA32" s="310">
        <f t="shared" si="1"/>
        <v>45536</v>
      </c>
      <c r="BB32" s="310">
        <f t="shared" si="1"/>
        <v>45541</v>
      </c>
      <c r="BC32" s="310">
        <f t="shared" si="1"/>
        <v>45543</v>
      </c>
      <c r="BD32" s="310">
        <f t="shared" si="1"/>
        <v>45548</v>
      </c>
      <c r="BE32" s="310">
        <f t="shared" si="1"/>
        <v>45550</v>
      </c>
      <c r="BF32" s="310">
        <f t="shared" si="1"/>
        <v>45555</v>
      </c>
      <c r="BG32" s="310">
        <f t="shared" si="1"/>
        <v>45557</v>
      </c>
      <c r="BH32" s="310">
        <f t="shared" si="1"/>
        <v>45562</v>
      </c>
      <c r="BI32" s="310">
        <f t="shared" si="1"/>
        <v>45564</v>
      </c>
    </row>
    <row r="33" spans="1:61" s="85" customFormat="1" x14ac:dyDescent="0.2">
      <c r="A33" s="94"/>
      <c r="B33" s="310">
        <f t="shared" ref="B33" si="2">B6</f>
        <v>45400</v>
      </c>
      <c r="C33" s="310">
        <f t="shared" ref="C33:BI33" si="3">C6</f>
        <v>45402</v>
      </c>
      <c r="D33" s="310">
        <f t="shared" si="3"/>
        <v>45406</v>
      </c>
      <c r="E33" s="310">
        <f t="shared" si="3"/>
        <v>45407</v>
      </c>
      <c r="F33" s="310">
        <f t="shared" si="3"/>
        <v>45409</v>
      </c>
      <c r="G33" s="291">
        <f t="shared" si="3"/>
        <v>45411</v>
      </c>
      <c r="H33" s="291">
        <f t="shared" si="3"/>
        <v>45413</v>
      </c>
      <c r="I33" s="310">
        <f t="shared" si="3"/>
        <v>45414</v>
      </c>
      <c r="J33" s="310">
        <f t="shared" si="3"/>
        <v>45416</v>
      </c>
      <c r="K33" s="291">
        <f t="shared" si="3"/>
        <v>45419</v>
      </c>
      <c r="L33" s="310">
        <f t="shared" si="3"/>
        <v>45420</v>
      </c>
      <c r="M33" s="291">
        <f t="shared" si="3"/>
        <v>45423</v>
      </c>
      <c r="N33" s="310">
        <f t="shared" si="3"/>
        <v>45426</v>
      </c>
      <c r="O33" s="310">
        <f t="shared" si="3"/>
        <v>45428</v>
      </c>
      <c r="P33" s="310">
        <f t="shared" si="3"/>
        <v>45430</v>
      </c>
      <c r="Q33" s="310">
        <f t="shared" si="3"/>
        <v>45435</v>
      </c>
      <c r="R33" s="310">
        <f t="shared" si="3"/>
        <v>45437</v>
      </c>
      <c r="S33" s="310">
        <f t="shared" si="3"/>
        <v>45439</v>
      </c>
      <c r="T33" s="310">
        <f t="shared" si="3"/>
        <v>45442</v>
      </c>
      <c r="U33" s="310">
        <f t="shared" si="3"/>
        <v>45443</v>
      </c>
      <c r="V33" s="310">
        <f t="shared" si="3"/>
        <v>45444</v>
      </c>
      <c r="W33" s="310">
        <f t="shared" si="3"/>
        <v>45452</v>
      </c>
      <c r="X33" s="310">
        <f t="shared" si="3"/>
        <v>45453</v>
      </c>
      <c r="Y33" s="310">
        <f t="shared" si="3"/>
        <v>45456</v>
      </c>
      <c r="Z33" s="310">
        <f t="shared" si="3"/>
        <v>45458</v>
      </c>
      <c r="AA33" s="310">
        <f t="shared" si="3"/>
        <v>45460</v>
      </c>
      <c r="AB33" s="291">
        <f t="shared" si="3"/>
        <v>45463</v>
      </c>
      <c r="AC33" s="310">
        <f t="shared" si="3"/>
        <v>45465</v>
      </c>
      <c r="AD33" s="310">
        <f t="shared" si="3"/>
        <v>45470</v>
      </c>
      <c r="AE33" s="310">
        <f t="shared" si="3"/>
        <v>45472</v>
      </c>
      <c r="AF33" s="310">
        <f t="shared" si="3"/>
        <v>45473</v>
      </c>
      <c r="AG33" s="310">
        <f t="shared" si="3"/>
        <v>45477</v>
      </c>
      <c r="AH33" s="310">
        <f t="shared" si="3"/>
        <v>45479</v>
      </c>
      <c r="AI33" s="310">
        <f t="shared" si="3"/>
        <v>45483</v>
      </c>
      <c r="AJ33" s="310">
        <f t="shared" si="3"/>
        <v>45484</v>
      </c>
      <c r="AK33" s="310">
        <f t="shared" si="3"/>
        <v>45491</v>
      </c>
      <c r="AL33" s="310">
        <f t="shared" si="3"/>
        <v>45493</v>
      </c>
      <c r="AM33" s="310">
        <f t="shared" si="3"/>
        <v>45498</v>
      </c>
      <c r="AN33" s="310">
        <f t="shared" si="3"/>
        <v>45500</v>
      </c>
      <c r="AO33" s="310">
        <f t="shared" si="3"/>
        <v>45503</v>
      </c>
      <c r="AP33" s="310">
        <f t="shared" si="3"/>
        <v>45504</v>
      </c>
      <c r="AQ33" s="310">
        <f t="shared" si="3"/>
        <v>45505</v>
      </c>
      <c r="AR33" s="310">
        <f t="shared" si="3"/>
        <v>45507</v>
      </c>
      <c r="AS33" s="310">
        <f t="shared" si="3"/>
        <v>45512</v>
      </c>
      <c r="AT33" s="310">
        <f t="shared" si="3"/>
        <v>45514</v>
      </c>
      <c r="AU33" s="310">
        <f t="shared" si="3"/>
        <v>45519</v>
      </c>
      <c r="AV33" s="310">
        <f t="shared" si="3"/>
        <v>45521</v>
      </c>
      <c r="AW33" s="310">
        <f t="shared" si="3"/>
        <v>45525</v>
      </c>
      <c r="AX33" s="310">
        <f t="shared" si="3"/>
        <v>45531</v>
      </c>
      <c r="AY33" s="310">
        <f t="shared" si="3"/>
        <v>45533</v>
      </c>
      <c r="AZ33" s="310">
        <f t="shared" si="3"/>
        <v>45535</v>
      </c>
      <c r="BA33" s="310">
        <f t="shared" si="3"/>
        <v>45540</v>
      </c>
      <c r="BB33" s="310">
        <f t="shared" si="3"/>
        <v>45542</v>
      </c>
      <c r="BC33" s="310">
        <f t="shared" si="3"/>
        <v>45547</v>
      </c>
      <c r="BD33" s="310">
        <f t="shared" si="3"/>
        <v>45549</v>
      </c>
      <c r="BE33" s="310">
        <f t="shared" si="3"/>
        <v>45554</v>
      </c>
      <c r="BF33" s="310">
        <f t="shared" si="3"/>
        <v>45556</v>
      </c>
      <c r="BG33" s="310">
        <f t="shared" si="3"/>
        <v>45561</v>
      </c>
      <c r="BH33" s="310">
        <f t="shared" si="3"/>
        <v>45563</v>
      </c>
      <c r="BI33" s="310">
        <f t="shared" si="3"/>
        <v>45565</v>
      </c>
    </row>
    <row r="34" spans="1:61" s="85" customFormat="1" x14ac:dyDescent="0.2">
      <c r="A34" s="259" t="s">
        <v>153</v>
      </c>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1"/>
      <c r="BC34" s="311"/>
      <c r="BD34" s="311"/>
      <c r="BE34" s="311"/>
      <c r="BF34" s="311"/>
      <c r="BG34" s="311"/>
      <c r="BH34" s="311"/>
      <c r="BI34" s="311"/>
    </row>
    <row r="35" spans="1:61" s="85" customFormat="1" x14ac:dyDescent="0.2">
      <c r="A35" s="260">
        <v>1</v>
      </c>
      <c r="B35" s="292">
        <f t="shared" ref="B35" si="4">ROUND(B8*0.9,)</f>
        <v>14985</v>
      </c>
      <c r="C35" s="292">
        <f t="shared" ref="C35:BI35" si="5">ROUND(C8*0.9,)</f>
        <v>13770</v>
      </c>
      <c r="D35" s="292">
        <f t="shared" si="5"/>
        <v>11907</v>
      </c>
      <c r="E35" s="292">
        <f t="shared" si="5"/>
        <v>11907</v>
      </c>
      <c r="F35" s="292">
        <f t="shared" si="5"/>
        <v>14985</v>
      </c>
      <c r="G35" s="292">
        <f t="shared" si="5"/>
        <v>25920</v>
      </c>
      <c r="H35" s="292">
        <f t="shared" si="5"/>
        <v>22275</v>
      </c>
      <c r="I35" s="292">
        <f t="shared" si="5"/>
        <v>19845</v>
      </c>
      <c r="J35" s="292">
        <f t="shared" si="5"/>
        <v>19845</v>
      </c>
      <c r="K35" s="292">
        <f t="shared" si="5"/>
        <v>17415</v>
      </c>
      <c r="L35" s="292">
        <f t="shared" si="5"/>
        <v>22275</v>
      </c>
      <c r="M35" s="292">
        <f t="shared" si="5"/>
        <v>25920</v>
      </c>
      <c r="N35" s="292">
        <f t="shared" si="5"/>
        <v>11340</v>
      </c>
      <c r="O35" s="292">
        <f t="shared" si="5"/>
        <v>12555</v>
      </c>
      <c r="P35" s="292">
        <f t="shared" si="5"/>
        <v>11340</v>
      </c>
      <c r="Q35" s="292">
        <f t="shared" si="5"/>
        <v>11907</v>
      </c>
      <c r="R35" s="292">
        <f t="shared" si="5"/>
        <v>12555</v>
      </c>
      <c r="S35" s="292">
        <f t="shared" si="5"/>
        <v>10125</v>
      </c>
      <c r="T35" s="292">
        <f t="shared" si="5"/>
        <v>12555</v>
      </c>
      <c r="U35" s="292">
        <f t="shared" si="5"/>
        <v>14985</v>
      </c>
      <c r="V35" s="292">
        <f t="shared" si="5"/>
        <v>14985</v>
      </c>
      <c r="W35" s="292">
        <f t="shared" si="5"/>
        <v>14985</v>
      </c>
      <c r="X35" s="292">
        <f t="shared" si="5"/>
        <v>14985</v>
      </c>
      <c r="Y35" s="292">
        <f t="shared" si="5"/>
        <v>13770</v>
      </c>
      <c r="Z35" s="292">
        <f t="shared" si="5"/>
        <v>17415</v>
      </c>
      <c r="AA35" s="292">
        <f t="shared" si="5"/>
        <v>13770</v>
      </c>
      <c r="AB35" s="292">
        <f t="shared" si="5"/>
        <v>19845</v>
      </c>
      <c r="AC35" s="292">
        <f t="shared" si="5"/>
        <v>17415</v>
      </c>
      <c r="AD35" s="292">
        <f t="shared" si="5"/>
        <v>13770</v>
      </c>
      <c r="AE35" s="292">
        <f t="shared" si="5"/>
        <v>17415</v>
      </c>
      <c r="AF35" s="292">
        <f t="shared" si="5"/>
        <v>14985</v>
      </c>
      <c r="AG35" s="292">
        <f t="shared" si="5"/>
        <v>20412</v>
      </c>
      <c r="AH35" s="292">
        <f t="shared" si="5"/>
        <v>22842</v>
      </c>
      <c r="AI35" s="292">
        <f t="shared" si="5"/>
        <v>20412</v>
      </c>
      <c r="AJ35" s="292">
        <f t="shared" si="5"/>
        <v>19035</v>
      </c>
      <c r="AK35" s="292">
        <f t="shared" si="5"/>
        <v>19035</v>
      </c>
      <c r="AL35" s="292">
        <f t="shared" si="5"/>
        <v>20412</v>
      </c>
      <c r="AM35" s="292">
        <f t="shared" si="5"/>
        <v>19035</v>
      </c>
      <c r="AN35" s="292">
        <f t="shared" si="5"/>
        <v>22842</v>
      </c>
      <c r="AO35" s="292">
        <f t="shared" si="5"/>
        <v>20412</v>
      </c>
      <c r="AP35" s="292">
        <f t="shared" si="5"/>
        <v>22842</v>
      </c>
      <c r="AQ35" s="292">
        <f t="shared" si="5"/>
        <v>22842</v>
      </c>
      <c r="AR35" s="292">
        <f t="shared" si="5"/>
        <v>29322</v>
      </c>
      <c r="AS35" s="292">
        <f t="shared" si="5"/>
        <v>22842</v>
      </c>
      <c r="AT35" s="292">
        <f t="shared" si="5"/>
        <v>26892</v>
      </c>
      <c r="AU35" s="292">
        <f t="shared" si="5"/>
        <v>22842</v>
      </c>
      <c r="AV35" s="292">
        <f t="shared" si="5"/>
        <v>26892</v>
      </c>
      <c r="AW35" s="292">
        <f t="shared" si="5"/>
        <v>22842</v>
      </c>
      <c r="AX35" s="292">
        <f t="shared" si="5"/>
        <v>29322</v>
      </c>
      <c r="AY35" s="292">
        <f t="shared" si="5"/>
        <v>19035</v>
      </c>
      <c r="AZ35" s="292">
        <f t="shared" si="5"/>
        <v>24462</v>
      </c>
      <c r="BA35" s="292">
        <f t="shared" si="5"/>
        <v>16605</v>
      </c>
      <c r="BB35" s="292">
        <f t="shared" si="5"/>
        <v>17820</v>
      </c>
      <c r="BC35" s="292">
        <f t="shared" si="5"/>
        <v>16605</v>
      </c>
      <c r="BD35" s="292">
        <f t="shared" si="5"/>
        <v>17820</v>
      </c>
      <c r="BE35" s="292">
        <f t="shared" si="5"/>
        <v>16605</v>
      </c>
      <c r="BF35" s="292">
        <f t="shared" si="5"/>
        <v>17820</v>
      </c>
      <c r="BG35" s="292">
        <f t="shared" si="5"/>
        <v>16605</v>
      </c>
      <c r="BH35" s="292">
        <f t="shared" si="5"/>
        <v>17820</v>
      </c>
      <c r="BI35" s="292">
        <f t="shared" si="5"/>
        <v>16605</v>
      </c>
    </row>
    <row r="36" spans="1:61" s="85" customFormat="1" x14ac:dyDescent="0.2">
      <c r="A36" s="260">
        <v>2</v>
      </c>
      <c r="B36" s="292">
        <f t="shared" ref="B36" si="6">ROUND(B9*0.9,)</f>
        <v>16605</v>
      </c>
      <c r="C36" s="292">
        <f t="shared" ref="C36:BI36" si="7">ROUND(C9*0.9,)</f>
        <v>15390</v>
      </c>
      <c r="D36" s="292">
        <f t="shared" si="7"/>
        <v>13527</v>
      </c>
      <c r="E36" s="292">
        <f t="shared" si="7"/>
        <v>13527</v>
      </c>
      <c r="F36" s="292">
        <f t="shared" si="7"/>
        <v>16605</v>
      </c>
      <c r="G36" s="292">
        <f t="shared" si="7"/>
        <v>27540</v>
      </c>
      <c r="H36" s="292">
        <f t="shared" si="7"/>
        <v>23895</v>
      </c>
      <c r="I36" s="292">
        <f t="shared" si="7"/>
        <v>21465</v>
      </c>
      <c r="J36" s="292">
        <f t="shared" si="7"/>
        <v>21465</v>
      </c>
      <c r="K36" s="292">
        <f t="shared" si="7"/>
        <v>19035</v>
      </c>
      <c r="L36" s="292">
        <f t="shared" si="7"/>
        <v>23895</v>
      </c>
      <c r="M36" s="292">
        <f t="shared" si="7"/>
        <v>27540</v>
      </c>
      <c r="N36" s="292">
        <f t="shared" si="7"/>
        <v>12960</v>
      </c>
      <c r="O36" s="292">
        <f t="shared" si="7"/>
        <v>14175</v>
      </c>
      <c r="P36" s="292">
        <f t="shared" si="7"/>
        <v>12960</v>
      </c>
      <c r="Q36" s="292">
        <f t="shared" si="7"/>
        <v>13527</v>
      </c>
      <c r="R36" s="292">
        <f t="shared" si="7"/>
        <v>14175</v>
      </c>
      <c r="S36" s="292">
        <f t="shared" si="7"/>
        <v>11745</v>
      </c>
      <c r="T36" s="292">
        <f t="shared" si="7"/>
        <v>14175</v>
      </c>
      <c r="U36" s="292">
        <f t="shared" si="7"/>
        <v>16605</v>
      </c>
      <c r="V36" s="292">
        <f t="shared" si="7"/>
        <v>16605</v>
      </c>
      <c r="W36" s="292">
        <f t="shared" si="7"/>
        <v>16605</v>
      </c>
      <c r="X36" s="292">
        <f t="shared" si="7"/>
        <v>16605</v>
      </c>
      <c r="Y36" s="292">
        <f t="shared" si="7"/>
        <v>15390</v>
      </c>
      <c r="Z36" s="292">
        <f t="shared" si="7"/>
        <v>19035</v>
      </c>
      <c r="AA36" s="292">
        <f t="shared" si="7"/>
        <v>15390</v>
      </c>
      <c r="AB36" s="292">
        <f t="shared" si="7"/>
        <v>21465</v>
      </c>
      <c r="AC36" s="292">
        <f t="shared" si="7"/>
        <v>19035</v>
      </c>
      <c r="AD36" s="292">
        <f t="shared" si="7"/>
        <v>15390</v>
      </c>
      <c r="AE36" s="292">
        <f t="shared" si="7"/>
        <v>19035</v>
      </c>
      <c r="AF36" s="292">
        <f t="shared" si="7"/>
        <v>16605</v>
      </c>
      <c r="AG36" s="292">
        <f t="shared" si="7"/>
        <v>22032</v>
      </c>
      <c r="AH36" s="292">
        <f t="shared" si="7"/>
        <v>24462</v>
      </c>
      <c r="AI36" s="292">
        <f t="shared" si="7"/>
        <v>22032</v>
      </c>
      <c r="AJ36" s="292">
        <f t="shared" si="7"/>
        <v>20655</v>
      </c>
      <c r="AK36" s="292">
        <f t="shared" si="7"/>
        <v>20655</v>
      </c>
      <c r="AL36" s="292">
        <f t="shared" si="7"/>
        <v>22032</v>
      </c>
      <c r="AM36" s="292">
        <f t="shared" si="7"/>
        <v>20655</v>
      </c>
      <c r="AN36" s="292">
        <f t="shared" si="7"/>
        <v>24462</v>
      </c>
      <c r="AO36" s="292">
        <f t="shared" si="7"/>
        <v>22032</v>
      </c>
      <c r="AP36" s="292">
        <f t="shared" si="7"/>
        <v>24462</v>
      </c>
      <c r="AQ36" s="292">
        <f t="shared" si="7"/>
        <v>24462</v>
      </c>
      <c r="AR36" s="292">
        <f t="shared" si="7"/>
        <v>30942</v>
      </c>
      <c r="AS36" s="292">
        <f t="shared" si="7"/>
        <v>24462</v>
      </c>
      <c r="AT36" s="292">
        <f t="shared" si="7"/>
        <v>28512</v>
      </c>
      <c r="AU36" s="292">
        <f t="shared" si="7"/>
        <v>24462</v>
      </c>
      <c r="AV36" s="292">
        <f t="shared" si="7"/>
        <v>28512</v>
      </c>
      <c r="AW36" s="292">
        <f t="shared" si="7"/>
        <v>24462</v>
      </c>
      <c r="AX36" s="292">
        <f t="shared" si="7"/>
        <v>30942</v>
      </c>
      <c r="AY36" s="292">
        <f t="shared" si="7"/>
        <v>20655</v>
      </c>
      <c r="AZ36" s="292">
        <f t="shared" si="7"/>
        <v>26082</v>
      </c>
      <c r="BA36" s="292">
        <f t="shared" si="7"/>
        <v>18225</v>
      </c>
      <c r="BB36" s="292">
        <f t="shared" si="7"/>
        <v>19440</v>
      </c>
      <c r="BC36" s="292">
        <f t="shared" si="7"/>
        <v>18225</v>
      </c>
      <c r="BD36" s="292">
        <f t="shared" si="7"/>
        <v>19440</v>
      </c>
      <c r="BE36" s="292">
        <f t="shared" si="7"/>
        <v>18225</v>
      </c>
      <c r="BF36" s="292">
        <f t="shared" si="7"/>
        <v>19440</v>
      </c>
      <c r="BG36" s="292">
        <f t="shared" si="7"/>
        <v>18225</v>
      </c>
      <c r="BH36" s="292">
        <f t="shared" si="7"/>
        <v>19440</v>
      </c>
      <c r="BI36" s="292">
        <f t="shared" si="7"/>
        <v>18225</v>
      </c>
    </row>
    <row r="37" spans="1:61" s="85" customFormat="1" x14ac:dyDescent="0.2">
      <c r="A37" s="259" t="s">
        <v>155</v>
      </c>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2"/>
      <c r="BI37" s="292"/>
    </row>
    <row r="38" spans="1:61" s="85" customFormat="1" x14ac:dyDescent="0.2">
      <c r="A38" s="260">
        <v>1</v>
      </c>
      <c r="B38" s="292">
        <f t="shared" ref="B38" si="8">ROUND(B11*0.9,)</f>
        <v>17010</v>
      </c>
      <c r="C38" s="292">
        <f t="shared" ref="C38:BI38" si="9">ROUND(C11*0.9,)</f>
        <v>15795</v>
      </c>
      <c r="D38" s="292">
        <f t="shared" si="9"/>
        <v>13932</v>
      </c>
      <c r="E38" s="292">
        <f t="shared" si="9"/>
        <v>13932</v>
      </c>
      <c r="F38" s="292">
        <f t="shared" si="9"/>
        <v>17010</v>
      </c>
      <c r="G38" s="292">
        <f t="shared" si="9"/>
        <v>27945</v>
      </c>
      <c r="H38" s="292">
        <f t="shared" si="9"/>
        <v>24300</v>
      </c>
      <c r="I38" s="292">
        <f t="shared" si="9"/>
        <v>21870</v>
      </c>
      <c r="J38" s="292">
        <f t="shared" si="9"/>
        <v>21870</v>
      </c>
      <c r="K38" s="292">
        <f t="shared" si="9"/>
        <v>19440</v>
      </c>
      <c r="L38" s="292">
        <f t="shared" si="9"/>
        <v>24300</v>
      </c>
      <c r="M38" s="292">
        <f t="shared" si="9"/>
        <v>27945</v>
      </c>
      <c r="N38" s="292">
        <f t="shared" si="9"/>
        <v>13365</v>
      </c>
      <c r="O38" s="292">
        <f t="shared" si="9"/>
        <v>14580</v>
      </c>
      <c r="P38" s="292">
        <f t="shared" si="9"/>
        <v>13365</v>
      </c>
      <c r="Q38" s="292">
        <f t="shared" si="9"/>
        <v>13932</v>
      </c>
      <c r="R38" s="292">
        <f t="shared" si="9"/>
        <v>14580</v>
      </c>
      <c r="S38" s="292">
        <f t="shared" si="9"/>
        <v>12150</v>
      </c>
      <c r="T38" s="292">
        <f t="shared" si="9"/>
        <v>14580</v>
      </c>
      <c r="U38" s="292">
        <f t="shared" si="9"/>
        <v>17010</v>
      </c>
      <c r="V38" s="292">
        <f t="shared" si="9"/>
        <v>17010</v>
      </c>
      <c r="W38" s="292">
        <f t="shared" si="9"/>
        <v>17010</v>
      </c>
      <c r="X38" s="292">
        <f t="shared" si="9"/>
        <v>17010</v>
      </c>
      <c r="Y38" s="292">
        <f t="shared" si="9"/>
        <v>15795</v>
      </c>
      <c r="Z38" s="292">
        <f t="shared" si="9"/>
        <v>19440</v>
      </c>
      <c r="AA38" s="292">
        <f t="shared" si="9"/>
        <v>15795</v>
      </c>
      <c r="AB38" s="292">
        <f t="shared" si="9"/>
        <v>21870</v>
      </c>
      <c r="AC38" s="292">
        <f t="shared" si="9"/>
        <v>19440</v>
      </c>
      <c r="AD38" s="292">
        <f t="shared" si="9"/>
        <v>15795</v>
      </c>
      <c r="AE38" s="292">
        <f t="shared" si="9"/>
        <v>19440</v>
      </c>
      <c r="AF38" s="292">
        <f t="shared" si="9"/>
        <v>17010</v>
      </c>
      <c r="AG38" s="292">
        <f t="shared" si="9"/>
        <v>22437</v>
      </c>
      <c r="AH38" s="292">
        <f t="shared" si="9"/>
        <v>24867</v>
      </c>
      <c r="AI38" s="292">
        <f t="shared" si="9"/>
        <v>22437</v>
      </c>
      <c r="AJ38" s="292">
        <f t="shared" si="9"/>
        <v>21060</v>
      </c>
      <c r="AK38" s="292">
        <f t="shared" si="9"/>
        <v>21060</v>
      </c>
      <c r="AL38" s="292">
        <f t="shared" si="9"/>
        <v>22437</v>
      </c>
      <c r="AM38" s="292">
        <f t="shared" si="9"/>
        <v>21060</v>
      </c>
      <c r="AN38" s="292">
        <f t="shared" si="9"/>
        <v>24867</v>
      </c>
      <c r="AO38" s="292">
        <f t="shared" si="9"/>
        <v>22437</v>
      </c>
      <c r="AP38" s="292">
        <f t="shared" si="9"/>
        <v>24867</v>
      </c>
      <c r="AQ38" s="292">
        <f t="shared" si="9"/>
        <v>24867</v>
      </c>
      <c r="AR38" s="292">
        <f t="shared" si="9"/>
        <v>31347</v>
      </c>
      <c r="AS38" s="292">
        <f t="shared" si="9"/>
        <v>24867</v>
      </c>
      <c r="AT38" s="292">
        <f t="shared" si="9"/>
        <v>28917</v>
      </c>
      <c r="AU38" s="292">
        <f t="shared" si="9"/>
        <v>24867</v>
      </c>
      <c r="AV38" s="292">
        <f t="shared" si="9"/>
        <v>28917</v>
      </c>
      <c r="AW38" s="292">
        <f t="shared" si="9"/>
        <v>24867</v>
      </c>
      <c r="AX38" s="292">
        <f t="shared" si="9"/>
        <v>31347</v>
      </c>
      <c r="AY38" s="292">
        <f t="shared" si="9"/>
        <v>21060</v>
      </c>
      <c r="AZ38" s="292">
        <f t="shared" si="9"/>
        <v>26487</v>
      </c>
      <c r="BA38" s="292">
        <f t="shared" si="9"/>
        <v>18630</v>
      </c>
      <c r="BB38" s="292">
        <f t="shared" si="9"/>
        <v>19845</v>
      </c>
      <c r="BC38" s="292">
        <f t="shared" si="9"/>
        <v>18630</v>
      </c>
      <c r="BD38" s="292">
        <f t="shared" si="9"/>
        <v>19845</v>
      </c>
      <c r="BE38" s="292">
        <f t="shared" si="9"/>
        <v>18630</v>
      </c>
      <c r="BF38" s="292">
        <f t="shared" si="9"/>
        <v>19845</v>
      </c>
      <c r="BG38" s="292">
        <f t="shared" si="9"/>
        <v>18630</v>
      </c>
      <c r="BH38" s="292">
        <f t="shared" si="9"/>
        <v>19845</v>
      </c>
      <c r="BI38" s="292">
        <f t="shared" si="9"/>
        <v>18630</v>
      </c>
    </row>
    <row r="39" spans="1:61" s="85" customFormat="1" x14ac:dyDescent="0.2">
      <c r="A39" s="260">
        <v>2</v>
      </c>
      <c r="B39" s="292">
        <f t="shared" ref="B39" si="10">ROUND(B12*0.9,)</f>
        <v>18630</v>
      </c>
      <c r="C39" s="292">
        <f t="shared" ref="C39:BI39" si="11">ROUND(C12*0.9,)</f>
        <v>17415</v>
      </c>
      <c r="D39" s="292">
        <f t="shared" si="11"/>
        <v>15552</v>
      </c>
      <c r="E39" s="292">
        <f t="shared" si="11"/>
        <v>15552</v>
      </c>
      <c r="F39" s="292">
        <f t="shared" si="11"/>
        <v>18630</v>
      </c>
      <c r="G39" s="292">
        <f t="shared" si="11"/>
        <v>29565</v>
      </c>
      <c r="H39" s="292">
        <f t="shared" si="11"/>
        <v>25920</v>
      </c>
      <c r="I39" s="292">
        <f t="shared" si="11"/>
        <v>23490</v>
      </c>
      <c r="J39" s="292">
        <f t="shared" si="11"/>
        <v>23490</v>
      </c>
      <c r="K39" s="292">
        <f t="shared" si="11"/>
        <v>21060</v>
      </c>
      <c r="L39" s="292">
        <f t="shared" si="11"/>
        <v>25920</v>
      </c>
      <c r="M39" s="292">
        <f t="shared" si="11"/>
        <v>29565</v>
      </c>
      <c r="N39" s="292">
        <f t="shared" si="11"/>
        <v>14985</v>
      </c>
      <c r="O39" s="292">
        <f t="shared" si="11"/>
        <v>16200</v>
      </c>
      <c r="P39" s="292">
        <f t="shared" si="11"/>
        <v>14985</v>
      </c>
      <c r="Q39" s="292">
        <f t="shared" si="11"/>
        <v>15552</v>
      </c>
      <c r="R39" s="292">
        <f t="shared" si="11"/>
        <v>16200</v>
      </c>
      <c r="S39" s="292">
        <f t="shared" si="11"/>
        <v>13770</v>
      </c>
      <c r="T39" s="292">
        <f t="shared" si="11"/>
        <v>16200</v>
      </c>
      <c r="U39" s="292">
        <f t="shared" si="11"/>
        <v>18630</v>
      </c>
      <c r="V39" s="292">
        <f t="shared" si="11"/>
        <v>18630</v>
      </c>
      <c r="W39" s="292">
        <f t="shared" si="11"/>
        <v>18630</v>
      </c>
      <c r="X39" s="292">
        <f t="shared" si="11"/>
        <v>18630</v>
      </c>
      <c r="Y39" s="292">
        <f t="shared" si="11"/>
        <v>17415</v>
      </c>
      <c r="Z39" s="292">
        <f t="shared" si="11"/>
        <v>21060</v>
      </c>
      <c r="AA39" s="292">
        <f t="shared" si="11"/>
        <v>17415</v>
      </c>
      <c r="AB39" s="292">
        <f t="shared" si="11"/>
        <v>23490</v>
      </c>
      <c r="AC39" s="292">
        <f t="shared" si="11"/>
        <v>21060</v>
      </c>
      <c r="AD39" s="292">
        <f t="shared" si="11"/>
        <v>17415</v>
      </c>
      <c r="AE39" s="292">
        <f t="shared" si="11"/>
        <v>21060</v>
      </c>
      <c r="AF39" s="292">
        <f t="shared" si="11"/>
        <v>18630</v>
      </c>
      <c r="AG39" s="292">
        <f t="shared" si="11"/>
        <v>24057</v>
      </c>
      <c r="AH39" s="292">
        <f t="shared" si="11"/>
        <v>26487</v>
      </c>
      <c r="AI39" s="292">
        <f t="shared" si="11"/>
        <v>24057</v>
      </c>
      <c r="AJ39" s="292">
        <f t="shared" si="11"/>
        <v>22680</v>
      </c>
      <c r="AK39" s="292">
        <f t="shared" si="11"/>
        <v>22680</v>
      </c>
      <c r="AL39" s="292">
        <f t="shared" si="11"/>
        <v>24057</v>
      </c>
      <c r="AM39" s="292">
        <f t="shared" si="11"/>
        <v>22680</v>
      </c>
      <c r="AN39" s="292">
        <f t="shared" si="11"/>
        <v>26487</v>
      </c>
      <c r="AO39" s="292">
        <f t="shared" si="11"/>
        <v>24057</v>
      </c>
      <c r="AP39" s="292">
        <f t="shared" si="11"/>
        <v>26487</v>
      </c>
      <c r="AQ39" s="292">
        <f t="shared" si="11"/>
        <v>26487</v>
      </c>
      <c r="AR39" s="292">
        <f t="shared" si="11"/>
        <v>32967</v>
      </c>
      <c r="AS39" s="292">
        <f t="shared" si="11"/>
        <v>26487</v>
      </c>
      <c r="AT39" s="292">
        <f t="shared" si="11"/>
        <v>30537</v>
      </c>
      <c r="AU39" s="292">
        <f t="shared" si="11"/>
        <v>26487</v>
      </c>
      <c r="AV39" s="292">
        <f t="shared" si="11"/>
        <v>30537</v>
      </c>
      <c r="AW39" s="292">
        <f t="shared" si="11"/>
        <v>26487</v>
      </c>
      <c r="AX39" s="292">
        <f t="shared" si="11"/>
        <v>32967</v>
      </c>
      <c r="AY39" s="292">
        <f t="shared" si="11"/>
        <v>22680</v>
      </c>
      <c r="AZ39" s="292">
        <f t="shared" si="11"/>
        <v>28107</v>
      </c>
      <c r="BA39" s="292">
        <f t="shared" si="11"/>
        <v>20250</v>
      </c>
      <c r="BB39" s="292">
        <f t="shared" si="11"/>
        <v>21465</v>
      </c>
      <c r="BC39" s="292">
        <f t="shared" si="11"/>
        <v>20250</v>
      </c>
      <c r="BD39" s="292">
        <f t="shared" si="11"/>
        <v>21465</v>
      </c>
      <c r="BE39" s="292">
        <f t="shared" si="11"/>
        <v>20250</v>
      </c>
      <c r="BF39" s="292">
        <f t="shared" si="11"/>
        <v>21465</v>
      </c>
      <c r="BG39" s="292">
        <f t="shared" si="11"/>
        <v>20250</v>
      </c>
      <c r="BH39" s="292">
        <f t="shared" si="11"/>
        <v>21465</v>
      </c>
      <c r="BI39" s="292">
        <f t="shared" si="11"/>
        <v>20250</v>
      </c>
    </row>
    <row r="40" spans="1:61" s="85" customFormat="1" x14ac:dyDescent="0.2">
      <c r="A40" s="259" t="s">
        <v>154</v>
      </c>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row>
    <row r="41" spans="1:61" s="85" customFormat="1" x14ac:dyDescent="0.2">
      <c r="A41" s="260">
        <v>1</v>
      </c>
      <c r="B41" s="261">
        <f t="shared" ref="B41" si="12">ROUND(B14*0.9,)</f>
        <v>17820</v>
      </c>
      <c r="C41" s="261">
        <f t="shared" ref="C41:BI41" si="13">ROUND(C14*0.9,)</f>
        <v>16605</v>
      </c>
      <c r="D41" s="261">
        <f t="shared" si="13"/>
        <v>14742</v>
      </c>
      <c r="E41" s="261">
        <f t="shared" si="13"/>
        <v>14742</v>
      </c>
      <c r="F41" s="261">
        <f t="shared" si="13"/>
        <v>17820</v>
      </c>
      <c r="G41" s="261">
        <f t="shared" si="13"/>
        <v>28755</v>
      </c>
      <c r="H41" s="261">
        <f t="shared" si="13"/>
        <v>25110</v>
      </c>
      <c r="I41" s="261">
        <f t="shared" si="13"/>
        <v>22680</v>
      </c>
      <c r="J41" s="261">
        <f t="shared" si="13"/>
        <v>22680</v>
      </c>
      <c r="K41" s="261">
        <f t="shared" si="13"/>
        <v>20250</v>
      </c>
      <c r="L41" s="261">
        <f t="shared" si="13"/>
        <v>25110</v>
      </c>
      <c r="M41" s="261">
        <f t="shared" si="13"/>
        <v>28755</v>
      </c>
      <c r="N41" s="261">
        <f t="shared" si="13"/>
        <v>14175</v>
      </c>
      <c r="O41" s="261">
        <f t="shared" si="13"/>
        <v>15390</v>
      </c>
      <c r="P41" s="261">
        <f t="shared" si="13"/>
        <v>14175</v>
      </c>
      <c r="Q41" s="261">
        <f t="shared" si="13"/>
        <v>14742</v>
      </c>
      <c r="R41" s="261">
        <f t="shared" si="13"/>
        <v>15390</v>
      </c>
      <c r="S41" s="261">
        <f t="shared" si="13"/>
        <v>12960</v>
      </c>
      <c r="T41" s="261">
        <f t="shared" si="13"/>
        <v>15390</v>
      </c>
      <c r="U41" s="261">
        <f t="shared" si="13"/>
        <v>17820</v>
      </c>
      <c r="V41" s="261">
        <f t="shared" si="13"/>
        <v>17820</v>
      </c>
      <c r="W41" s="261">
        <f t="shared" si="13"/>
        <v>17820</v>
      </c>
      <c r="X41" s="261">
        <f t="shared" si="13"/>
        <v>17820</v>
      </c>
      <c r="Y41" s="261">
        <f t="shared" si="13"/>
        <v>16605</v>
      </c>
      <c r="Z41" s="261">
        <f t="shared" si="13"/>
        <v>20250</v>
      </c>
      <c r="AA41" s="261">
        <f t="shared" si="13"/>
        <v>16605</v>
      </c>
      <c r="AB41" s="261">
        <f t="shared" si="13"/>
        <v>22680</v>
      </c>
      <c r="AC41" s="261">
        <f t="shared" si="13"/>
        <v>20250</v>
      </c>
      <c r="AD41" s="261">
        <f t="shared" si="13"/>
        <v>16605</v>
      </c>
      <c r="AE41" s="261">
        <f t="shared" si="13"/>
        <v>20250</v>
      </c>
      <c r="AF41" s="261">
        <f t="shared" si="13"/>
        <v>17820</v>
      </c>
      <c r="AG41" s="261">
        <f t="shared" si="13"/>
        <v>23247</v>
      </c>
      <c r="AH41" s="261">
        <f t="shared" si="13"/>
        <v>25677</v>
      </c>
      <c r="AI41" s="261">
        <f t="shared" si="13"/>
        <v>23247</v>
      </c>
      <c r="AJ41" s="261">
        <f t="shared" si="13"/>
        <v>21870</v>
      </c>
      <c r="AK41" s="261">
        <f t="shared" si="13"/>
        <v>21870</v>
      </c>
      <c r="AL41" s="261">
        <f t="shared" si="13"/>
        <v>23247</v>
      </c>
      <c r="AM41" s="261">
        <f t="shared" si="13"/>
        <v>21870</v>
      </c>
      <c r="AN41" s="261">
        <f t="shared" si="13"/>
        <v>25677</v>
      </c>
      <c r="AO41" s="261">
        <f t="shared" si="13"/>
        <v>23247</v>
      </c>
      <c r="AP41" s="261">
        <f t="shared" si="13"/>
        <v>25677</v>
      </c>
      <c r="AQ41" s="261">
        <f t="shared" si="13"/>
        <v>25677</v>
      </c>
      <c r="AR41" s="261">
        <f t="shared" si="13"/>
        <v>32157</v>
      </c>
      <c r="AS41" s="261">
        <f t="shared" si="13"/>
        <v>25677</v>
      </c>
      <c r="AT41" s="261">
        <f t="shared" si="13"/>
        <v>29727</v>
      </c>
      <c r="AU41" s="261">
        <f t="shared" si="13"/>
        <v>25677</v>
      </c>
      <c r="AV41" s="261">
        <f t="shared" si="13"/>
        <v>29727</v>
      </c>
      <c r="AW41" s="261">
        <f t="shared" si="13"/>
        <v>25677</v>
      </c>
      <c r="AX41" s="261">
        <f t="shared" si="13"/>
        <v>32157</v>
      </c>
      <c r="AY41" s="261">
        <f t="shared" si="13"/>
        <v>21870</v>
      </c>
      <c r="AZ41" s="261">
        <f t="shared" si="13"/>
        <v>27297</v>
      </c>
      <c r="BA41" s="261">
        <f t="shared" si="13"/>
        <v>19440</v>
      </c>
      <c r="BB41" s="261">
        <f t="shared" si="13"/>
        <v>20655</v>
      </c>
      <c r="BC41" s="261">
        <f t="shared" si="13"/>
        <v>19440</v>
      </c>
      <c r="BD41" s="261">
        <f t="shared" si="13"/>
        <v>20655</v>
      </c>
      <c r="BE41" s="261">
        <f t="shared" si="13"/>
        <v>19440</v>
      </c>
      <c r="BF41" s="261">
        <f t="shared" si="13"/>
        <v>20655</v>
      </c>
      <c r="BG41" s="261">
        <f t="shared" si="13"/>
        <v>19440</v>
      </c>
      <c r="BH41" s="261">
        <f t="shared" si="13"/>
        <v>20655</v>
      </c>
      <c r="BI41" s="261">
        <f t="shared" si="13"/>
        <v>19440</v>
      </c>
    </row>
    <row r="42" spans="1:61" s="85" customFormat="1" x14ac:dyDescent="0.2">
      <c r="A42" s="260">
        <v>2</v>
      </c>
      <c r="B42" s="261">
        <f t="shared" ref="B42" si="14">ROUND(B15*0.9,)</f>
        <v>19440</v>
      </c>
      <c r="C42" s="261">
        <f t="shared" ref="C42:BI42" si="15">ROUND(C15*0.9,)</f>
        <v>18225</v>
      </c>
      <c r="D42" s="261">
        <f t="shared" si="15"/>
        <v>16362</v>
      </c>
      <c r="E42" s="261">
        <f t="shared" si="15"/>
        <v>16362</v>
      </c>
      <c r="F42" s="261">
        <f t="shared" si="15"/>
        <v>19440</v>
      </c>
      <c r="G42" s="261">
        <f t="shared" si="15"/>
        <v>30375</v>
      </c>
      <c r="H42" s="261">
        <f t="shared" si="15"/>
        <v>26730</v>
      </c>
      <c r="I42" s="261">
        <f t="shared" si="15"/>
        <v>24300</v>
      </c>
      <c r="J42" s="261">
        <f t="shared" si="15"/>
        <v>24300</v>
      </c>
      <c r="K42" s="261">
        <f t="shared" si="15"/>
        <v>21870</v>
      </c>
      <c r="L42" s="261">
        <f t="shared" si="15"/>
        <v>26730</v>
      </c>
      <c r="M42" s="261">
        <f t="shared" si="15"/>
        <v>30375</v>
      </c>
      <c r="N42" s="261">
        <f t="shared" si="15"/>
        <v>15795</v>
      </c>
      <c r="O42" s="261">
        <f t="shared" si="15"/>
        <v>17010</v>
      </c>
      <c r="P42" s="261">
        <f t="shared" si="15"/>
        <v>15795</v>
      </c>
      <c r="Q42" s="261">
        <f t="shared" si="15"/>
        <v>16362</v>
      </c>
      <c r="R42" s="261">
        <f t="shared" si="15"/>
        <v>17010</v>
      </c>
      <c r="S42" s="261">
        <f t="shared" si="15"/>
        <v>14580</v>
      </c>
      <c r="T42" s="261">
        <f t="shared" si="15"/>
        <v>17010</v>
      </c>
      <c r="U42" s="261">
        <f t="shared" si="15"/>
        <v>19440</v>
      </c>
      <c r="V42" s="261">
        <f t="shared" si="15"/>
        <v>19440</v>
      </c>
      <c r="W42" s="261">
        <f t="shared" si="15"/>
        <v>19440</v>
      </c>
      <c r="X42" s="261">
        <f t="shared" si="15"/>
        <v>19440</v>
      </c>
      <c r="Y42" s="261">
        <f t="shared" si="15"/>
        <v>18225</v>
      </c>
      <c r="Z42" s="261">
        <f t="shared" si="15"/>
        <v>21870</v>
      </c>
      <c r="AA42" s="261">
        <f t="shared" si="15"/>
        <v>18225</v>
      </c>
      <c r="AB42" s="261">
        <f t="shared" si="15"/>
        <v>24300</v>
      </c>
      <c r="AC42" s="261">
        <f t="shared" si="15"/>
        <v>21870</v>
      </c>
      <c r="AD42" s="261">
        <f t="shared" si="15"/>
        <v>18225</v>
      </c>
      <c r="AE42" s="261">
        <f t="shared" si="15"/>
        <v>21870</v>
      </c>
      <c r="AF42" s="261">
        <f t="shared" si="15"/>
        <v>19440</v>
      </c>
      <c r="AG42" s="261">
        <f t="shared" si="15"/>
        <v>24867</v>
      </c>
      <c r="AH42" s="261">
        <f t="shared" si="15"/>
        <v>27297</v>
      </c>
      <c r="AI42" s="261">
        <f t="shared" si="15"/>
        <v>24867</v>
      </c>
      <c r="AJ42" s="261">
        <f t="shared" si="15"/>
        <v>23490</v>
      </c>
      <c r="AK42" s="261">
        <f t="shared" si="15"/>
        <v>23490</v>
      </c>
      <c r="AL42" s="261">
        <f t="shared" si="15"/>
        <v>24867</v>
      </c>
      <c r="AM42" s="261">
        <f t="shared" si="15"/>
        <v>23490</v>
      </c>
      <c r="AN42" s="261">
        <f t="shared" si="15"/>
        <v>27297</v>
      </c>
      <c r="AO42" s="261">
        <f t="shared" si="15"/>
        <v>24867</v>
      </c>
      <c r="AP42" s="261">
        <f t="shared" si="15"/>
        <v>27297</v>
      </c>
      <c r="AQ42" s="261">
        <f t="shared" si="15"/>
        <v>27297</v>
      </c>
      <c r="AR42" s="261">
        <f t="shared" si="15"/>
        <v>33777</v>
      </c>
      <c r="AS42" s="261">
        <f t="shared" si="15"/>
        <v>27297</v>
      </c>
      <c r="AT42" s="261">
        <f t="shared" si="15"/>
        <v>31347</v>
      </c>
      <c r="AU42" s="261">
        <f t="shared" si="15"/>
        <v>27297</v>
      </c>
      <c r="AV42" s="261">
        <f t="shared" si="15"/>
        <v>31347</v>
      </c>
      <c r="AW42" s="261">
        <f t="shared" si="15"/>
        <v>27297</v>
      </c>
      <c r="AX42" s="261">
        <f t="shared" si="15"/>
        <v>33777</v>
      </c>
      <c r="AY42" s="261">
        <f t="shared" si="15"/>
        <v>23490</v>
      </c>
      <c r="AZ42" s="261">
        <f t="shared" si="15"/>
        <v>28917</v>
      </c>
      <c r="BA42" s="261">
        <f t="shared" si="15"/>
        <v>21060</v>
      </c>
      <c r="BB42" s="261">
        <f t="shared" si="15"/>
        <v>22275</v>
      </c>
      <c r="BC42" s="261">
        <f t="shared" si="15"/>
        <v>21060</v>
      </c>
      <c r="BD42" s="261">
        <f t="shared" si="15"/>
        <v>22275</v>
      </c>
      <c r="BE42" s="261">
        <f t="shared" si="15"/>
        <v>21060</v>
      </c>
      <c r="BF42" s="261">
        <f t="shared" si="15"/>
        <v>22275</v>
      </c>
      <c r="BG42" s="261">
        <f t="shared" si="15"/>
        <v>21060</v>
      </c>
      <c r="BH42" s="261">
        <f t="shared" si="15"/>
        <v>22275</v>
      </c>
      <c r="BI42" s="261">
        <f t="shared" si="15"/>
        <v>21060</v>
      </c>
    </row>
    <row r="43" spans="1:61" s="85" customFormat="1" x14ac:dyDescent="0.2">
      <c r="A43" s="259" t="s">
        <v>156</v>
      </c>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row>
    <row r="44" spans="1:61" s="85" customFormat="1" x14ac:dyDescent="0.2">
      <c r="A44" s="260">
        <v>1</v>
      </c>
      <c r="B44" s="261">
        <f t="shared" ref="B44" si="16">ROUND(B17*0.9,)</f>
        <v>20250</v>
      </c>
      <c r="C44" s="261">
        <f t="shared" ref="C44:BI44" si="17">ROUND(C17*0.9,)</f>
        <v>19035</v>
      </c>
      <c r="D44" s="261">
        <f t="shared" si="17"/>
        <v>17172</v>
      </c>
      <c r="E44" s="261">
        <f t="shared" si="17"/>
        <v>17172</v>
      </c>
      <c r="F44" s="261">
        <f t="shared" si="17"/>
        <v>20250</v>
      </c>
      <c r="G44" s="261">
        <f t="shared" si="17"/>
        <v>31185</v>
      </c>
      <c r="H44" s="261">
        <f t="shared" si="17"/>
        <v>27540</v>
      </c>
      <c r="I44" s="261">
        <f t="shared" si="17"/>
        <v>25110</v>
      </c>
      <c r="J44" s="261">
        <f t="shared" si="17"/>
        <v>25110</v>
      </c>
      <c r="K44" s="261">
        <f t="shared" si="17"/>
        <v>22680</v>
      </c>
      <c r="L44" s="261">
        <f t="shared" si="17"/>
        <v>27540</v>
      </c>
      <c r="M44" s="261">
        <f t="shared" si="17"/>
        <v>31185</v>
      </c>
      <c r="N44" s="261">
        <f t="shared" si="17"/>
        <v>16605</v>
      </c>
      <c r="O44" s="261">
        <f t="shared" si="17"/>
        <v>17820</v>
      </c>
      <c r="P44" s="261">
        <f t="shared" si="17"/>
        <v>16605</v>
      </c>
      <c r="Q44" s="261">
        <f t="shared" si="17"/>
        <v>17172</v>
      </c>
      <c r="R44" s="261">
        <f t="shared" si="17"/>
        <v>17820</v>
      </c>
      <c r="S44" s="261">
        <f t="shared" si="17"/>
        <v>15390</v>
      </c>
      <c r="T44" s="261">
        <f t="shared" si="17"/>
        <v>17820</v>
      </c>
      <c r="U44" s="261">
        <f t="shared" si="17"/>
        <v>20250</v>
      </c>
      <c r="V44" s="261">
        <f t="shared" si="17"/>
        <v>20250</v>
      </c>
      <c r="W44" s="261">
        <f t="shared" si="17"/>
        <v>20250</v>
      </c>
      <c r="X44" s="261">
        <f t="shared" si="17"/>
        <v>20250</v>
      </c>
      <c r="Y44" s="261">
        <f t="shared" si="17"/>
        <v>19035</v>
      </c>
      <c r="Z44" s="261">
        <f t="shared" si="17"/>
        <v>22680</v>
      </c>
      <c r="AA44" s="261">
        <f t="shared" si="17"/>
        <v>19035</v>
      </c>
      <c r="AB44" s="261">
        <f t="shared" si="17"/>
        <v>25110</v>
      </c>
      <c r="AC44" s="261">
        <f t="shared" si="17"/>
        <v>22680</v>
      </c>
      <c r="AD44" s="261">
        <f t="shared" si="17"/>
        <v>19035</v>
      </c>
      <c r="AE44" s="261">
        <f t="shared" si="17"/>
        <v>22680</v>
      </c>
      <c r="AF44" s="261">
        <f t="shared" si="17"/>
        <v>20250</v>
      </c>
      <c r="AG44" s="261">
        <f t="shared" si="17"/>
        <v>25677</v>
      </c>
      <c r="AH44" s="261">
        <f t="shared" si="17"/>
        <v>28107</v>
      </c>
      <c r="AI44" s="261">
        <f t="shared" si="17"/>
        <v>25677</v>
      </c>
      <c r="AJ44" s="261">
        <f t="shared" si="17"/>
        <v>24300</v>
      </c>
      <c r="AK44" s="261">
        <f t="shared" si="17"/>
        <v>24300</v>
      </c>
      <c r="AL44" s="261">
        <f t="shared" si="17"/>
        <v>25677</v>
      </c>
      <c r="AM44" s="261">
        <f t="shared" si="17"/>
        <v>24300</v>
      </c>
      <c r="AN44" s="261">
        <f t="shared" si="17"/>
        <v>28107</v>
      </c>
      <c r="AO44" s="261">
        <f t="shared" si="17"/>
        <v>25677</v>
      </c>
      <c r="AP44" s="261">
        <f t="shared" si="17"/>
        <v>28107</v>
      </c>
      <c r="AQ44" s="261">
        <f t="shared" si="17"/>
        <v>28107</v>
      </c>
      <c r="AR44" s="261">
        <f t="shared" si="17"/>
        <v>34587</v>
      </c>
      <c r="AS44" s="261">
        <f t="shared" si="17"/>
        <v>28107</v>
      </c>
      <c r="AT44" s="261">
        <f t="shared" si="17"/>
        <v>32157</v>
      </c>
      <c r="AU44" s="261">
        <f t="shared" si="17"/>
        <v>28107</v>
      </c>
      <c r="AV44" s="261">
        <f t="shared" si="17"/>
        <v>32157</v>
      </c>
      <c r="AW44" s="261">
        <f t="shared" si="17"/>
        <v>28107</v>
      </c>
      <c r="AX44" s="261">
        <f t="shared" si="17"/>
        <v>34587</v>
      </c>
      <c r="AY44" s="261">
        <f t="shared" si="17"/>
        <v>24300</v>
      </c>
      <c r="AZ44" s="261">
        <f t="shared" si="17"/>
        <v>29727</v>
      </c>
      <c r="BA44" s="261">
        <f t="shared" si="17"/>
        <v>21870</v>
      </c>
      <c r="BB44" s="261">
        <f t="shared" si="17"/>
        <v>23085</v>
      </c>
      <c r="BC44" s="261">
        <f t="shared" si="17"/>
        <v>21870</v>
      </c>
      <c r="BD44" s="261">
        <f t="shared" si="17"/>
        <v>23085</v>
      </c>
      <c r="BE44" s="261">
        <f t="shared" si="17"/>
        <v>21870</v>
      </c>
      <c r="BF44" s="261">
        <f t="shared" si="17"/>
        <v>23085</v>
      </c>
      <c r="BG44" s="261">
        <f t="shared" si="17"/>
        <v>21870</v>
      </c>
      <c r="BH44" s="261">
        <f t="shared" si="17"/>
        <v>23085</v>
      </c>
      <c r="BI44" s="261">
        <f t="shared" si="17"/>
        <v>21870</v>
      </c>
    </row>
    <row r="45" spans="1:61" s="85" customFormat="1" x14ac:dyDescent="0.2">
      <c r="A45" s="260">
        <v>2</v>
      </c>
      <c r="B45" s="261">
        <f t="shared" ref="B45" si="18">ROUND(B18*0.9,)</f>
        <v>21870</v>
      </c>
      <c r="C45" s="261">
        <f t="shared" ref="C45:BI45" si="19">ROUND(C18*0.9,)</f>
        <v>20655</v>
      </c>
      <c r="D45" s="261">
        <f t="shared" si="19"/>
        <v>18792</v>
      </c>
      <c r="E45" s="261">
        <f t="shared" si="19"/>
        <v>18792</v>
      </c>
      <c r="F45" s="261">
        <f t="shared" si="19"/>
        <v>21870</v>
      </c>
      <c r="G45" s="261">
        <f t="shared" si="19"/>
        <v>32805</v>
      </c>
      <c r="H45" s="261">
        <f t="shared" si="19"/>
        <v>29160</v>
      </c>
      <c r="I45" s="261">
        <f t="shared" si="19"/>
        <v>26730</v>
      </c>
      <c r="J45" s="261">
        <f t="shared" si="19"/>
        <v>26730</v>
      </c>
      <c r="K45" s="261">
        <f t="shared" si="19"/>
        <v>24300</v>
      </c>
      <c r="L45" s="261">
        <f t="shared" si="19"/>
        <v>29160</v>
      </c>
      <c r="M45" s="261">
        <f t="shared" si="19"/>
        <v>32805</v>
      </c>
      <c r="N45" s="261">
        <f t="shared" si="19"/>
        <v>18225</v>
      </c>
      <c r="O45" s="261">
        <f t="shared" si="19"/>
        <v>19440</v>
      </c>
      <c r="P45" s="261">
        <f t="shared" si="19"/>
        <v>18225</v>
      </c>
      <c r="Q45" s="261">
        <f t="shared" si="19"/>
        <v>18792</v>
      </c>
      <c r="R45" s="261">
        <f t="shared" si="19"/>
        <v>19440</v>
      </c>
      <c r="S45" s="261">
        <f t="shared" si="19"/>
        <v>17010</v>
      </c>
      <c r="T45" s="261">
        <f t="shared" si="19"/>
        <v>19440</v>
      </c>
      <c r="U45" s="261">
        <f t="shared" si="19"/>
        <v>21870</v>
      </c>
      <c r="V45" s="261">
        <f t="shared" si="19"/>
        <v>21870</v>
      </c>
      <c r="W45" s="261">
        <f t="shared" si="19"/>
        <v>21870</v>
      </c>
      <c r="X45" s="261">
        <f t="shared" si="19"/>
        <v>21870</v>
      </c>
      <c r="Y45" s="261">
        <f t="shared" si="19"/>
        <v>20655</v>
      </c>
      <c r="Z45" s="261">
        <f t="shared" si="19"/>
        <v>24300</v>
      </c>
      <c r="AA45" s="261">
        <f t="shared" si="19"/>
        <v>20655</v>
      </c>
      <c r="AB45" s="261">
        <f t="shared" si="19"/>
        <v>26730</v>
      </c>
      <c r="AC45" s="261">
        <f t="shared" si="19"/>
        <v>24300</v>
      </c>
      <c r="AD45" s="261">
        <f t="shared" si="19"/>
        <v>20655</v>
      </c>
      <c r="AE45" s="261">
        <f t="shared" si="19"/>
        <v>24300</v>
      </c>
      <c r="AF45" s="261">
        <f t="shared" si="19"/>
        <v>21870</v>
      </c>
      <c r="AG45" s="261">
        <f t="shared" si="19"/>
        <v>27297</v>
      </c>
      <c r="AH45" s="261">
        <f t="shared" si="19"/>
        <v>29727</v>
      </c>
      <c r="AI45" s="261">
        <f t="shared" si="19"/>
        <v>27297</v>
      </c>
      <c r="AJ45" s="261">
        <f t="shared" si="19"/>
        <v>25920</v>
      </c>
      <c r="AK45" s="261">
        <f t="shared" si="19"/>
        <v>25920</v>
      </c>
      <c r="AL45" s="261">
        <f t="shared" si="19"/>
        <v>27297</v>
      </c>
      <c r="AM45" s="261">
        <f t="shared" si="19"/>
        <v>25920</v>
      </c>
      <c r="AN45" s="261">
        <f t="shared" si="19"/>
        <v>29727</v>
      </c>
      <c r="AO45" s="261">
        <f t="shared" si="19"/>
        <v>27297</v>
      </c>
      <c r="AP45" s="261">
        <f t="shared" si="19"/>
        <v>29727</v>
      </c>
      <c r="AQ45" s="261">
        <f t="shared" si="19"/>
        <v>29727</v>
      </c>
      <c r="AR45" s="261">
        <f t="shared" si="19"/>
        <v>36207</v>
      </c>
      <c r="AS45" s="261">
        <f t="shared" si="19"/>
        <v>29727</v>
      </c>
      <c r="AT45" s="261">
        <f t="shared" si="19"/>
        <v>33777</v>
      </c>
      <c r="AU45" s="261">
        <f t="shared" si="19"/>
        <v>29727</v>
      </c>
      <c r="AV45" s="261">
        <f t="shared" si="19"/>
        <v>33777</v>
      </c>
      <c r="AW45" s="261">
        <f t="shared" si="19"/>
        <v>29727</v>
      </c>
      <c r="AX45" s="261">
        <f t="shared" si="19"/>
        <v>36207</v>
      </c>
      <c r="AY45" s="261">
        <f t="shared" si="19"/>
        <v>25920</v>
      </c>
      <c r="AZ45" s="261">
        <f t="shared" si="19"/>
        <v>31347</v>
      </c>
      <c r="BA45" s="261">
        <f t="shared" si="19"/>
        <v>23490</v>
      </c>
      <c r="BB45" s="261">
        <f t="shared" si="19"/>
        <v>24705</v>
      </c>
      <c r="BC45" s="261">
        <f t="shared" si="19"/>
        <v>23490</v>
      </c>
      <c r="BD45" s="261">
        <f t="shared" si="19"/>
        <v>24705</v>
      </c>
      <c r="BE45" s="261">
        <f t="shared" si="19"/>
        <v>23490</v>
      </c>
      <c r="BF45" s="261">
        <f t="shared" si="19"/>
        <v>24705</v>
      </c>
      <c r="BG45" s="261">
        <f t="shared" si="19"/>
        <v>23490</v>
      </c>
      <c r="BH45" s="261">
        <f t="shared" si="19"/>
        <v>24705</v>
      </c>
      <c r="BI45" s="261">
        <f t="shared" si="19"/>
        <v>23490</v>
      </c>
    </row>
    <row r="46" spans="1:61" s="85" customFormat="1" x14ac:dyDescent="0.2">
      <c r="A46" s="259" t="s">
        <v>136</v>
      </c>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row>
    <row r="47" spans="1:61" s="85" customFormat="1" x14ac:dyDescent="0.2">
      <c r="A47" s="260">
        <v>1</v>
      </c>
      <c r="B47" s="261">
        <f t="shared" ref="B47" si="20">ROUND(B20*0.9,)</f>
        <v>22680</v>
      </c>
      <c r="C47" s="261">
        <f t="shared" ref="C47:BI47" si="21">ROUND(C20*0.9,)</f>
        <v>21465</v>
      </c>
      <c r="D47" s="261">
        <f t="shared" si="21"/>
        <v>19602</v>
      </c>
      <c r="E47" s="261">
        <f t="shared" si="21"/>
        <v>19602</v>
      </c>
      <c r="F47" s="261">
        <f t="shared" si="21"/>
        <v>22680</v>
      </c>
      <c r="G47" s="261">
        <f t="shared" si="21"/>
        <v>33615</v>
      </c>
      <c r="H47" s="261">
        <f t="shared" si="21"/>
        <v>29970</v>
      </c>
      <c r="I47" s="261">
        <f t="shared" si="21"/>
        <v>27540</v>
      </c>
      <c r="J47" s="261">
        <f t="shared" si="21"/>
        <v>27540</v>
      </c>
      <c r="K47" s="261">
        <f t="shared" si="21"/>
        <v>25110</v>
      </c>
      <c r="L47" s="261">
        <f t="shared" si="21"/>
        <v>29970</v>
      </c>
      <c r="M47" s="261">
        <f t="shared" si="21"/>
        <v>33615</v>
      </c>
      <c r="N47" s="261">
        <f t="shared" si="21"/>
        <v>19035</v>
      </c>
      <c r="O47" s="261">
        <f t="shared" si="21"/>
        <v>20250</v>
      </c>
      <c r="P47" s="261">
        <f t="shared" si="21"/>
        <v>19035</v>
      </c>
      <c r="Q47" s="261">
        <f t="shared" si="21"/>
        <v>19602</v>
      </c>
      <c r="R47" s="261">
        <f t="shared" si="21"/>
        <v>20250</v>
      </c>
      <c r="S47" s="261">
        <f t="shared" si="21"/>
        <v>17820</v>
      </c>
      <c r="T47" s="261">
        <f t="shared" si="21"/>
        <v>20250</v>
      </c>
      <c r="U47" s="261">
        <f t="shared" si="21"/>
        <v>22680</v>
      </c>
      <c r="V47" s="261">
        <f t="shared" si="21"/>
        <v>22680</v>
      </c>
      <c r="W47" s="261">
        <f t="shared" si="21"/>
        <v>22680</v>
      </c>
      <c r="X47" s="261">
        <f t="shared" si="21"/>
        <v>22680</v>
      </c>
      <c r="Y47" s="261">
        <f t="shared" si="21"/>
        <v>21465</v>
      </c>
      <c r="Z47" s="261">
        <f t="shared" si="21"/>
        <v>25110</v>
      </c>
      <c r="AA47" s="261">
        <f t="shared" si="21"/>
        <v>21465</v>
      </c>
      <c r="AB47" s="261">
        <f t="shared" si="21"/>
        <v>27540</v>
      </c>
      <c r="AC47" s="261">
        <f t="shared" si="21"/>
        <v>25110</v>
      </c>
      <c r="AD47" s="261">
        <f t="shared" si="21"/>
        <v>21465</v>
      </c>
      <c r="AE47" s="261">
        <f t="shared" si="21"/>
        <v>25110</v>
      </c>
      <c r="AF47" s="261">
        <f t="shared" si="21"/>
        <v>22680</v>
      </c>
      <c r="AG47" s="261">
        <f t="shared" si="21"/>
        <v>28107</v>
      </c>
      <c r="AH47" s="261">
        <f t="shared" si="21"/>
        <v>30537</v>
      </c>
      <c r="AI47" s="261">
        <f t="shared" si="21"/>
        <v>28107</v>
      </c>
      <c r="AJ47" s="261">
        <f t="shared" si="21"/>
        <v>26730</v>
      </c>
      <c r="AK47" s="261">
        <f t="shared" si="21"/>
        <v>26730</v>
      </c>
      <c r="AL47" s="261">
        <f t="shared" si="21"/>
        <v>28107</v>
      </c>
      <c r="AM47" s="261">
        <f t="shared" si="21"/>
        <v>26730</v>
      </c>
      <c r="AN47" s="261">
        <f t="shared" si="21"/>
        <v>30537</v>
      </c>
      <c r="AO47" s="261">
        <f t="shared" si="21"/>
        <v>28107</v>
      </c>
      <c r="AP47" s="261">
        <f t="shared" si="21"/>
        <v>30537</v>
      </c>
      <c r="AQ47" s="261">
        <f t="shared" si="21"/>
        <v>30537</v>
      </c>
      <c r="AR47" s="261">
        <f t="shared" si="21"/>
        <v>37017</v>
      </c>
      <c r="AS47" s="261">
        <f t="shared" si="21"/>
        <v>30537</v>
      </c>
      <c r="AT47" s="261">
        <f t="shared" si="21"/>
        <v>34587</v>
      </c>
      <c r="AU47" s="261">
        <f t="shared" si="21"/>
        <v>30537</v>
      </c>
      <c r="AV47" s="261">
        <f t="shared" si="21"/>
        <v>34587</v>
      </c>
      <c r="AW47" s="261">
        <f t="shared" si="21"/>
        <v>30537</v>
      </c>
      <c r="AX47" s="261">
        <f t="shared" si="21"/>
        <v>37017</v>
      </c>
      <c r="AY47" s="261">
        <f t="shared" si="21"/>
        <v>26730</v>
      </c>
      <c r="AZ47" s="261">
        <f t="shared" si="21"/>
        <v>32157</v>
      </c>
      <c r="BA47" s="261">
        <f t="shared" si="21"/>
        <v>24300</v>
      </c>
      <c r="BB47" s="261">
        <f t="shared" si="21"/>
        <v>25515</v>
      </c>
      <c r="BC47" s="261">
        <f t="shared" si="21"/>
        <v>24300</v>
      </c>
      <c r="BD47" s="261">
        <f t="shared" si="21"/>
        <v>25515</v>
      </c>
      <c r="BE47" s="261">
        <f t="shared" si="21"/>
        <v>24300</v>
      </c>
      <c r="BF47" s="261">
        <f t="shared" si="21"/>
        <v>25515</v>
      </c>
      <c r="BG47" s="261">
        <f t="shared" si="21"/>
        <v>24300</v>
      </c>
      <c r="BH47" s="261">
        <f t="shared" si="21"/>
        <v>25515</v>
      </c>
      <c r="BI47" s="261">
        <f t="shared" si="21"/>
        <v>24300</v>
      </c>
    </row>
    <row r="48" spans="1:61" s="85" customFormat="1" x14ac:dyDescent="0.2">
      <c r="A48" s="260">
        <v>2</v>
      </c>
      <c r="B48" s="261">
        <f t="shared" ref="B48" si="22">ROUND(B21*0.9,)</f>
        <v>24300</v>
      </c>
      <c r="C48" s="261">
        <f t="shared" ref="C48:BI48" si="23">ROUND(C21*0.9,)</f>
        <v>23085</v>
      </c>
      <c r="D48" s="261">
        <f t="shared" si="23"/>
        <v>21222</v>
      </c>
      <c r="E48" s="261">
        <f t="shared" si="23"/>
        <v>21222</v>
      </c>
      <c r="F48" s="261">
        <f t="shared" si="23"/>
        <v>24300</v>
      </c>
      <c r="G48" s="261">
        <f t="shared" si="23"/>
        <v>35235</v>
      </c>
      <c r="H48" s="261">
        <f t="shared" si="23"/>
        <v>31590</v>
      </c>
      <c r="I48" s="261">
        <f t="shared" si="23"/>
        <v>29160</v>
      </c>
      <c r="J48" s="261">
        <f t="shared" si="23"/>
        <v>29160</v>
      </c>
      <c r="K48" s="261">
        <f t="shared" si="23"/>
        <v>26730</v>
      </c>
      <c r="L48" s="261">
        <f t="shared" si="23"/>
        <v>31590</v>
      </c>
      <c r="M48" s="261">
        <f t="shared" si="23"/>
        <v>35235</v>
      </c>
      <c r="N48" s="261">
        <f t="shared" si="23"/>
        <v>20655</v>
      </c>
      <c r="O48" s="261">
        <f t="shared" si="23"/>
        <v>21870</v>
      </c>
      <c r="P48" s="261">
        <f t="shared" si="23"/>
        <v>20655</v>
      </c>
      <c r="Q48" s="261">
        <f t="shared" si="23"/>
        <v>21222</v>
      </c>
      <c r="R48" s="261">
        <f t="shared" si="23"/>
        <v>21870</v>
      </c>
      <c r="S48" s="261">
        <f t="shared" si="23"/>
        <v>19440</v>
      </c>
      <c r="T48" s="261">
        <f t="shared" si="23"/>
        <v>21870</v>
      </c>
      <c r="U48" s="261">
        <f t="shared" si="23"/>
        <v>24300</v>
      </c>
      <c r="V48" s="261">
        <f t="shared" si="23"/>
        <v>24300</v>
      </c>
      <c r="W48" s="261">
        <f t="shared" si="23"/>
        <v>24300</v>
      </c>
      <c r="X48" s="261">
        <f t="shared" si="23"/>
        <v>24300</v>
      </c>
      <c r="Y48" s="261">
        <f t="shared" si="23"/>
        <v>23085</v>
      </c>
      <c r="Z48" s="261">
        <f t="shared" si="23"/>
        <v>26730</v>
      </c>
      <c r="AA48" s="261">
        <f t="shared" si="23"/>
        <v>23085</v>
      </c>
      <c r="AB48" s="261">
        <f t="shared" si="23"/>
        <v>29160</v>
      </c>
      <c r="AC48" s="261">
        <f t="shared" si="23"/>
        <v>26730</v>
      </c>
      <c r="AD48" s="261">
        <f t="shared" si="23"/>
        <v>23085</v>
      </c>
      <c r="AE48" s="261">
        <f t="shared" si="23"/>
        <v>26730</v>
      </c>
      <c r="AF48" s="261">
        <f t="shared" si="23"/>
        <v>24300</v>
      </c>
      <c r="AG48" s="261">
        <f t="shared" si="23"/>
        <v>29727</v>
      </c>
      <c r="AH48" s="261">
        <f t="shared" si="23"/>
        <v>32157</v>
      </c>
      <c r="AI48" s="261">
        <f t="shared" si="23"/>
        <v>29727</v>
      </c>
      <c r="AJ48" s="261">
        <f t="shared" si="23"/>
        <v>28350</v>
      </c>
      <c r="AK48" s="261">
        <f t="shared" si="23"/>
        <v>28350</v>
      </c>
      <c r="AL48" s="261">
        <f t="shared" si="23"/>
        <v>29727</v>
      </c>
      <c r="AM48" s="261">
        <f t="shared" si="23"/>
        <v>28350</v>
      </c>
      <c r="AN48" s="261">
        <f t="shared" si="23"/>
        <v>32157</v>
      </c>
      <c r="AO48" s="261">
        <f t="shared" si="23"/>
        <v>29727</v>
      </c>
      <c r="AP48" s="261">
        <f t="shared" si="23"/>
        <v>32157</v>
      </c>
      <c r="AQ48" s="261">
        <f t="shared" si="23"/>
        <v>32157</v>
      </c>
      <c r="AR48" s="261">
        <f t="shared" si="23"/>
        <v>38637</v>
      </c>
      <c r="AS48" s="261">
        <f t="shared" si="23"/>
        <v>32157</v>
      </c>
      <c r="AT48" s="261">
        <f t="shared" si="23"/>
        <v>36207</v>
      </c>
      <c r="AU48" s="261">
        <f t="shared" si="23"/>
        <v>32157</v>
      </c>
      <c r="AV48" s="261">
        <f t="shared" si="23"/>
        <v>36207</v>
      </c>
      <c r="AW48" s="261">
        <f t="shared" si="23"/>
        <v>32157</v>
      </c>
      <c r="AX48" s="261">
        <f t="shared" si="23"/>
        <v>38637</v>
      </c>
      <c r="AY48" s="261">
        <f t="shared" si="23"/>
        <v>28350</v>
      </c>
      <c r="AZ48" s="261">
        <f t="shared" si="23"/>
        <v>33777</v>
      </c>
      <c r="BA48" s="261">
        <f t="shared" si="23"/>
        <v>25920</v>
      </c>
      <c r="BB48" s="261">
        <f t="shared" si="23"/>
        <v>27135</v>
      </c>
      <c r="BC48" s="261">
        <f t="shared" si="23"/>
        <v>25920</v>
      </c>
      <c r="BD48" s="261">
        <f t="shared" si="23"/>
        <v>27135</v>
      </c>
      <c r="BE48" s="261">
        <f t="shared" si="23"/>
        <v>25920</v>
      </c>
      <c r="BF48" s="261">
        <f t="shared" si="23"/>
        <v>27135</v>
      </c>
      <c r="BG48" s="261">
        <f t="shared" si="23"/>
        <v>25920</v>
      </c>
      <c r="BH48" s="261">
        <f t="shared" si="23"/>
        <v>27135</v>
      </c>
      <c r="BI48" s="261">
        <f t="shared" si="23"/>
        <v>25920</v>
      </c>
    </row>
    <row r="49" spans="1:61" s="85" customFormat="1" x14ac:dyDescent="0.2">
      <c r="A49" s="259" t="s">
        <v>137</v>
      </c>
    </row>
    <row r="50" spans="1:61" s="85" customFormat="1" x14ac:dyDescent="0.2">
      <c r="A50" s="260" t="s">
        <v>129</v>
      </c>
      <c r="B50" s="261">
        <f t="shared" ref="B50" si="24">ROUND(B23*0.9,)</f>
        <v>30375</v>
      </c>
      <c r="C50" s="261">
        <f t="shared" ref="C50:BI50" si="25">ROUND(C23*0.9,)</f>
        <v>29160</v>
      </c>
      <c r="D50" s="261">
        <f t="shared" si="25"/>
        <v>27297</v>
      </c>
      <c r="E50" s="261">
        <f t="shared" si="25"/>
        <v>27297</v>
      </c>
      <c r="F50" s="261">
        <f t="shared" si="25"/>
        <v>30375</v>
      </c>
      <c r="G50" s="261">
        <f t="shared" si="25"/>
        <v>41310</v>
      </c>
      <c r="H50" s="261">
        <f t="shared" si="25"/>
        <v>37665</v>
      </c>
      <c r="I50" s="261">
        <f t="shared" si="25"/>
        <v>35235</v>
      </c>
      <c r="J50" s="261">
        <f t="shared" si="25"/>
        <v>35235</v>
      </c>
      <c r="K50" s="261">
        <f t="shared" si="25"/>
        <v>32805</v>
      </c>
      <c r="L50" s="261">
        <f t="shared" si="25"/>
        <v>37665</v>
      </c>
      <c r="M50" s="261">
        <f t="shared" si="25"/>
        <v>41310</v>
      </c>
      <c r="N50" s="261">
        <f t="shared" si="25"/>
        <v>26730</v>
      </c>
      <c r="O50" s="261">
        <f t="shared" si="25"/>
        <v>27945</v>
      </c>
      <c r="P50" s="261">
        <f t="shared" si="25"/>
        <v>26730</v>
      </c>
      <c r="Q50" s="261">
        <f t="shared" si="25"/>
        <v>27297</v>
      </c>
      <c r="R50" s="261">
        <f t="shared" si="25"/>
        <v>27945</v>
      </c>
      <c r="S50" s="261">
        <f t="shared" si="25"/>
        <v>25515</v>
      </c>
      <c r="T50" s="261">
        <f t="shared" si="25"/>
        <v>27945</v>
      </c>
      <c r="U50" s="261">
        <f t="shared" si="25"/>
        <v>30375</v>
      </c>
      <c r="V50" s="261">
        <f t="shared" si="25"/>
        <v>30375</v>
      </c>
      <c r="W50" s="261">
        <f t="shared" si="25"/>
        <v>30375</v>
      </c>
      <c r="X50" s="261">
        <f t="shared" si="25"/>
        <v>30375</v>
      </c>
      <c r="Y50" s="261">
        <f t="shared" si="25"/>
        <v>29160</v>
      </c>
      <c r="Z50" s="261">
        <f t="shared" si="25"/>
        <v>32805</v>
      </c>
      <c r="AA50" s="261">
        <f t="shared" si="25"/>
        <v>29160</v>
      </c>
      <c r="AB50" s="261">
        <f t="shared" si="25"/>
        <v>35235</v>
      </c>
      <c r="AC50" s="261">
        <f t="shared" si="25"/>
        <v>32805</v>
      </c>
      <c r="AD50" s="261">
        <f t="shared" si="25"/>
        <v>29160</v>
      </c>
      <c r="AE50" s="261">
        <f t="shared" si="25"/>
        <v>32805</v>
      </c>
      <c r="AF50" s="261">
        <f t="shared" si="25"/>
        <v>30375</v>
      </c>
      <c r="AG50" s="261">
        <f t="shared" si="25"/>
        <v>35802</v>
      </c>
      <c r="AH50" s="261">
        <f t="shared" si="25"/>
        <v>38232</v>
      </c>
      <c r="AI50" s="261">
        <f t="shared" si="25"/>
        <v>35802</v>
      </c>
      <c r="AJ50" s="261">
        <f t="shared" si="25"/>
        <v>34425</v>
      </c>
      <c r="AK50" s="261">
        <f t="shared" si="25"/>
        <v>34425</v>
      </c>
      <c r="AL50" s="261">
        <f t="shared" si="25"/>
        <v>35802</v>
      </c>
      <c r="AM50" s="261">
        <f t="shared" si="25"/>
        <v>34425</v>
      </c>
      <c r="AN50" s="261">
        <f t="shared" si="25"/>
        <v>38232</v>
      </c>
      <c r="AO50" s="261">
        <f t="shared" si="25"/>
        <v>35802</v>
      </c>
      <c r="AP50" s="261">
        <f t="shared" si="25"/>
        <v>38232</v>
      </c>
      <c r="AQ50" s="261">
        <f t="shared" si="25"/>
        <v>38232</v>
      </c>
      <c r="AR50" s="261">
        <f t="shared" si="25"/>
        <v>44712</v>
      </c>
      <c r="AS50" s="261">
        <f t="shared" si="25"/>
        <v>38232</v>
      </c>
      <c r="AT50" s="261">
        <f t="shared" si="25"/>
        <v>42282</v>
      </c>
      <c r="AU50" s="261">
        <f t="shared" si="25"/>
        <v>38232</v>
      </c>
      <c r="AV50" s="261">
        <f t="shared" si="25"/>
        <v>42282</v>
      </c>
      <c r="AW50" s="261">
        <f t="shared" si="25"/>
        <v>38232</v>
      </c>
      <c r="AX50" s="261">
        <f t="shared" si="25"/>
        <v>44712</v>
      </c>
      <c r="AY50" s="261">
        <f t="shared" si="25"/>
        <v>34425</v>
      </c>
      <c r="AZ50" s="261">
        <f t="shared" si="25"/>
        <v>39852</v>
      </c>
      <c r="BA50" s="261">
        <f t="shared" si="25"/>
        <v>31995</v>
      </c>
      <c r="BB50" s="261">
        <f t="shared" si="25"/>
        <v>33210</v>
      </c>
      <c r="BC50" s="261">
        <f t="shared" si="25"/>
        <v>31995</v>
      </c>
      <c r="BD50" s="261">
        <f t="shared" si="25"/>
        <v>33210</v>
      </c>
      <c r="BE50" s="261">
        <f t="shared" si="25"/>
        <v>31995</v>
      </c>
      <c r="BF50" s="261">
        <f t="shared" si="25"/>
        <v>33210</v>
      </c>
      <c r="BG50" s="261">
        <f t="shared" si="25"/>
        <v>31995</v>
      </c>
      <c r="BH50" s="261">
        <f t="shared" si="25"/>
        <v>33210</v>
      </c>
      <c r="BI50" s="261">
        <f t="shared" si="25"/>
        <v>31995</v>
      </c>
    </row>
    <row r="51" spans="1:61" s="85" customFormat="1" x14ac:dyDescent="0.2">
      <c r="A51" s="259" t="s">
        <v>138</v>
      </c>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row>
    <row r="52" spans="1:61" s="85" customFormat="1" x14ac:dyDescent="0.2">
      <c r="A52" s="260" t="s">
        <v>129</v>
      </c>
      <c r="B52" s="261">
        <f t="shared" ref="B52" si="26">ROUND(B25*0.9,)</f>
        <v>36855</v>
      </c>
      <c r="C52" s="261">
        <f t="shared" ref="C52:BI52" si="27">ROUND(C25*0.9,)</f>
        <v>35640</v>
      </c>
      <c r="D52" s="261">
        <f t="shared" si="27"/>
        <v>33777</v>
      </c>
      <c r="E52" s="261">
        <f t="shared" si="27"/>
        <v>33777</v>
      </c>
      <c r="F52" s="261">
        <f t="shared" si="27"/>
        <v>36855</v>
      </c>
      <c r="G52" s="261">
        <f t="shared" si="27"/>
        <v>47790</v>
      </c>
      <c r="H52" s="261">
        <f t="shared" si="27"/>
        <v>44145</v>
      </c>
      <c r="I52" s="261">
        <f t="shared" si="27"/>
        <v>41715</v>
      </c>
      <c r="J52" s="261">
        <f t="shared" si="27"/>
        <v>41715</v>
      </c>
      <c r="K52" s="261">
        <f t="shared" si="27"/>
        <v>39285</v>
      </c>
      <c r="L52" s="261">
        <f t="shared" si="27"/>
        <v>44145</v>
      </c>
      <c r="M52" s="261">
        <f t="shared" si="27"/>
        <v>47790</v>
      </c>
      <c r="N52" s="261">
        <f t="shared" si="27"/>
        <v>33210</v>
      </c>
      <c r="O52" s="261">
        <f t="shared" si="27"/>
        <v>34425</v>
      </c>
      <c r="P52" s="261">
        <f t="shared" si="27"/>
        <v>33210</v>
      </c>
      <c r="Q52" s="261">
        <f t="shared" si="27"/>
        <v>33777</v>
      </c>
      <c r="R52" s="261">
        <f t="shared" si="27"/>
        <v>34425</v>
      </c>
      <c r="S52" s="261">
        <f t="shared" si="27"/>
        <v>31995</v>
      </c>
      <c r="T52" s="261">
        <f t="shared" si="27"/>
        <v>34425</v>
      </c>
      <c r="U52" s="261">
        <f t="shared" si="27"/>
        <v>36855</v>
      </c>
      <c r="V52" s="261">
        <f t="shared" si="27"/>
        <v>36855</v>
      </c>
      <c r="W52" s="261">
        <f t="shared" si="27"/>
        <v>36855</v>
      </c>
      <c r="X52" s="261">
        <f t="shared" si="27"/>
        <v>36855</v>
      </c>
      <c r="Y52" s="261">
        <f t="shared" si="27"/>
        <v>35640</v>
      </c>
      <c r="Z52" s="261">
        <f t="shared" si="27"/>
        <v>39285</v>
      </c>
      <c r="AA52" s="261">
        <f t="shared" si="27"/>
        <v>35640</v>
      </c>
      <c r="AB52" s="261">
        <f t="shared" si="27"/>
        <v>41715</v>
      </c>
      <c r="AC52" s="261">
        <f t="shared" si="27"/>
        <v>39285</v>
      </c>
      <c r="AD52" s="261">
        <f t="shared" si="27"/>
        <v>35640</v>
      </c>
      <c r="AE52" s="261">
        <f t="shared" si="27"/>
        <v>39285</v>
      </c>
      <c r="AF52" s="261">
        <f t="shared" si="27"/>
        <v>36855</v>
      </c>
      <c r="AG52" s="261">
        <f t="shared" si="27"/>
        <v>42282</v>
      </c>
      <c r="AH52" s="261">
        <f t="shared" si="27"/>
        <v>44712</v>
      </c>
      <c r="AI52" s="261">
        <f t="shared" si="27"/>
        <v>42282</v>
      </c>
      <c r="AJ52" s="261">
        <f t="shared" si="27"/>
        <v>40905</v>
      </c>
      <c r="AK52" s="261">
        <f t="shared" si="27"/>
        <v>40905</v>
      </c>
      <c r="AL52" s="261">
        <f t="shared" si="27"/>
        <v>42282</v>
      </c>
      <c r="AM52" s="261">
        <f t="shared" si="27"/>
        <v>40905</v>
      </c>
      <c r="AN52" s="261">
        <f t="shared" si="27"/>
        <v>44712</v>
      </c>
      <c r="AO52" s="261">
        <f t="shared" si="27"/>
        <v>42282</v>
      </c>
      <c r="AP52" s="261">
        <f t="shared" si="27"/>
        <v>44712</v>
      </c>
      <c r="AQ52" s="261">
        <f t="shared" si="27"/>
        <v>44712</v>
      </c>
      <c r="AR52" s="261">
        <f t="shared" si="27"/>
        <v>51192</v>
      </c>
      <c r="AS52" s="261">
        <f t="shared" si="27"/>
        <v>44712</v>
      </c>
      <c r="AT52" s="261">
        <f t="shared" si="27"/>
        <v>48762</v>
      </c>
      <c r="AU52" s="261">
        <f t="shared" si="27"/>
        <v>44712</v>
      </c>
      <c r="AV52" s="261">
        <f t="shared" si="27"/>
        <v>48762</v>
      </c>
      <c r="AW52" s="261">
        <f t="shared" si="27"/>
        <v>44712</v>
      </c>
      <c r="AX52" s="261">
        <f t="shared" si="27"/>
        <v>51192</v>
      </c>
      <c r="AY52" s="261">
        <f t="shared" si="27"/>
        <v>40905</v>
      </c>
      <c r="AZ52" s="261">
        <f t="shared" si="27"/>
        <v>46332</v>
      </c>
      <c r="BA52" s="261">
        <f t="shared" si="27"/>
        <v>38475</v>
      </c>
      <c r="BB52" s="261">
        <f t="shared" si="27"/>
        <v>39690</v>
      </c>
      <c r="BC52" s="261">
        <f t="shared" si="27"/>
        <v>38475</v>
      </c>
      <c r="BD52" s="261">
        <f t="shared" si="27"/>
        <v>39690</v>
      </c>
      <c r="BE52" s="261">
        <f t="shared" si="27"/>
        <v>38475</v>
      </c>
      <c r="BF52" s="261">
        <f t="shared" si="27"/>
        <v>39690</v>
      </c>
      <c r="BG52" s="261">
        <f t="shared" si="27"/>
        <v>38475</v>
      </c>
      <c r="BH52" s="261">
        <f t="shared" si="27"/>
        <v>39690</v>
      </c>
      <c r="BI52" s="261">
        <f t="shared" si="27"/>
        <v>38475</v>
      </c>
    </row>
    <row r="53" spans="1:61" s="85" customFormat="1" x14ac:dyDescent="0.2">
      <c r="A53" s="261" t="s">
        <v>139</v>
      </c>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61"/>
      <c r="AQ53" s="261"/>
      <c r="AR53" s="261"/>
      <c r="AS53" s="261"/>
      <c r="AT53" s="261"/>
      <c r="AU53" s="261"/>
      <c r="AV53" s="261"/>
      <c r="AW53" s="261"/>
      <c r="AX53" s="261"/>
      <c r="AY53" s="261"/>
      <c r="AZ53" s="261"/>
      <c r="BA53" s="261"/>
      <c r="BB53" s="261"/>
      <c r="BC53" s="261"/>
      <c r="BD53" s="261"/>
      <c r="BE53" s="261"/>
      <c r="BF53" s="261"/>
      <c r="BG53" s="261"/>
      <c r="BH53" s="261"/>
      <c r="BI53" s="261"/>
    </row>
    <row r="54" spans="1:61" s="85" customFormat="1" x14ac:dyDescent="0.2">
      <c r="A54" s="260" t="s">
        <v>129</v>
      </c>
      <c r="B54" s="261">
        <f t="shared" ref="B54" si="28">ROUND(B27*0.9,)</f>
        <v>57105</v>
      </c>
      <c r="C54" s="261">
        <f t="shared" ref="C54:BI54" si="29">ROUND(C27*0.9,)</f>
        <v>55890</v>
      </c>
      <c r="D54" s="261">
        <f t="shared" si="29"/>
        <v>54027</v>
      </c>
      <c r="E54" s="261">
        <f t="shared" si="29"/>
        <v>54027</v>
      </c>
      <c r="F54" s="261">
        <f t="shared" si="29"/>
        <v>57105</v>
      </c>
      <c r="G54" s="261">
        <f t="shared" si="29"/>
        <v>68040</v>
      </c>
      <c r="H54" s="261">
        <f t="shared" si="29"/>
        <v>64395</v>
      </c>
      <c r="I54" s="261">
        <f t="shared" si="29"/>
        <v>61965</v>
      </c>
      <c r="J54" s="261">
        <f t="shared" si="29"/>
        <v>61965</v>
      </c>
      <c r="K54" s="261">
        <f t="shared" si="29"/>
        <v>59535</v>
      </c>
      <c r="L54" s="261">
        <f t="shared" si="29"/>
        <v>64395</v>
      </c>
      <c r="M54" s="261">
        <f t="shared" si="29"/>
        <v>68040</v>
      </c>
      <c r="N54" s="261">
        <f t="shared" si="29"/>
        <v>53460</v>
      </c>
      <c r="O54" s="261">
        <f t="shared" si="29"/>
        <v>54675</v>
      </c>
      <c r="P54" s="261">
        <f t="shared" si="29"/>
        <v>53460</v>
      </c>
      <c r="Q54" s="261">
        <f t="shared" si="29"/>
        <v>54027</v>
      </c>
      <c r="R54" s="261">
        <f t="shared" si="29"/>
        <v>54675</v>
      </c>
      <c r="S54" s="261">
        <f t="shared" si="29"/>
        <v>52245</v>
      </c>
      <c r="T54" s="261">
        <f t="shared" si="29"/>
        <v>54675</v>
      </c>
      <c r="U54" s="261">
        <f t="shared" si="29"/>
        <v>57105</v>
      </c>
      <c r="V54" s="261">
        <f t="shared" si="29"/>
        <v>57105</v>
      </c>
      <c r="W54" s="261">
        <f t="shared" si="29"/>
        <v>57105</v>
      </c>
      <c r="X54" s="261">
        <f t="shared" si="29"/>
        <v>57105</v>
      </c>
      <c r="Y54" s="261">
        <f t="shared" si="29"/>
        <v>55890</v>
      </c>
      <c r="Z54" s="261">
        <f t="shared" si="29"/>
        <v>59535</v>
      </c>
      <c r="AA54" s="261">
        <f t="shared" si="29"/>
        <v>55890</v>
      </c>
      <c r="AB54" s="261">
        <f t="shared" si="29"/>
        <v>61965</v>
      </c>
      <c r="AC54" s="261">
        <f t="shared" si="29"/>
        <v>59535</v>
      </c>
      <c r="AD54" s="261">
        <f t="shared" si="29"/>
        <v>55890</v>
      </c>
      <c r="AE54" s="261">
        <f t="shared" si="29"/>
        <v>59535</v>
      </c>
      <c r="AF54" s="261">
        <f t="shared" si="29"/>
        <v>57105</v>
      </c>
      <c r="AG54" s="261">
        <f t="shared" si="29"/>
        <v>62532</v>
      </c>
      <c r="AH54" s="261">
        <f t="shared" si="29"/>
        <v>64962</v>
      </c>
      <c r="AI54" s="261">
        <f t="shared" si="29"/>
        <v>62532</v>
      </c>
      <c r="AJ54" s="261">
        <f t="shared" si="29"/>
        <v>61155</v>
      </c>
      <c r="AK54" s="261">
        <f t="shared" si="29"/>
        <v>61155</v>
      </c>
      <c r="AL54" s="261">
        <f t="shared" si="29"/>
        <v>62532</v>
      </c>
      <c r="AM54" s="261">
        <f t="shared" si="29"/>
        <v>61155</v>
      </c>
      <c r="AN54" s="261">
        <f t="shared" si="29"/>
        <v>64962</v>
      </c>
      <c r="AO54" s="261">
        <f t="shared" si="29"/>
        <v>62532</v>
      </c>
      <c r="AP54" s="261">
        <f t="shared" si="29"/>
        <v>64962</v>
      </c>
      <c r="AQ54" s="261">
        <f t="shared" si="29"/>
        <v>64962</v>
      </c>
      <c r="AR54" s="261">
        <f t="shared" si="29"/>
        <v>71442</v>
      </c>
      <c r="AS54" s="261">
        <f t="shared" si="29"/>
        <v>64962</v>
      </c>
      <c r="AT54" s="261">
        <f t="shared" si="29"/>
        <v>69012</v>
      </c>
      <c r="AU54" s="261">
        <f t="shared" si="29"/>
        <v>64962</v>
      </c>
      <c r="AV54" s="261">
        <f t="shared" si="29"/>
        <v>69012</v>
      </c>
      <c r="AW54" s="261">
        <f t="shared" si="29"/>
        <v>64962</v>
      </c>
      <c r="AX54" s="261">
        <f t="shared" si="29"/>
        <v>71442</v>
      </c>
      <c r="AY54" s="261">
        <f t="shared" si="29"/>
        <v>61155</v>
      </c>
      <c r="AZ54" s="261">
        <f t="shared" si="29"/>
        <v>66582</v>
      </c>
      <c r="BA54" s="261">
        <f t="shared" si="29"/>
        <v>58725</v>
      </c>
      <c r="BB54" s="261">
        <f t="shared" si="29"/>
        <v>59940</v>
      </c>
      <c r="BC54" s="261">
        <f t="shared" si="29"/>
        <v>58725</v>
      </c>
      <c r="BD54" s="261">
        <f t="shared" si="29"/>
        <v>59940</v>
      </c>
      <c r="BE54" s="261">
        <f t="shared" si="29"/>
        <v>58725</v>
      </c>
      <c r="BF54" s="261">
        <f t="shared" si="29"/>
        <v>59940</v>
      </c>
      <c r="BG54" s="261">
        <f t="shared" si="29"/>
        <v>58725</v>
      </c>
      <c r="BH54" s="261">
        <f t="shared" si="29"/>
        <v>59940</v>
      </c>
      <c r="BI54" s="261">
        <f t="shared" si="29"/>
        <v>58725</v>
      </c>
    </row>
    <row r="55" spans="1:61" s="85" customFormat="1" x14ac:dyDescent="0.2">
      <c r="A55" s="259" t="s">
        <v>140</v>
      </c>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1"/>
      <c r="AU55" s="261"/>
      <c r="AV55" s="261"/>
      <c r="AW55" s="261"/>
      <c r="AX55" s="261"/>
      <c r="AY55" s="261"/>
      <c r="AZ55" s="261"/>
      <c r="BA55" s="261"/>
      <c r="BB55" s="261"/>
      <c r="BC55" s="261"/>
      <c r="BD55" s="261"/>
      <c r="BE55" s="261"/>
      <c r="BF55" s="261"/>
      <c r="BG55" s="261"/>
      <c r="BH55" s="261"/>
      <c r="BI55" s="261"/>
    </row>
    <row r="56" spans="1:61" s="85" customFormat="1" x14ac:dyDescent="0.2">
      <c r="A56" s="260" t="s">
        <v>129</v>
      </c>
      <c r="B56" s="261">
        <f t="shared" ref="B56" si="30">ROUND(B29*0.9,)</f>
        <v>73305</v>
      </c>
      <c r="C56" s="261">
        <f t="shared" ref="C56:BI56" si="31">ROUND(C29*0.9,)</f>
        <v>72090</v>
      </c>
      <c r="D56" s="261">
        <f t="shared" si="31"/>
        <v>70227</v>
      </c>
      <c r="E56" s="261">
        <f t="shared" si="31"/>
        <v>70227</v>
      </c>
      <c r="F56" s="261">
        <f t="shared" si="31"/>
        <v>73305</v>
      </c>
      <c r="G56" s="261">
        <f t="shared" si="31"/>
        <v>84240</v>
      </c>
      <c r="H56" s="261">
        <f t="shared" si="31"/>
        <v>80595</v>
      </c>
      <c r="I56" s="261">
        <f t="shared" si="31"/>
        <v>78165</v>
      </c>
      <c r="J56" s="261">
        <f t="shared" si="31"/>
        <v>78165</v>
      </c>
      <c r="K56" s="261">
        <f t="shared" si="31"/>
        <v>75735</v>
      </c>
      <c r="L56" s="261">
        <f t="shared" si="31"/>
        <v>80595</v>
      </c>
      <c r="M56" s="261">
        <f t="shared" si="31"/>
        <v>84240</v>
      </c>
      <c r="N56" s="261">
        <f t="shared" si="31"/>
        <v>69660</v>
      </c>
      <c r="O56" s="261">
        <f t="shared" si="31"/>
        <v>70875</v>
      </c>
      <c r="P56" s="261">
        <f t="shared" si="31"/>
        <v>69660</v>
      </c>
      <c r="Q56" s="261">
        <f t="shared" si="31"/>
        <v>70227</v>
      </c>
      <c r="R56" s="261">
        <f t="shared" si="31"/>
        <v>70875</v>
      </c>
      <c r="S56" s="261">
        <f t="shared" si="31"/>
        <v>68445</v>
      </c>
      <c r="T56" s="261">
        <f t="shared" si="31"/>
        <v>70875</v>
      </c>
      <c r="U56" s="261">
        <f t="shared" si="31"/>
        <v>73305</v>
      </c>
      <c r="V56" s="261">
        <f t="shared" si="31"/>
        <v>73305</v>
      </c>
      <c r="W56" s="261">
        <f t="shared" si="31"/>
        <v>73305</v>
      </c>
      <c r="X56" s="261">
        <f t="shared" si="31"/>
        <v>73305</v>
      </c>
      <c r="Y56" s="261">
        <f t="shared" si="31"/>
        <v>72090</v>
      </c>
      <c r="Z56" s="261">
        <f t="shared" si="31"/>
        <v>75735</v>
      </c>
      <c r="AA56" s="261">
        <f t="shared" si="31"/>
        <v>72090</v>
      </c>
      <c r="AB56" s="261">
        <f t="shared" si="31"/>
        <v>78165</v>
      </c>
      <c r="AC56" s="261">
        <f t="shared" si="31"/>
        <v>75735</v>
      </c>
      <c r="AD56" s="261">
        <f t="shared" si="31"/>
        <v>72090</v>
      </c>
      <c r="AE56" s="261">
        <f t="shared" si="31"/>
        <v>75735</v>
      </c>
      <c r="AF56" s="261">
        <f t="shared" si="31"/>
        <v>73305</v>
      </c>
      <c r="AG56" s="261">
        <f t="shared" si="31"/>
        <v>78732</v>
      </c>
      <c r="AH56" s="261">
        <f t="shared" si="31"/>
        <v>81162</v>
      </c>
      <c r="AI56" s="261">
        <f t="shared" si="31"/>
        <v>78732</v>
      </c>
      <c r="AJ56" s="261">
        <f t="shared" si="31"/>
        <v>77355</v>
      </c>
      <c r="AK56" s="261">
        <f t="shared" si="31"/>
        <v>77355</v>
      </c>
      <c r="AL56" s="261">
        <f t="shared" si="31"/>
        <v>78732</v>
      </c>
      <c r="AM56" s="261">
        <f t="shared" si="31"/>
        <v>77355</v>
      </c>
      <c r="AN56" s="261">
        <f t="shared" si="31"/>
        <v>81162</v>
      </c>
      <c r="AO56" s="261">
        <f t="shared" si="31"/>
        <v>78732</v>
      </c>
      <c r="AP56" s="261">
        <f t="shared" si="31"/>
        <v>81162</v>
      </c>
      <c r="AQ56" s="261">
        <f t="shared" si="31"/>
        <v>81162</v>
      </c>
      <c r="AR56" s="261">
        <f t="shared" si="31"/>
        <v>87642</v>
      </c>
      <c r="AS56" s="261">
        <f t="shared" si="31"/>
        <v>81162</v>
      </c>
      <c r="AT56" s="261">
        <f t="shared" si="31"/>
        <v>85212</v>
      </c>
      <c r="AU56" s="261">
        <f t="shared" si="31"/>
        <v>81162</v>
      </c>
      <c r="AV56" s="261">
        <f t="shared" si="31"/>
        <v>85212</v>
      </c>
      <c r="AW56" s="261">
        <f t="shared" si="31"/>
        <v>81162</v>
      </c>
      <c r="AX56" s="261">
        <f t="shared" si="31"/>
        <v>87642</v>
      </c>
      <c r="AY56" s="261">
        <f t="shared" si="31"/>
        <v>77355</v>
      </c>
      <c r="AZ56" s="261">
        <f t="shared" si="31"/>
        <v>82782</v>
      </c>
      <c r="BA56" s="261">
        <f t="shared" si="31"/>
        <v>74925</v>
      </c>
      <c r="BB56" s="261">
        <f t="shared" si="31"/>
        <v>76140</v>
      </c>
      <c r="BC56" s="261">
        <f t="shared" si="31"/>
        <v>74925</v>
      </c>
      <c r="BD56" s="261">
        <f t="shared" si="31"/>
        <v>76140</v>
      </c>
      <c r="BE56" s="261">
        <f t="shared" si="31"/>
        <v>74925</v>
      </c>
      <c r="BF56" s="261">
        <f t="shared" si="31"/>
        <v>76140</v>
      </c>
      <c r="BG56" s="261">
        <f t="shared" si="31"/>
        <v>74925</v>
      </c>
      <c r="BH56" s="261">
        <f t="shared" si="31"/>
        <v>76140</v>
      </c>
      <c r="BI56" s="261">
        <f t="shared" si="31"/>
        <v>74925</v>
      </c>
    </row>
    <row r="57" spans="1:61" s="85" customFormat="1" ht="12.75" thickBot="1" x14ac:dyDescent="0.25">
      <c r="A57" s="101"/>
    </row>
    <row r="58" spans="1:61" ht="12.75" thickBot="1" x14ac:dyDescent="0.25">
      <c r="A58" s="154" t="s">
        <v>147</v>
      </c>
    </row>
    <row r="59" spans="1:61" ht="12.75" thickBot="1" x14ac:dyDescent="0.25">
      <c r="A59" s="184" t="s">
        <v>242</v>
      </c>
    </row>
    <row r="60" spans="1:61" x14ac:dyDescent="0.2">
      <c r="A60" s="89"/>
    </row>
    <row r="61" spans="1:61" x14ac:dyDescent="0.2">
      <c r="A61" s="205" t="s">
        <v>144</v>
      </c>
    </row>
    <row r="62" spans="1:61" ht="12" customHeight="1" x14ac:dyDescent="0.2">
      <c r="A62" s="422" t="s">
        <v>311</v>
      </c>
    </row>
    <row r="63" spans="1:61" ht="12" customHeight="1" x14ac:dyDescent="0.2">
      <c r="A63" s="423"/>
    </row>
    <row r="64" spans="1:61" s="95" customFormat="1" ht="12" customHeight="1" x14ac:dyDescent="0.2">
      <c r="A64" s="423"/>
    </row>
    <row r="65" spans="1:1" ht="94.9" customHeight="1" x14ac:dyDescent="0.2">
      <c r="A65" s="423"/>
    </row>
    <row r="66" spans="1:1" ht="12.75" thickBot="1" x14ac:dyDescent="0.25">
      <c r="A66" s="262"/>
    </row>
    <row r="67" spans="1:1" ht="12.75" thickBot="1" x14ac:dyDescent="0.25">
      <c r="A67" s="156" t="s">
        <v>145</v>
      </c>
    </row>
    <row r="68" spans="1:1" ht="48" x14ac:dyDescent="0.2">
      <c r="A68" s="264" t="s">
        <v>174</v>
      </c>
    </row>
    <row r="69" spans="1:1" ht="12.75" thickBot="1" x14ac:dyDescent="0.25">
      <c r="A69" s="215"/>
    </row>
    <row r="70" spans="1:1" ht="12.75" thickBot="1" x14ac:dyDescent="0.25">
      <c r="A70" s="154" t="s">
        <v>351</v>
      </c>
    </row>
    <row r="71" spans="1:1" x14ac:dyDescent="0.2">
      <c r="A71" s="296" t="s">
        <v>404</v>
      </c>
    </row>
    <row r="72" spans="1:1" ht="18" customHeight="1" x14ac:dyDescent="0.2"/>
  </sheetData>
  <mergeCells count="1">
    <mergeCell ref="A62:A65"/>
  </mergeCells>
  <pageMargins left="0.7" right="0.7" top="0.75" bottom="0.75" header="0.3" footer="0.3"/>
  <pageSetup paperSize="9" orientation="portrait" horizontalDpi="4294967295" verticalDpi="4294967295"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2"/>
  <sheetViews>
    <sheetView zoomScale="90" zoomScaleNormal="90" workbookViewId="0">
      <selection activeCell="W1" sqref="W1:W1048576"/>
    </sheetView>
  </sheetViews>
  <sheetFormatPr defaultColWidth="9" defaultRowHeight="12" x14ac:dyDescent="0.2"/>
  <cols>
    <col min="1" max="1" width="83.85546875" style="213" customWidth="1"/>
    <col min="2" max="18" width="9" style="213"/>
    <col min="19" max="21" width="9" style="213" customWidth="1"/>
    <col min="22" max="22" width="9" style="213"/>
    <col min="23" max="23" width="0" style="213" hidden="1" customWidth="1"/>
    <col min="24" max="16384" width="9" style="213"/>
  </cols>
  <sheetData>
    <row r="1" spans="1:61" s="21" customFormat="1" ht="12" customHeight="1" x14ac:dyDescent="0.2">
      <c r="A1" s="114" t="s">
        <v>141</v>
      </c>
    </row>
    <row r="2" spans="1:61" s="21" customFormat="1" ht="12" customHeight="1" x14ac:dyDescent="0.2">
      <c r="A2" s="98" t="s">
        <v>241</v>
      </c>
    </row>
    <row r="3" spans="1:61" ht="8.4499999999999993" customHeight="1" x14ac:dyDescent="0.2">
      <c r="A3" s="80"/>
    </row>
    <row r="4" spans="1:61" s="21" customFormat="1" ht="32.450000000000003" customHeight="1" x14ac:dyDescent="0.2">
      <c r="A4" s="317" t="s">
        <v>146</v>
      </c>
    </row>
    <row r="5" spans="1:61" s="81" customFormat="1" ht="23.1" customHeight="1" x14ac:dyDescent="0.2">
      <c r="A5" s="93" t="s">
        <v>143</v>
      </c>
      <c r="B5" s="310">
        <f>'C завтраками| Bed and breakfast'!B4</f>
        <v>45399</v>
      </c>
      <c r="C5" s="310">
        <f>'C завтраками| Bed and breakfast'!C4</f>
        <v>45401</v>
      </c>
      <c r="D5" s="310">
        <f>'C завтраками| Bed and breakfast'!D4</f>
        <v>45403</v>
      </c>
      <c r="E5" s="310">
        <f>'C завтраками| Bed and breakfast'!E4</f>
        <v>45407</v>
      </c>
      <c r="F5" s="310">
        <f>'C завтраками| Bed and breakfast'!F4</f>
        <v>45408</v>
      </c>
      <c r="G5" s="291">
        <f>'C завтраками| Bed and breakfast'!G4</f>
        <v>45410</v>
      </c>
      <c r="H5" s="291">
        <f>'C завтраками| Bed and breakfast'!H4</f>
        <v>45412</v>
      </c>
      <c r="I5" s="310">
        <f>'C завтраками| Bed and breakfast'!I4</f>
        <v>45414</v>
      </c>
      <c r="J5" s="310">
        <f>'C завтраками| Bed and breakfast'!J4</f>
        <v>45415</v>
      </c>
      <c r="K5" s="291">
        <f>'C завтраками| Bed and breakfast'!K4</f>
        <v>45417</v>
      </c>
      <c r="L5" s="310">
        <f>'C завтраками| Bed and breakfast'!L4</f>
        <v>45420</v>
      </c>
      <c r="M5" s="291">
        <f>'C завтраками| Bed and breakfast'!M4</f>
        <v>45421</v>
      </c>
      <c r="N5" s="310">
        <f>'C завтраками| Bed and breakfast'!N4</f>
        <v>45424</v>
      </c>
      <c r="O5" s="291">
        <f>'C завтраками| Bed and breakfast'!O4</f>
        <v>45427</v>
      </c>
      <c r="P5" s="310">
        <f>'C завтраками| Bed and breakfast'!P4</f>
        <v>45429</v>
      </c>
      <c r="Q5" s="310">
        <f>'C завтраками| Bed and breakfast'!Q4</f>
        <v>45431</v>
      </c>
      <c r="R5" s="310">
        <f>'C завтраками| Bed and breakfast'!R4</f>
        <v>45436</v>
      </c>
      <c r="S5" s="310">
        <f>'C завтраками| Bed and breakfast'!S4</f>
        <v>45438</v>
      </c>
      <c r="T5" s="310">
        <f>'C завтраками| Bed and breakfast'!T4</f>
        <v>45440</v>
      </c>
      <c r="U5" s="310">
        <f>'C завтраками| Bed and breakfast'!U4</f>
        <v>45443</v>
      </c>
      <c r="V5" s="310">
        <f>'C завтраками| Bed and breakfast'!V4</f>
        <v>45444</v>
      </c>
      <c r="W5" s="310">
        <f>'C завтраками| Bed and breakfast'!W4</f>
        <v>45445</v>
      </c>
      <c r="X5" s="310">
        <f>'C завтраками| Bed and breakfast'!X4</f>
        <v>45453</v>
      </c>
      <c r="Y5" s="310">
        <f>'C завтраками| Bed and breakfast'!Y4</f>
        <v>45454</v>
      </c>
      <c r="Z5" s="310">
        <f>'C завтраками| Bed and breakfast'!Z4</f>
        <v>45457</v>
      </c>
      <c r="AA5" s="310">
        <f>'C завтраками| Bed and breakfast'!AA4</f>
        <v>45459</v>
      </c>
      <c r="AB5" s="291">
        <f>'C завтраками| Bed and breakfast'!AB4</f>
        <v>45461</v>
      </c>
      <c r="AC5" s="310">
        <f>'C завтраками| Bed and breakfast'!AC4</f>
        <v>45464</v>
      </c>
      <c r="AD5" s="310">
        <f>'C завтраками| Bed and breakfast'!AD4</f>
        <v>45466</v>
      </c>
      <c r="AE5" s="310">
        <f>'C завтраками| Bed and breakfast'!AE4</f>
        <v>45471</v>
      </c>
      <c r="AF5" s="310">
        <f>'C завтраками| Bed and breakfast'!AF4</f>
        <v>45473</v>
      </c>
      <c r="AG5" s="310">
        <f>'C завтраками| Bed and breakfast'!AG4</f>
        <v>45474</v>
      </c>
      <c r="AH5" s="310">
        <f>'C завтраками| Bed and breakfast'!AH4</f>
        <v>45478</v>
      </c>
      <c r="AI5" s="310">
        <f>'C завтраками| Bed and breakfast'!AI4</f>
        <v>45480</v>
      </c>
      <c r="AJ5" s="310">
        <f>'C завтраками| Bed and breakfast'!AJ4</f>
        <v>45484</v>
      </c>
      <c r="AK5" s="310">
        <f>'C завтраками| Bed and breakfast'!AK4</f>
        <v>45485</v>
      </c>
      <c r="AL5" s="310">
        <f>'C завтраками| Bed and breakfast'!AL4</f>
        <v>45492</v>
      </c>
      <c r="AM5" s="310">
        <f>'C завтраками| Bed and breakfast'!AM4</f>
        <v>45494</v>
      </c>
      <c r="AN5" s="310">
        <f>'C завтраками| Bed and breakfast'!AN4</f>
        <v>45499</v>
      </c>
      <c r="AO5" s="310">
        <f>'C завтраками| Bed and breakfast'!AO4</f>
        <v>45501</v>
      </c>
      <c r="AP5" s="310">
        <f>'C завтраками| Bed and breakfast'!AP4</f>
        <v>45504</v>
      </c>
      <c r="AQ5" s="310">
        <f>'C завтраками| Bed and breakfast'!AQ4</f>
        <v>45505</v>
      </c>
      <c r="AR5" s="310">
        <f>'C завтраками| Bed and breakfast'!AR4</f>
        <v>45506</v>
      </c>
      <c r="AS5" s="310">
        <f>'C завтраками| Bed and breakfast'!AS4</f>
        <v>45508</v>
      </c>
      <c r="AT5" s="310">
        <f>'C завтраками| Bed and breakfast'!AT4</f>
        <v>45513</v>
      </c>
      <c r="AU5" s="310">
        <f>'C завтраками| Bed and breakfast'!AU4</f>
        <v>45515</v>
      </c>
      <c r="AV5" s="310">
        <f>'C завтраками| Bed and breakfast'!AV4</f>
        <v>45520</v>
      </c>
      <c r="AW5" s="310">
        <f>'C завтраками| Bed and breakfast'!AW4</f>
        <v>45522</v>
      </c>
      <c r="AX5" s="310">
        <f>'C завтраками| Bed and breakfast'!AX4</f>
        <v>45526</v>
      </c>
      <c r="AY5" s="310">
        <f>'C завтраками| Bed and breakfast'!AY4</f>
        <v>45532</v>
      </c>
      <c r="AZ5" s="310">
        <f>'C завтраками| Bed and breakfast'!AZ4</f>
        <v>45534</v>
      </c>
      <c r="BA5" s="310">
        <f>'C завтраками| Bed and breakfast'!BA4</f>
        <v>45536</v>
      </c>
      <c r="BB5" s="310">
        <f>'C завтраками| Bed and breakfast'!BB4</f>
        <v>45541</v>
      </c>
      <c r="BC5" s="310">
        <f>'C завтраками| Bed and breakfast'!BC4</f>
        <v>45543</v>
      </c>
      <c r="BD5" s="310">
        <f>'C завтраками| Bed and breakfast'!BD4</f>
        <v>45548</v>
      </c>
      <c r="BE5" s="310">
        <f>'C завтраками| Bed and breakfast'!BE4</f>
        <v>45550</v>
      </c>
      <c r="BF5" s="310">
        <f>'C завтраками| Bed and breakfast'!BF4</f>
        <v>45555</v>
      </c>
      <c r="BG5" s="310">
        <f>'C завтраками| Bed and breakfast'!BG4</f>
        <v>45557</v>
      </c>
      <c r="BH5" s="310">
        <f>'C завтраками| Bed and breakfast'!BH4</f>
        <v>45562</v>
      </c>
      <c r="BI5" s="310">
        <f>'C завтраками| Bed and breakfast'!BI4</f>
        <v>45564</v>
      </c>
    </row>
    <row r="6" spans="1:61" s="81" customFormat="1" ht="23.1" customHeight="1" x14ac:dyDescent="0.2">
      <c r="A6" s="94"/>
      <c r="B6" s="310">
        <f>'C завтраками| Bed and breakfast'!B5</f>
        <v>45400</v>
      </c>
      <c r="C6" s="310">
        <f>'C завтраками| Bed and breakfast'!C5</f>
        <v>45402</v>
      </c>
      <c r="D6" s="310">
        <f>'C завтраками| Bed and breakfast'!D5</f>
        <v>45406</v>
      </c>
      <c r="E6" s="310">
        <f>'C завтраками| Bed and breakfast'!E5</f>
        <v>45407</v>
      </c>
      <c r="F6" s="310">
        <f>'C завтраками| Bed and breakfast'!F5</f>
        <v>45409</v>
      </c>
      <c r="G6" s="291">
        <f>'C завтраками| Bed and breakfast'!G5</f>
        <v>45411</v>
      </c>
      <c r="H6" s="291">
        <f>'C завтраками| Bed and breakfast'!H5</f>
        <v>45413</v>
      </c>
      <c r="I6" s="310">
        <f>'C завтраками| Bed and breakfast'!I5</f>
        <v>45414</v>
      </c>
      <c r="J6" s="310">
        <f>'C завтраками| Bed and breakfast'!J5</f>
        <v>45416</v>
      </c>
      <c r="K6" s="291">
        <f>'C завтраками| Bed and breakfast'!K5</f>
        <v>45419</v>
      </c>
      <c r="L6" s="310">
        <f>'C завтраками| Bed and breakfast'!L5</f>
        <v>45420</v>
      </c>
      <c r="M6" s="291">
        <f>'C завтраками| Bed and breakfast'!M5</f>
        <v>45423</v>
      </c>
      <c r="N6" s="310">
        <f>'C завтраками| Bed and breakfast'!N5</f>
        <v>45426</v>
      </c>
      <c r="O6" s="291">
        <f>'C завтраками| Bed and breakfast'!O5</f>
        <v>45428</v>
      </c>
      <c r="P6" s="310">
        <f>'C завтраками| Bed and breakfast'!P5</f>
        <v>45430</v>
      </c>
      <c r="Q6" s="310">
        <f>'C завтраками| Bed and breakfast'!Q5</f>
        <v>45435</v>
      </c>
      <c r="R6" s="310">
        <f>'C завтраками| Bed and breakfast'!R5</f>
        <v>45437</v>
      </c>
      <c r="S6" s="310">
        <f>'C завтраками| Bed and breakfast'!S5</f>
        <v>45439</v>
      </c>
      <c r="T6" s="310">
        <f>'C завтраками| Bed and breakfast'!T5</f>
        <v>45442</v>
      </c>
      <c r="U6" s="310">
        <f>'C завтраками| Bed and breakfast'!U5</f>
        <v>45443</v>
      </c>
      <c r="V6" s="310">
        <f>'C завтраками| Bed and breakfast'!V5</f>
        <v>45444</v>
      </c>
      <c r="W6" s="310">
        <f>'C завтраками| Bed and breakfast'!W5</f>
        <v>45452</v>
      </c>
      <c r="X6" s="310">
        <f>'C завтраками| Bed and breakfast'!X5</f>
        <v>45453</v>
      </c>
      <c r="Y6" s="310">
        <f>'C завтраками| Bed and breakfast'!Y5</f>
        <v>45456</v>
      </c>
      <c r="Z6" s="310">
        <f>'C завтраками| Bed and breakfast'!Z5</f>
        <v>45458</v>
      </c>
      <c r="AA6" s="310">
        <f>'C завтраками| Bed and breakfast'!AA5</f>
        <v>45460</v>
      </c>
      <c r="AB6" s="291">
        <f>'C завтраками| Bed and breakfast'!AB5</f>
        <v>45463</v>
      </c>
      <c r="AC6" s="310">
        <f>'C завтраками| Bed and breakfast'!AC5</f>
        <v>45465</v>
      </c>
      <c r="AD6" s="310">
        <f>'C завтраками| Bed and breakfast'!AD5</f>
        <v>45470</v>
      </c>
      <c r="AE6" s="310">
        <f>'C завтраками| Bed and breakfast'!AE5</f>
        <v>45472</v>
      </c>
      <c r="AF6" s="310">
        <f>'C завтраками| Bed and breakfast'!AF5</f>
        <v>45473</v>
      </c>
      <c r="AG6" s="310">
        <f>'C завтраками| Bed and breakfast'!AG5</f>
        <v>45477</v>
      </c>
      <c r="AH6" s="310">
        <f>'C завтраками| Bed and breakfast'!AH5</f>
        <v>45479</v>
      </c>
      <c r="AI6" s="310">
        <f>'C завтраками| Bed and breakfast'!AI5</f>
        <v>45483</v>
      </c>
      <c r="AJ6" s="310">
        <f>'C завтраками| Bed and breakfast'!AJ5</f>
        <v>45484</v>
      </c>
      <c r="AK6" s="310">
        <f>'C завтраками| Bed and breakfast'!AK5</f>
        <v>45491</v>
      </c>
      <c r="AL6" s="310">
        <f>'C завтраками| Bed and breakfast'!AL5</f>
        <v>45493</v>
      </c>
      <c r="AM6" s="310">
        <f>'C завтраками| Bed and breakfast'!AM5</f>
        <v>45498</v>
      </c>
      <c r="AN6" s="310">
        <f>'C завтраками| Bed and breakfast'!AN5</f>
        <v>45500</v>
      </c>
      <c r="AO6" s="310">
        <f>'C завтраками| Bed and breakfast'!AO5</f>
        <v>45503</v>
      </c>
      <c r="AP6" s="310">
        <f>'C завтраками| Bed and breakfast'!AP5</f>
        <v>45504</v>
      </c>
      <c r="AQ6" s="310">
        <f>'C завтраками| Bed and breakfast'!AQ5</f>
        <v>45505</v>
      </c>
      <c r="AR6" s="310">
        <f>'C завтраками| Bed and breakfast'!AR5</f>
        <v>45507</v>
      </c>
      <c r="AS6" s="310">
        <f>'C завтраками| Bed and breakfast'!AS5</f>
        <v>45512</v>
      </c>
      <c r="AT6" s="310">
        <f>'C завтраками| Bed and breakfast'!AT5</f>
        <v>45514</v>
      </c>
      <c r="AU6" s="310">
        <f>'C завтраками| Bed and breakfast'!AU5</f>
        <v>45519</v>
      </c>
      <c r="AV6" s="310">
        <f>'C завтраками| Bed and breakfast'!AV5</f>
        <v>45521</v>
      </c>
      <c r="AW6" s="310">
        <f>'C завтраками| Bed and breakfast'!AW5</f>
        <v>45525</v>
      </c>
      <c r="AX6" s="310">
        <f>'C завтраками| Bed and breakfast'!AX5</f>
        <v>45531</v>
      </c>
      <c r="AY6" s="310">
        <f>'C завтраками| Bed and breakfast'!AY5</f>
        <v>45533</v>
      </c>
      <c r="AZ6" s="310">
        <f>'C завтраками| Bed and breakfast'!AZ5</f>
        <v>45535</v>
      </c>
      <c r="BA6" s="310">
        <f>'C завтраками| Bed and breakfast'!BA5</f>
        <v>45540</v>
      </c>
      <c r="BB6" s="310">
        <f>'C завтраками| Bed and breakfast'!BB5</f>
        <v>45542</v>
      </c>
      <c r="BC6" s="310">
        <f>'C завтраками| Bed and breakfast'!BC5</f>
        <v>45547</v>
      </c>
      <c r="BD6" s="310">
        <f>'C завтраками| Bed and breakfast'!BD5</f>
        <v>45549</v>
      </c>
      <c r="BE6" s="310">
        <f>'C завтраками| Bed and breakfast'!BE5</f>
        <v>45554</v>
      </c>
      <c r="BF6" s="310">
        <f>'C завтраками| Bed and breakfast'!BF5</f>
        <v>45556</v>
      </c>
      <c r="BG6" s="310">
        <f>'C завтраками| Bed and breakfast'!BG5</f>
        <v>45561</v>
      </c>
      <c r="BH6" s="310">
        <f>'C завтраками| Bed and breakfast'!BH5</f>
        <v>45563</v>
      </c>
      <c r="BI6" s="310">
        <f>'C завтраками| Bed and breakfast'!BI5</f>
        <v>45565</v>
      </c>
    </row>
    <row r="7" spans="1:61" s="85" customFormat="1" x14ac:dyDescent="0.2">
      <c r="A7" s="259" t="s">
        <v>153</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311"/>
      <c r="AU7" s="311"/>
      <c r="AV7" s="311"/>
      <c r="AW7" s="311"/>
      <c r="AX7" s="311"/>
      <c r="AY7" s="311"/>
      <c r="AZ7" s="311"/>
      <c r="BA7" s="311"/>
      <c r="BB7" s="311"/>
      <c r="BC7" s="311"/>
      <c r="BD7" s="311"/>
      <c r="BE7" s="311"/>
      <c r="BF7" s="311"/>
      <c r="BG7" s="311"/>
      <c r="BH7" s="311"/>
      <c r="BI7" s="311"/>
    </row>
    <row r="8" spans="1:61" s="85" customFormat="1" x14ac:dyDescent="0.2">
      <c r="A8" s="260">
        <v>1</v>
      </c>
      <c r="B8" s="292">
        <f>'C завтраками| Bed and breakfast'!B7*0.9</f>
        <v>16650</v>
      </c>
      <c r="C8" s="292">
        <f>'C завтраками| Bed and breakfast'!C7*0.9</f>
        <v>15300</v>
      </c>
      <c r="D8" s="292">
        <f>'C завтраками| Bed and breakfast'!D7*0.9</f>
        <v>13230</v>
      </c>
      <c r="E8" s="292">
        <f>'C завтраками| Bed and breakfast'!E7*0.9</f>
        <v>13230</v>
      </c>
      <c r="F8" s="292">
        <f>'C завтраками| Bed and breakfast'!F7*0.9</f>
        <v>16650</v>
      </c>
      <c r="G8" s="292">
        <f>'C завтраками| Bed and breakfast'!G7*0.9</f>
        <v>28800</v>
      </c>
      <c r="H8" s="292">
        <f>'C завтраками| Bed and breakfast'!H7*0.9</f>
        <v>24750</v>
      </c>
      <c r="I8" s="292">
        <f>'C завтраками| Bed and breakfast'!I7*0.9</f>
        <v>22050</v>
      </c>
      <c r="J8" s="292">
        <f>'C завтраками| Bed and breakfast'!J7*0.9</f>
        <v>22050</v>
      </c>
      <c r="K8" s="292">
        <f>'C завтраками| Bed and breakfast'!K7*0.9</f>
        <v>19350</v>
      </c>
      <c r="L8" s="292">
        <f>'C завтраками| Bed and breakfast'!L7*0.9</f>
        <v>24750</v>
      </c>
      <c r="M8" s="292">
        <f>'C завтраками| Bed and breakfast'!M7*0.9</f>
        <v>28800</v>
      </c>
      <c r="N8" s="292">
        <f>'C завтраками| Bed and breakfast'!N7*0.9</f>
        <v>12600</v>
      </c>
      <c r="O8" s="292">
        <f>'C завтраками| Bed and breakfast'!O7*0.9</f>
        <v>13950</v>
      </c>
      <c r="P8" s="292">
        <f>'C завтраками| Bed and breakfast'!P7*0.9</f>
        <v>12600</v>
      </c>
      <c r="Q8" s="292">
        <f>'C завтраками| Bed and breakfast'!Q7*0.9</f>
        <v>13230</v>
      </c>
      <c r="R8" s="292">
        <f>'C завтраками| Bed and breakfast'!R7*0.9</f>
        <v>13950</v>
      </c>
      <c r="S8" s="292">
        <f>'C завтраками| Bed and breakfast'!S7*0.9</f>
        <v>11250</v>
      </c>
      <c r="T8" s="292">
        <f>'C завтраками| Bed and breakfast'!T7*0.9</f>
        <v>13950</v>
      </c>
      <c r="U8" s="292">
        <f>'C завтраками| Bed and breakfast'!U7*0.9</f>
        <v>16650</v>
      </c>
      <c r="V8" s="292">
        <f>'C завтраками| Bed and breakfast'!V7*0.9</f>
        <v>16650</v>
      </c>
      <c r="W8" s="292">
        <f>'C завтраками| Bed and breakfast'!W7*0.9</f>
        <v>16650</v>
      </c>
      <c r="X8" s="292">
        <f>'C завтраками| Bed and breakfast'!X7*0.9</f>
        <v>16650</v>
      </c>
      <c r="Y8" s="292">
        <f>'C завтраками| Bed and breakfast'!Y7*0.9</f>
        <v>15300</v>
      </c>
      <c r="Z8" s="292">
        <f>'C завтраками| Bed and breakfast'!Z7*0.9</f>
        <v>19350</v>
      </c>
      <c r="AA8" s="292">
        <f>'C завтраками| Bed and breakfast'!AA7*0.9</f>
        <v>15300</v>
      </c>
      <c r="AB8" s="292">
        <f>'C завтраками| Bed and breakfast'!AB7*0.9</f>
        <v>22050</v>
      </c>
      <c r="AC8" s="292">
        <f>'C завтраками| Bed and breakfast'!AC7*0.9</f>
        <v>19350</v>
      </c>
      <c r="AD8" s="292">
        <f>'C завтраками| Bed and breakfast'!AD7*0.9</f>
        <v>15300</v>
      </c>
      <c r="AE8" s="292">
        <f>'C завтраками| Bed and breakfast'!AE7*0.9</f>
        <v>19350</v>
      </c>
      <c r="AF8" s="292">
        <f>'C завтраками| Bed and breakfast'!AF7*0.9</f>
        <v>16650</v>
      </c>
      <c r="AG8" s="292">
        <f>'C завтраками| Bed and breakfast'!AG7*0.9</f>
        <v>22680</v>
      </c>
      <c r="AH8" s="292">
        <f>'C завтраками| Bed and breakfast'!AH7*0.9</f>
        <v>25380</v>
      </c>
      <c r="AI8" s="292">
        <f>'C завтраками| Bed and breakfast'!AI7*0.9</f>
        <v>22680</v>
      </c>
      <c r="AJ8" s="292">
        <f>'C завтраками| Bed and breakfast'!AJ7*0.9</f>
        <v>21150</v>
      </c>
      <c r="AK8" s="292">
        <f>'C завтраками| Bed and breakfast'!AK7*0.9</f>
        <v>21150</v>
      </c>
      <c r="AL8" s="292">
        <f>'C завтраками| Bed and breakfast'!AL7*0.9</f>
        <v>22680</v>
      </c>
      <c r="AM8" s="292">
        <f>'C завтраками| Bed and breakfast'!AM7*0.9</f>
        <v>21150</v>
      </c>
      <c r="AN8" s="292">
        <f>'C завтраками| Bed and breakfast'!AN7*0.9</f>
        <v>25380</v>
      </c>
      <c r="AO8" s="292">
        <f>'C завтраками| Bed and breakfast'!AO7*0.9</f>
        <v>22680</v>
      </c>
      <c r="AP8" s="292">
        <f>'C завтраками| Bed and breakfast'!AP7*0.9</f>
        <v>25380</v>
      </c>
      <c r="AQ8" s="292">
        <f>'C завтраками| Bed and breakfast'!AQ7*0.9</f>
        <v>25380</v>
      </c>
      <c r="AR8" s="292">
        <f>'C завтраками| Bed and breakfast'!AR7*0.9</f>
        <v>32580</v>
      </c>
      <c r="AS8" s="292">
        <f>'C завтраками| Bed and breakfast'!AS7*0.9</f>
        <v>25380</v>
      </c>
      <c r="AT8" s="292">
        <f>'C завтраками| Bed and breakfast'!AT7*0.9</f>
        <v>29880</v>
      </c>
      <c r="AU8" s="292">
        <f>'C завтраками| Bed and breakfast'!AU7*0.9</f>
        <v>25380</v>
      </c>
      <c r="AV8" s="292">
        <f>'C завтраками| Bed and breakfast'!AV7*0.9</f>
        <v>29880</v>
      </c>
      <c r="AW8" s="292">
        <f>'C завтраками| Bed and breakfast'!AW7*0.9</f>
        <v>25380</v>
      </c>
      <c r="AX8" s="292">
        <f>'C завтраками| Bed and breakfast'!AX7*0.9</f>
        <v>32580</v>
      </c>
      <c r="AY8" s="292">
        <f>'C завтраками| Bed and breakfast'!AY7*0.9</f>
        <v>21150</v>
      </c>
      <c r="AZ8" s="292">
        <f>'C завтраками| Bed and breakfast'!AZ7*0.9</f>
        <v>27180</v>
      </c>
      <c r="BA8" s="292">
        <f>'C завтраками| Bed and breakfast'!BA7*0.9</f>
        <v>18450</v>
      </c>
      <c r="BB8" s="292">
        <f>'C завтраками| Bed and breakfast'!BB7*0.9</f>
        <v>19800</v>
      </c>
      <c r="BC8" s="292">
        <f>'C завтраками| Bed and breakfast'!BC7*0.9</f>
        <v>18450</v>
      </c>
      <c r="BD8" s="292">
        <f>'C завтраками| Bed and breakfast'!BD7*0.9</f>
        <v>19800</v>
      </c>
      <c r="BE8" s="292">
        <f>'C завтраками| Bed and breakfast'!BE7*0.9</f>
        <v>18450</v>
      </c>
      <c r="BF8" s="292">
        <f>'C завтраками| Bed and breakfast'!BF7*0.9</f>
        <v>19800</v>
      </c>
      <c r="BG8" s="292">
        <f>'C завтраками| Bed and breakfast'!BG7*0.9</f>
        <v>18450</v>
      </c>
      <c r="BH8" s="292">
        <f>'C завтраками| Bed and breakfast'!BH7*0.9</f>
        <v>19800</v>
      </c>
      <c r="BI8" s="292">
        <f>'C завтраками| Bed and breakfast'!BI7*0.9</f>
        <v>18450</v>
      </c>
    </row>
    <row r="9" spans="1:61" s="85" customFormat="1" x14ac:dyDescent="0.2">
      <c r="A9" s="260">
        <v>2</v>
      </c>
      <c r="B9" s="313">
        <f>'C завтраками| Bed and breakfast'!B8*0.9</f>
        <v>18450</v>
      </c>
      <c r="C9" s="313">
        <f>'C завтраками| Bed and breakfast'!C8*0.9</f>
        <v>17100</v>
      </c>
      <c r="D9" s="313">
        <f>'C завтраками| Bed and breakfast'!D8*0.9</f>
        <v>15030</v>
      </c>
      <c r="E9" s="313">
        <f>'C завтраками| Bed and breakfast'!E8*0.9</f>
        <v>15030</v>
      </c>
      <c r="F9" s="313">
        <f>'C завтраками| Bed and breakfast'!F8*0.9</f>
        <v>18450</v>
      </c>
      <c r="G9" s="313">
        <f>'C завтраками| Bed and breakfast'!G8*0.9</f>
        <v>30600</v>
      </c>
      <c r="H9" s="313">
        <f>'C завтраками| Bed and breakfast'!H8*0.9</f>
        <v>26550</v>
      </c>
      <c r="I9" s="313">
        <f>'C завтраками| Bed and breakfast'!I8*0.9</f>
        <v>23850</v>
      </c>
      <c r="J9" s="313">
        <f>'C завтраками| Bed and breakfast'!J8*0.9</f>
        <v>23850</v>
      </c>
      <c r="K9" s="313">
        <f>'C завтраками| Bed and breakfast'!K8*0.9</f>
        <v>21150</v>
      </c>
      <c r="L9" s="313">
        <f>'C завтраками| Bed and breakfast'!L8*0.9</f>
        <v>26550</v>
      </c>
      <c r="M9" s="313">
        <f>'C завтраками| Bed and breakfast'!M8*0.9</f>
        <v>30600</v>
      </c>
      <c r="N9" s="313">
        <f>'C завтраками| Bed and breakfast'!N8*0.9</f>
        <v>14400</v>
      </c>
      <c r="O9" s="313">
        <f>'C завтраками| Bed and breakfast'!O8*0.9</f>
        <v>15750</v>
      </c>
      <c r="P9" s="313">
        <f>'C завтраками| Bed and breakfast'!P8*0.9</f>
        <v>14400</v>
      </c>
      <c r="Q9" s="313">
        <f>'C завтраками| Bed and breakfast'!Q8*0.9</f>
        <v>15030</v>
      </c>
      <c r="R9" s="313">
        <f>'C завтраками| Bed and breakfast'!R8*0.9</f>
        <v>15750</v>
      </c>
      <c r="S9" s="313">
        <f>'C завтраками| Bed and breakfast'!S8*0.9</f>
        <v>13050</v>
      </c>
      <c r="T9" s="313">
        <f>'C завтраками| Bed and breakfast'!T8*0.9</f>
        <v>15750</v>
      </c>
      <c r="U9" s="313">
        <f>'C завтраками| Bed and breakfast'!U8*0.9</f>
        <v>18450</v>
      </c>
      <c r="V9" s="313">
        <f>'C завтраками| Bed and breakfast'!V8*0.9</f>
        <v>18450</v>
      </c>
      <c r="W9" s="313">
        <f>'C завтраками| Bed and breakfast'!W8*0.9</f>
        <v>18450</v>
      </c>
      <c r="X9" s="313">
        <f>'C завтраками| Bed and breakfast'!X8*0.9</f>
        <v>18450</v>
      </c>
      <c r="Y9" s="313">
        <f>'C завтраками| Bed and breakfast'!Y8*0.9</f>
        <v>17100</v>
      </c>
      <c r="Z9" s="313">
        <f>'C завтраками| Bed and breakfast'!Z8*0.9</f>
        <v>21150</v>
      </c>
      <c r="AA9" s="313">
        <f>'C завтраками| Bed and breakfast'!AA8*0.9</f>
        <v>17100</v>
      </c>
      <c r="AB9" s="313">
        <f>'C завтраками| Bed and breakfast'!AB8*0.9</f>
        <v>23850</v>
      </c>
      <c r="AC9" s="313">
        <f>'C завтраками| Bed and breakfast'!AC8*0.9</f>
        <v>21150</v>
      </c>
      <c r="AD9" s="313">
        <f>'C завтраками| Bed and breakfast'!AD8*0.9</f>
        <v>17100</v>
      </c>
      <c r="AE9" s="313">
        <f>'C завтраками| Bed and breakfast'!AE8*0.9</f>
        <v>21150</v>
      </c>
      <c r="AF9" s="313">
        <f>'C завтраками| Bed and breakfast'!AF8*0.9</f>
        <v>18450</v>
      </c>
      <c r="AG9" s="313">
        <f>'C завтраками| Bed and breakfast'!AG8*0.9</f>
        <v>24480</v>
      </c>
      <c r="AH9" s="313">
        <f>'C завтраками| Bed and breakfast'!AH8*0.9</f>
        <v>27180</v>
      </c>
      <c r="AI9" s="313">
        <f>'C завтраками| Bed and breakfast'!AI8*0.9</f>
        <v>24480</v>
      </c>
      <c r="AJ9" s="313">
        <f>'C завтраками| Bed and breakfast'!AJ8*0.9</f>
        <v>22950</v>
      </c>
      <c r="AK9" s="313">
        <f>'C завтраками| Bed and breakfast'!AK8*0.9</f>
        <v>22950</v>
      </c>
      <c r="AL9" s="313">
        <f>'C завтраками| Bed and breakfast'!AL8*0.9</f>
        <v>24480</v>
      </c>
      <c r="AM9" s="313">
        <f>'C завтраками| Bed and breakfast'!AM8*0.9</f>
        <v>22950</v>
      </c>
      <c r="AN9" s="313">
        <f>'C завтраками| Bed and breakfast'!AN8*0.9</f>
        <v>27180</v>
      </c>
      <c r="AO9" s="313">
        <f>'C завтраками| Bed and breakfast'!AO8*0.9</f>
        <v>24480</v>
      </c>
      <c r="AP9" s="313">
        <f>'C завтраками| Bed and breakfast'!AP8*0.9</f>
        <v>27180</v>
      </c>
      <c r="AQ9" s="313">
        <f>'C завтраками| Bed and breakfast'!AQ8*0.9</f>
        <v>27180</v>
      </c>
      <c r="AR9" s="313">
        <f>'C завтраками| Bed and breakfast'!AR8*0.9</f>
        <v>34380</v>
      </c>
      <c r="AS9" s="313">
        <f>'C завтраками| Bed and breakfast'!AS8*0.9</f>
        <v>27180</v>
      </c>
      <c r="AT9" s="313">
        <f>'C завтраками| Bed and breakfast'!AT8*0.9</f>
        <v>31680</v>
      </c>
      <c r="AU9" s="313">
        <f>'C завтраками| Bed and breakfast'!AU8*0.9</f>
        <v>27180</v>
      </c>
      <c r="AV9" s="313">
        <f>'C завтраками| Bed and breakfast'!AV8*0.9</f>
        <v>31680</v>
      </c>
      <c r="AW9" s="313">
        <f>'C завтраками| Bed and breakfast'!AW8*0.9</f>
        <v>27180</v>
      </c>
      <c r="AX9" s="313">
        <f>'C завтраками| Bed and breakfast'!AX8*0.9</f>
        <v>34380</v>
      </c>
      <c r="AY9" s="313">
        <f>'C завтраками| Bed and breakfast'!AY8*0.9</f>
        <v>22950</v>
      </c>
      <c r="AZ9" s="313">
        <f>'C завтраками| Bed and breakfast'!AZ8*0.9</f>
        <v>28980</v>
      </c>
      <c r="BA9" s="313">
        <f>'C завтраками| Bed and breakfast'!BA8*0.9</f>
        <v>20250</v>
      </c>
      <c r="BB9" s="313">
        <f>'C завтраками| Bed and breakfast'!BB8*0.9</f>
        <v>21600</v>
      </c>
      <c r="BC9" s="313">
        <f>'C завтраками| Bed and breakfast'!BC8*0.9</f>
        <v>20250</v>
      </c>
      <c r="BD9" s="313">
        <f>'C завтраками| Bed and breakfast'!BD8*0.9</f>
        <v>21600</v>
      </c>
      <c r="BE9" s="313">
        <f>'C завтраками| Bed and breakfast'!BE8*0.9</f>
        <v>20250</v>
      </c>
      <c r="BF9" s="313">
        <f>'C завтраками| Bed and breakfast'!BF8*0.9</f>
        <v>21600</v>
      </c>
      <c r="BG9" s="313">
        <f>'C завтраками| Bed and breakfast'!BG8*0.9</f>
        <v>20250</v>
      </c>
      <c r="BH9" s="313">
        <f>'C завтраками| Bed and breakfast'!BH8*0.9</f>
        <v>21600</v>
      </c>
      <c r="BI9" s="313">
        <f>'C завтраками| Bed and breakfast'!BI8*0.9</f>
        <v>20250</v>
      </c>
    </row>
    <row r="10" spans="1:61" s="85" customFormat="1" x14ac:dyDescent="0.2">
      <c r="A10" s="259" t="s">
        <v>155</v>
      </c>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2"/>
      <c r="BA10" s="292"/>
      <c r="BB10" s="292"/>
      <c r="BC10" s="292"/>
      <c r="BD10" s="292"/>
      <c r="BE10" s="292"/>
      <c r="BF10" s="292"/>
      <c r="BG10" s="292"/>
      <c r="BH10" s="292"/>
      <c r="BI10" s="292"/>
    </row>
    <row r="11" spans="1:61" s="85" customFormat="1" x14ac:dyDescent="0.2">
      <c r="A11" s="260">
        <v>1</v>
      </c>
      <c r="B11" s="313">
        <f>'C завтраками| Bed and breakfast'!B10*0.9</f>
        <v>18900</v>
      </c>
      <c r="C11" s="313">
        <f>'C завтраками| Bed and breakfast'!C10*0.9</f>
        <v>17550</v>
      </c>
      <c r="D11" s="313">
        <f>'C завтраками| Bed and breakfast'!D10*0.9</f>
        <v>15480</v>
      </c>
      <c r="E11" s="313">
        <f>'C завтраками| Bed and breakfast'!E10*0.9</f>
        <v>15480</v>
      </c>
      <c r="F11" s="313">
        <f>'C завтраками| Bed and breakfast'!F10*0.9</f>
        <v>18900</v>
      </c>
      <c r="G11" s="313">
        <f>'C завтраками| Bed and breakfast'!G10*0.9</f>
        <v>31050</v>
      </c>
      <c r="H11" s="313">
        <f>'C завтраками| Bed and breakfast'!H10*0.9</f>
        <v>27000</v>
      </c>
      <c r="I11" s="313">
        <f>'C завтраками| Bed and breakfast'!I10*0.9</f>
        <v>24300</v>
      </c>
      <c r="J11" s="313">
        <f>'C завтраками| Bed and breakfast'!J10*0.9</f>
        <v>24300</v>
      </c>
      <c r="K11" s="313">
        <f>'C завтраками| Bed and breakfast'!K10*0.9</f>
        <v>21600</v>
      </c>
      <c r="L11" s="313">
        <f>'C завтраками| Bed and breakfast'!L10*0.9</f>
        <v>27000</v>
      </c>
      <c r="M11" s="313">
        <f>'C завтраками| Bed and breakfast'!M10*0.9</f>
        <v>31050</v>
      </c>
      <c r="N11" s="313">
        <f>'C завтраками| Bed and breakfast'!N10*0.9</f>
        <v>14850</v>
      </c>
      <c r="O11" s="313">
        <f>'C завтраками| Bed and breakfast'!O10*0.9</f>
        <v>16200</v>
      </c>
      <c r="P11" s="313">
        <f>'C завтраками| Bed and breakfast'!P10*0.9</f>
        <v>14850</v>
      </c>
      <c r="Q11" s="313">
        <f>'C завтраками| Bed and breakfast'!Q10*0.9</f>
        <v>15480</v>
      </c>
      <c r="R11" s="313">
        <f>'C завтраками| Bed and breakfast'!R10*0.9</f>
        <v>16200</v>
      </c>
      <c r="S11" s="313">
        <f>'C завтраками| Bed and breakfast'!S10*0.9</f>
        <v>13500</v>
      </c>
      <c r="T11" s="313">
        <f>'C завтраками| Bed and breakfast'!T10*0.9</f>
        <v>16200</v>
      </c>
      <c r="U11" s="313">
        <f>'C завтраками| Bed and breakfast'!U10*0.9</f>
        <v>18900</v>
      </c>
      <c r="V11" s="313">
        <f>'C завтраками| Bed and breakfast'!V10*0.9</f>
        <v>18900</v>
      </c>
      <c r="W11" s="313">
        <f>'C завтраками| Bed and breakfast'!W10*0.9</f>
        <v>18900</v>
      </c>
      <c r="X11" s="313">
        <f>'C завтраками| Bed and breakfast'!X10*0.9</f>
        <v>18900</v>
      </c>
      <c r="Y11" s="313">
        <f>'C завтраками| Bed and breakfast'!Y10*0.9</f>
        <v>17550</v>
      </c>
      <c r="Z11" s="313">
        <f>'C завтраками| Bed and breakfast'!Z10*0.9</f>
        <v>21600</v>
      </c>
      <c r="AA11" s="313">
        <f>'C завтраками| Bed and breakfast'!AA10*0.9</f>
        <v>17550</v>
      </c>
      <c r="AB11" s="313">
        <f>'C завтраками| Bed and breakfast'!AB10*0.9</f>
        <v>24300</v>
      </c>
      <c r="AC11" s="313">
        <f>'C завтраками| Bed and breakfast'!AC10*0.9</f>
        <v>21600</v>
      </c>
      <c r="AD11" s="313">
        <f>'C завтраками| Bed and breakfast'!AD10*0.9</f>
        <v>17550</v>
      </c>
      <c r="AE11" s="313">
        <f>'C завтраками| Bed and breakfast'!AE10*0.9</f>
        <v>21600</v>
      </c>
      <c r="AF11" s="313">
        <f>'C завтраками| Bed and breakfast'!AF10*0.9</f>
        <v>18900</v>
      </c>
      <c r="AG11" s="313">
        <f>'C завтраками| Bed and breakfast'!AG10*0.9</f>
        <v>24930</v>
      </c>
      <c r="AH11" s="313">
        <f>'C завтраками| Bed and breakfast'!AH10*0.9</f>
        <v>27630</v>
      </c>
      <c r="AI11" s="313">
        <f>'C завтраками| Bed and breakfast'!AI10*0.9</f>
        <v>24930</v>
      </c>
      <c r="AJ11" s="313">
        <f>'C завтраками| Bed and breakfast'!AJ10*0.9</f>
        <v>23400</v>
      </c>
      <c r="AK11" s="313">
        <f>'C завтраками| Bed and breakfast'!AK10*0.9</f>
        <v>23400</v>
      </c>
      <c r="AL11" s="313">
        <f>'C завтраками| Bed and breakfast'!AL10*0.9</f>
        <v>24930</v>
      </c>
      <c r="AM11" s="313">
        <f>'C завтраками| Bed and breakfast'!AM10*0.9</f>
        <v>23400</v>
      </c>
      <c r="AN11" s="313">
        <f>'C завтраками| Bed and breakfast'!AN10*0.9</f>
        <v>27630</v>
      </c>
      <c r="AO11" s="313">
        <f>'C завтраками| Bed and breakfast'!AO10*0.9</f>
        <v>24930</v>
      </c>
      <c r="AP11" s="313">
        <f>'C завтраками| Bed and breakfast'!AP10*0.9</f>
        <v>27630</v>
      </c>
      <c r="AQ11" s="313">
        <f>'C завтраками| Bed and breakfast'!AQ10*0.9</f>
        <v>27630</v>
      </c>
      <c r="AR11" s="313">
        <f>'C завтраками| Bed and breakfast'!AR10*0.9</f>
        <v>34830</v>
      </c>
      <c r="AS11" s="313">
        <f>'C завтраками| Bed and breakfast'!AS10*0.9</f>
        <v>27630</v>
      </c>
      <c r="AT11" s="313">
        <f>'C завтраками| Bed and breakfast'!AT10*0.9</f>
        <v>32130</v>
      </c>
      <c r="AU11" s="313">
        <f>'C завтраками| Bed and breakfast'!AU10*0.9</f>
        <v>27630</v>
      </c>
      <c r="AV11" s="313">
        <f>'C завтраками| Bed and breakfast'!AV10*0.9</f>
        <v>32130</v>
      </c>
      <c r="AW11" s="313">
        <f>'C завтраками| Bed and breakfast'!AW10*0.9</f>
        <v>27630</v>
      </c>
      <c r="AX11" s="313">
        <f>'C завтраками| Bed and breakfast'!AX10*0.9</f>
        <v>34830</v>
      </c>
      <c r="AY11" s="313">
        <f>'C завтраками| Bed and breakfast'!AY10*0.9</f>
        <v>23400</v>
      </c>
      <c r="AZ11" s="313">
        <f>'C завтраками| Bed and breakfast'!AZ10*0.9</f>
        <v>29430</v>
      </c>
      <c r="BA11" s="313">
        <f>'C завтраками| Bed and breakfast'!BA10*0.9</f>
        <v>20700</v>
      </c>
      <c r="BB11" s="313">
        <f>'C завтраками| Bed and breakfast'!BB10*0.9</f>
        <v>22050</v>
      </c>
      <c r="BC11" s="313">
        <f>'C завтраками| Bed and breakfast'!BC10*0.9</f>
        <v>20700</v>
      </c>
      <c r="BD11" s="313">
        <f>'C завтраками| Bed and breakfast'!BD10*0.9</f>
        <v>22050</v>
      </c>
      <c r="BE11" s="313">
        <f>'C завтраками| Bed and breakfast'!BE10*0.9</f>
        <v>20700</v>
      </c>
      <c r="BF11" s="313">
        <f>'C завтраками| Bed and breakfast'!BF10*0.9</f>
        <v>22050</v>
      </c>
      <c r="BG11" s="313">
        <f>'C завтраками| Bed and breakfast'!BG10*0.9</f>
        <v>20700</v>
      </c>
      <c r="BH11" s="313">
        <f>'C завтраками| Bed and breakfast'!BH10*0.9</f>
        <v>22050</v>
      </c>
      <c r="BI11" s="313">
        <f>'C завтраками| Bed and breakfast'!BI10*0.9</f>
        <v>20700</v>
      </c>
    </row>
    <row r="12" spans="1:61" s="85" customFormat="1" x14ac:dyDescent="0.2">
      <c r="A12" s="260">
        <v>2</v>
      </c>
      <c r="B12" s="313">
        <f>'C завтраками| Bed and breakfast'!B11*0.9</f>
        <v>20700</v>
      </c>
      <c r="C12" s="313">
        <f>'C завтраками| Bed and breakfast'!C11*0.9</f>
        <v>19350</v>
      </c>
      <c r="D12" s="313">
        <f>'C завтраками| Bed and breakfast'!D11*0.9</f>
        <v>17280</v>
      </c>
      <c r="E12" s="313">
        <f>'C завтраками| Bed and breakfast'!E11*0.9</f>
        <v>17280</v>
      </c>
      <c r="F12" s="313">
        <f>'C завтраками| Bed and breakfast'!F11*0.9</f>
        <v>20700</v>
      </c>
      <c r="G12" s="313">
        <f>'C завтраками| Bed and breakfast'!G11*0.9</f>
        <v>32850</v>
      </c>
      <c r="H12" s="313">
        <f>'C завтраками| Bed and breakfast'!H11*0.9</f>
        <v>28800</v>
      </c>
      <c r="I12" s="313">
        <f>'C завтраками| Bed and breakfast'!I11*0.9</f>
        <v>26100</v>
      </c>
      <c r="J12" s="313">
        <f>'C завтраками| Bed and breakfast'!J11*0.9</f>
        <v>26100</v>
      </c>
      <c r="K12" s="313">
        <f>'C завтраками| Bed and breakfast'!K11*0.9</f>
        <v>23400</v>
      </c>
      <c r="L12" s="313">
        <f>'C завтраками| Bed and breakfast'!L11*0.9</f>
        <v>28800</v>
      </c>
      <c r="M12" s="313">
        <f>'C завтраками| Bed and breakfast'!M11*0.9</f>
        <v>32850</v>
      </c>
      <c r="N12" s="313">
        <f>'C завтраками| Bed and breakfast'!N11*0.9</f>
        <v>16650</v>
      </c>
      <c r="O12" s="313">
        <f>'C завтраками| Bed and breakfast'!O11*0.9</f>
        <v>18000</v>
      </c>
      <c r="P12" s="313">
        <f>'C завтраками| Bed and breakfast'!P11*0.9</f>
        <v>16650</v>
      </c>
      <c r="Q12" s="313">
        <f>'C завтраками| Bed and breakfast'!Q11*0.9</f>
        <v>17280</v>
      </c>
      <c r="R12" s="313">
        <f>'C завтраками| Bed and breakfast'!R11*0.9</f>
        <v>18000</v>
      </c>
      <c r="S12" s="313">
        <f>'C завтраками| Bed and breakfast'!S11*0.9</f>
        <v>15300</v>
      </c>
      <c r="T12" s="313">
        <f>'C завтраками| Bed and breakfast'!T11*0.9</f>
        <v>18000</v>
      </c>
      <c r="U12" s="313">
        <f>'C завтраками| Bed and breakfast'!U11*0.9</f>
        <v>20700</v>
      </c>
      <c r="V12" s="313">
        <f>'C завтраками| Bed and breakfast'!V11*0.9</f>
        <v>20700</v>
      </c>
      <c r="W12" s="313">
        <f>'C завтраками| Bed and breakfast'!W11*0.9</f>
        <v>20700</v>
      </c>
      <c r="X12" s="313">
        <f>'C завтраками| Bed and breakfast'!X11*0.9</f>
        <v>20700</v>
      </c>
      <c r="Y12" s="313">
        <f>'C завтраками| Bed and breakfast'!Y11*0.9</f>
        <v>19350</v>
      </c>
      <c r="Z12" s="313">
        <f>'C завтраками| Bed and breakfast'!Z11*0.9</f>
        <v>23400</v>
      </c>
      <c r="AA12" s="313">
        <f>'C завтраками| Bed and breakfast'!AA11*0.9</f>
        <v>19350</v>
      </c>
      <c r="AB12" s="313">
        <f>'C завтраками| Bed and breakfast'!AB11*0.9</f>
        <v>26100</v>
      </c>
      <c r="AC12" s="313">
        <f>'C завтраками| Bed and breakfast'!AC11*0.9</f>
        <v>23400</v>
      </c>
      <c r="AD12" s="313">
        <f>'C завтраками| Bed and breakfast'!AD11*0.9</f>
        <v>19350</v>
      </c>
      <c r="AE12" s="313">
        <f>'C завтраками| Bed and breakfast'!AE11*0.9</f>
        <v>23400</v>
      </c>
      <c r="AF12" s="313">
        <f>'C завтраками| Bed and breakfast'!AF11*0.9</f>
        <v>20700</v>
      </c>
      <c r="AG12" s="313">
        <f>'C завтраками| Bed and breakfast'!AG11*0.9</f>
        <v>26730</v>
      </c>
      <c r="AH12" s="313">
        <f>'C завтраками| Bed and breakfast'!AH11*0.9</f>
        <v>29430</v>
      </c>
      <c r="AI12" s="313">
        <f>'C завтраками| Bed and breakfast'!AI11*0.9</f>
        <v>26730</v>
      </c>
      <c r="AJ12" s="313">
        <f>'C завтраками| Bed and breakfast'!AJ11*0.9</f>
        <v>25200</v>
      </c>
      <c r="AK12" s="313">
        <f>'C завтраками| Bed and breakfast'!AK11*0.9</f>
        <v>25200</v>
      </c>
      <c r="AL12" s="313">
        <f>'C завтраками| Bed and breakfast'!AL11*0.9</f>
        <v>26730</v>
      </c>
      <c r="AM12" s="313">
        <f>'C завтраками| Bed and breakfast'!AM11*0.9</f>
        <v>25200</v>
      </c>
      <c r="AN12" s="313">
        <f>'C завтраками| Bed and breakfast'!AN11*0.9</f>
        <v>29430</v>
      </c>
      <c r="AO12" s="313">
        <f>'C завтраками| Bed and breakfast'!AO11*0.9</f>
        <v>26730</v>
      </c>
      <c r="AP12" s="313">
        <f>'C завтраками| Bed and breakfast'!AP11*0.9</f>
        <v>29430</v>
      </c>
      <c r="AQ12" s="313">
        <f>'C завтраками| Bed and breakfast'!AQ11*0.9</f>
        <v>29430</v>
      </c>
      <c r="AR12" s="313">
        <f>'C завтраками| Bed and breakfast'!AR11*0.9</f>
        <v>36630</v>
      </c>
      <c r="AS12" s="313">
        <f>'C завтраками| Bed and breakfast'!AS11*0.9</f>
        <v>29430</v>
      </c>
      <c r="AT12" s="313">
        <f>'C завтраками| Bed and breakfast'!AT11*0.9</f>
        <v>33930</v>
      </c>
      <c r="AU12" s="313">
        <f>'C завтраками| Bed and breakfast'!AU11*0.9</f>
        <v>29430</v>
      </c>
      <c r="AV12" s="313">
        <f>'C завтраками| Bed and breakfast'!AV11*0.9</f>
        <v>33930</v>
      </c>
      <c r="AW12" s="313">
        <f>'C завтраками| Bed and breakfast'!AW11*0.9</f>
        <v>29430</v>
      </c>
      <c r="AX12" s="313">
        <f>'C завтраками| Bed and breakfast'!AX11*0.9</f>
        <v>36630</v>
      </c>
      <c r="AY12" s="313">
        <f>'C завтраками| Bed and breakfast'!AY11*0.9</f>
        <v>25200</v>
      </c>
      <c r="AZ12" s="313">
        <f>'C завтраками| Bed and breakfast'!AZ11*0.9</f>
        <v>31230</v>
      </c>
      <c r="BA12" s="313">
        <f>'C завтраками| Bed and breakfast'!BA11*0.9</f>
        <v>22500</v>
      </c>
      <c r="BB12" s="313">
        <f>'C завтраками| Bed and breakfast'!BB11*0.9</f>
        <v>23850</v>
      </c>
      <c r="BC12" s="313">
        <f>'C завтраками| Bed and breakfast'!BC11*0.9</f>
        <v>22500</v>
      </c>
      <c r="BD12" s="313">
        <f>'C завтраками| Bed and breakfast'!BD11*0.9</f>
        <v>23850</v>
      </c>
      <c r="BE12" s="313">
        <f>'C завтраками| Bed and breakfast'!BE11*0.9</f>
        <v>22500</v>
      </c>
      <c r="BF12" s="313">
        <f>'C завтраками| Bed and breakfast'!BF11*0.9</f>
        <v>23850</v>
      </c>
      <c r="BG12" s="313">
        <f>'C завтраками| Bed and breakfast'!BG11*0.9</f>
        <v>22500</v>
      </c>
      <c r="BH12" s="313">
        <f>'C завтраками| Bed and breakfast'!BH11*0.9</f>
        <v>23850</v>
      </c>
      <c r="BI12" s="313">
        <f>'C завтраками| Bed and breakfast'!BI11*0.9</f>
        <v>22500</v>
      </c>
    </row>
    <row r="13" spans="1:61" s="85" customFormat="1" x14ac:dyDescent="0.2">
      <c r="A13" s="259" t="s">
        <v>154</v>
      </c>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row>
    <row r="14" spans="1:61" s="85" customFormat="1" x14ac:dyDescent="0.2">
      <c r="A14" s="260">
        <v>1</v>
      </c>
      <c r="B14" s="313">
        <f>'C завтраками| Bed and breakfast'!B13*0.9</f>
        <v>19800</v>
      </c>
      <c r="C14" s="313">
        <f>'C завтраками| Bed and breakfast'!C13*0.9</f>
        <v>18450</v>
      </c>
      <c r="D14" s="313">
        <f>'C завтраками| Bed and breakfast'!D13*0.9</f>
        <v>16380</v>
      </c>
      <c r="E14" s="313">
        <f>'C завтраками| Bed and breakfast'!E13*0.9</f>
        <v>16380</v>
      </c>
      <c r="F14" s="313">
        <f>'C завтраками| Bed and breakfast'!F13*0.9</f>
        <v>19800</v>
      </c>
      <c r="G14" s="313">
        <f>'C завтраками| Bed and breakfast'!G13*0.9</f>
        <v>31950</v>
      </c>
      <c r="H14" s="313">
        <f>'C завтраками| Bed and breakfast'!H13*0.9</f>
        <v>27900</v>
      </c>
      <c r="I14" s="313">
        <f>'C завтраками| Bed and breakfast'!I13*0.9</f>
        <v>25200</v>
      </c>
      <c r="J14" s="313">
        <f>'C завтраками| Bed and breakfast'!J13*0.9</f>
        <v>25200</v>
      </c>
      <c r="K14" s="313">
        <f>'C завтраками| Bed and breakfast'!K13*0.9</f>
        <v>22500</v>
      </c>
      <c r="L14" s="313">
        <f>'C завтраками| Bed and breakfast'!L13*0.9</f>
        <v>27900</v>
      </c>
      <c r="M14" s="313">
        <f>'C завтраками| Bed and breakfast'!M13*0.9</f>
        <v>31950</v>
      </c>
      <c r="N14" s="313">
        <f>'C завтраками| Bed and breakfast'!N13*0.9</f>
        <v>15750</v>
      </c>
      <c r="O14" s="313">
        <f>'C завтраками| Bed and breakfast'!O13*0.9</f>
        <v>17100</v>
      </c>
      <c r="P14" s="313">
        <f>'C завтраками| Bed and breakfast'!P13*0.9</f>
        <v>15750</v>
      </c>
      <c r="Q14" s="313">
        <f>'C завтраками| Bed and breakfast'!Q13*0.9</f>
        <v>16380</v>
      </c>
      <c r="R14" s="313">
        <f>'C завтраками| Bed and breakfast'!R13*0.9</f>
        <v>17100</v>
      </c>
      <c r="S14" s="313">
        <f>'C завтраками| Bed and breakfast'!S13*0.9</f>
        <v>14400</v>
      </c>
      <c r="T14" s="313">
        <f>'C завтраками| Bed and breakfast'!T13*0.9</f>
        <v>17100</v>
      </c>
      <c r="U14" s="313">
        <f>'C завтраками| Bed and breakfast'!U13*0.9</f>
        <v>19800</v>
      </c>
      <c r="V14" s="313">
        <f>'C завтраками| Bed and breakfast'!V13*0.9</f>
        <v>19800</v>
      </c>
      <c r="W14" s="313">
        <f>'C завтраками| Bed and breakfast'!W13*0.9</f>
        <v>19800</v>
      </c>
      <c r="X14" s="313">
        <f>'C завтраками| Bed and breakfast'!X13*0.9</f>
        <v>19800</v>
      </c>
      <c r="Y14" s="313">
        <f>'C завтраками| Bed and breakfast'!Y13*0.9</f>
        <v>18450</v>
      </c>
      <c r="Z14" s="313">
        <f>'C завтраками| Bed and breakfast'!Z13*0.9</f>
        <v>22500</v>
      </c>
      <c r="AA14" s="313">
        <f>'C завтраками| Bed and breakfast'!AA13*0.9</f>
        <v>18450</v>
      </c>
      <c r="AB14" s="313">
        <f>'C завтраками| Bed and breakfast'!AB13*0.9</f>
        <v>25200</v>
      </c>
      <c r="AC14" s="313">
        <f>'C завтраками| Bed and breakfast'!AC13*0.9</f>
        <v>22500</v>
      </c>
      <c r="AD14" s="313">
        <f>'C завтраками| Bed and breakfast'!AD13*0.9</f>
        <v>18450</v>
      </c>
      <c r="AE14" s="313">
        <f>'C завтраками| Bed and breakfast'!AE13*0.9</f>
        <v>22500</v>
      </c>
      <c r="AF14" s="313">
        <f>'C завтраками| Bed and breakfast'!AF13*0.9</f>
        <v>19800</v>
      </c>
      <c r="AG14" s="313">
        <f>'C завтраками| Bed and breakfast'!AG13*0.9</f>
        <v>25830</v>
      </c>
      <c r="AH14" s="313">
        <f>'C завтраками| Bed and breakfast'!AH13*0.9</f>
        <v>28530</v>
      </c>
      <c r="AI14" s="313">
        <f>'C завтраками| Bed and breakfast'!AI13*0.9</f>
        <v>25830</v>
      </c>
      <c r="AJ14" s="313">
        <f>'C завтраками| Bed and breakfast'!AJ13*0.9</f>
        <v>24300</v>
      </c>
      <c r="AK14" s="313">
        <f>'C завтраками| Bed and breakfast'!AK13*0.9</f>
        <v>24300</v>
      </c>
      <c r="AL14" s="313">
        <f>'C завтраками| Bed and breakfast'!AL13*0.9</f>
        <v>25830</v>
      </c>
      <c r="AM14" s="313">
        <f>'C завтраками| Bed and breakfast'!AM13*0.9</f>
        <v>24300</v>
      </c>
      <c r="AN14" s="313">
        <f>'C завтраками| Bed and breakfast'!AN13*0.9</f>
        <v>28530</v>
      </c>
      <c r="AO14" s="313">
        <f>'C завтраками| Bed and breakfast'!AO13*0.9</f>
        <v>25830</v>
      </c>
      <c r="AP14" s="313">
        <f>'C завтраками| Bed and breakfast'!AP13*0.9</f>
        <v>28530</v>
      </c>
      <c r="AQ14" s="313">
        <f>'C завтраками| Bed and breakfast'!AQ13*0.9</f>
        <v>28530</v>
      </c>
      <c r="AR14" s="313">
        <f>'C завтраками| Bed and breakfast'!AR13*0.9</f>
        <v>35730</v>
      </c>
      <c r="AS14" s="313">
        <f>'C завтраками| Bed and breakfast'!AS13*0.9</f>
        <v>28530</v>
      </c>
      <c r="AT14" s="313">
        <f>'C завтраками| Bed and breakfast'!AT13*0.9</f>
        <v>33030</v>
      </c>
      <c r="AU14" s="313">
        <f>'C завтраками| Bed and breakfast'!AU13*0.9</f>
        <v>28530</v>
      </c>
      <c r="AV14" s="313">
        <f>'C завтраками| Bed and breakfast'!AV13*0.9</f>
        <v>33030</v>
      </c>
      <c r="AW14" s="313">
        <f>'C завтраками| Bed and breakfast'!AW13*0.9</f>
        <v>28530</v>
      </c>
      <c r="AX14" s="313">
        <f>'C завтраками| Bed and breakfast'!AX13*0.9</f>
        <v>35730</v>
      </c>
      <c r="AY14" s="313">
        <f>'C завтраками| Bed and breakfast'!AY13*0.9</f>
        <v>24300</v>
      </c>
      <c r="AZ14" s="313">
        <f>'C завтраками| Bed and breakfast'!AZ13*0.9</f>
        <v>30330</v>
      </c>
      <c r="BA14" s="313">
        <f>'C завтраками| Bed and breakfast'!BA13*0.9</f>
        <v>21600</v>
      </c>
      <c r="BB14" s="313">
        <f>'C завтраками| Bed and breakfast'!BB13*0.9</f>
        <v>22950</v>
      </c>
      <c r="BC14" s="313">
        <f>'C завтраками| Bed and breakfast'!BC13*0.9</f>
        <v>21600</v>
      </c>
      <c r="BD14" s="313">
        <f>'C завтраками| Bed and breakfast'!BD13*0.9</f>
        <v>22950</v>
      </c>
      <c r="BE14" s="313">
        <f>'C завтраками| Bed and breakfast'!BE13*0.9</f>
        <v>21600</v>
      </c>
      <c r="BF14" s="313">
        <f>'C завтраками| Bed and breakfast'!BF13*0.9</f>
        <v>22950</v>
      </c>
      <c r="BG14" s="313">
        <f>'C завтраками| Bed and breakfast'!BG13*0.9</f>
        <v>21600</v>
      </c>
      <c r="BH14" s="313">
        <f>'C завтраками| Bed and breakfast'!BH13*0.9</f>
        <v>22950</v>
      </c>
      <c r="BI14" s="313">
        <f>'C завтраками| Bed and breakfast'!BI13*0.9</f>
        <v>21600</v>
      </c>
    </row>
    <row r="15" spans="1:61" s="85" customFormat="1" x14ac:dyDescent="0.2">
      <c r="A15" s="260">
        <v>2</v>
      </c>
      <c r="B15" s="313">
        <f>'C завтраками| Bed and breakfast'!B14*0.9</f>
        <v>21600</v>
      </c>
      <c r="C15" s="313">
        <f>'C завтраками| Bed and breakfast'!C14*0.9</f>
        <v>20250</v>
      </c>
      <c r="D15" s="313">
        <f>'C завтраками| Bed and breakfast'!D14*0.9</f>
        <v>18180</v>
      </c>
      <c r="E15" s="313">
        <f>'C завтраками| Bed and breakfast'!E14*0.9</f>
        <v>18180</v>
      </c>
      <c r="F15" s="313">
        <f>'C завтраками| Bed and breakfast'!F14*0.9</f>
        <v>21600</v>
      </c>
      <c r="G15" s="313">
        <f>'C завтраками| Bed and breakfast'!G14*0.9</f>
        <v>33750</v>
      </c>
      <c r="H15" s="313">
        <f>'C завтраками| Bed and breakfast'!H14*0.9</f>
        <v>29700</v>
      </c>
      <c r="I15" s="313">
        <f>'C завтраками| Bed and breakfast'!I14*0.9</f>
        <v>27000</v>
      </c>
      <c r="J15" s="313">
        <f>'C завтраками| Bed and breakfast'!J14*0.9</f>
        <v>27000</v>
      </c>
      <c r="K15" s="313">
        <f>'C завтраками| Bed and breakfast'!K14*0.9</f>
        <v>24300</v>
      </c>
      <c r="L15" s="313">
        <f>'C завтраками| Bed and breakfast'!L14*0.9</f>
        <v>29700</v>
      </c>
      <c r="M15" s="313">
        <f>'C завтраками| Bed and breakfast'!M14*0.9</f>
        <v>33750</v>
      </c>
      <c r="N15" s="313">
        <f>'C завтраками| Bed and breakfast'!N14*0.9</f>
        <v>17550</v>
      </c>
      <c r="O15" s="313">
        <f>'C завтраками| Bed and breakfast'!O14*0.9</f>
        <v>18900</v>
      </c>
      <c r="P15" s="313">
        <f>'C завтраками| Bed and breakfast'!P14*0.9</f>
        <v>17550</v>
      </c>
      <c r="Q15" s="313">
        <f>'C завтраками| Bed and breakfast'!Q14*0.9</f>
        <v>18180</v>
      </c>
      <c r="R15" s="313">
        <f>'C завтраками| Bed and breakfast'!R14*0.9</f>
        <v>18900</v>
      </c>
      <c r="S15" s="313">
        <f>'C завтраками| Bed and breakfast'!S14*0.9</f>
        <v>16200</v>
      </c>
      <c r="T15" s="313">
        <f>'C завтраками| Bed and breakfast'!T14*0.9</f>
        <v>18900</v>
      </c>
      <c r="U15" s="313">
        <f>'C завтраками| Bed and breakfast'!U14*0.9</f>
        <v>21600</v>
      </c>
      <c r="V15" s="313">
        <f>'C завтраками| Bed and breakfast'!V14*0.9</f>
        <v>21600</v>
      </c>
      <c r="W15" s="313">
        <f>'C завтраками| Bed and breakfast'!W14*0.9</f>
        <v>21600</v>
      </c>
      <c r="X15" s="313">
        <f>'C завтраками| Bed and breakfast'!X14*0.9</f>
        <v>21600</v>
      </c>
      <c r="Y15" s="313">
        <f>'C завтраками| Bed and breakfast'!Y14*0.9</f>
        <v>20250</v>
      </c>
      <c r="Z15" s="313">
        <f>'C завтраками| Bed and breakfast'!Z14*0.9</f>
        <v>24300</v>
      </c>
      <c r="AA15" s="313">
        <f>'C завтраками| Bed and breakfast'!AA14*0.9</f>
        <v>20250</v>
      </c>
      <c r="AB15" s="313">
        <f>'C завтраками| Bed and breakfast'!AB14*0.9</f>
        <v>27000</v>
      </c>
      <c r="AC15" s="313">
        <f>'C завтраками| Bed and breakfast'!AC14*0.9</f>
        <v>24300</v>
      </c>
      <c r="AD15" s="313">
        <f>'C завтраками| Bed and breakfast'!AD14*0.9</f>
        <v>20250</v>
      </c>
      <c r="AE15" s="313">
        <f>'C завтраками| Bed and breakfast'!AE14*0.9</f>
        <v>24300</v>
      </c>
      <c r="AF15" s="313">
        <f>'C завтраками| Bed and breakfast'!AF14*0.9</f>
        <v>21600</v>
      </c>
      <c r="AG15" s="313">
        <f>'C завтраками| Bed and breakfast'!AG14*0.9</f>
        <v>27630</v>
      </c>
      <c r="AH15" s="313">
        <f>'C завтраками| Bed and breakfast'!AH14*0.9</f>
        <v>30330</v>
      </c>
      <c r="AI15" s="313">
        <f>'C завтраками| Bed and breakfast'!AI14*0.9</f>
        <v>27630</v>
      </c>
      <c r="AJ15" s="313">
        <f>'C завтраками| Bed and breakfast'!AJ14*0.9</f>
        <v>26100</v>
      </c>
      <c r="AK15" s="313">
        <f>'C завтраками| Bed and breakfast'!AK14*0.9</f>
        <v>26100</v>
      </c>
      <c r="AL15" s="313">
        <f>'C завтраками| Bed and breakfast'!AL14*0.9</f>
        <v>27630</v>
      </c>
      <c r="AM15" s="313">
        <f>'C завтраками| Bed and breakfast'!AM14*0.9</f>
        <v>26100</v>
      </c>
      <c r="AN15" s="313">
        <f>'C завтраками| Bed and breakfast'!AN14*0.9</f>
        <v>30330</v>
      </c>
      <c r="AO15" s="313">
        <f>'C завтраками| Bed and breakfast'!AO14*0.9</f>
        <v>27630</v>
      </c>
      <c r="AP15" s="313">
        <f>'C завтраками| Bed and breakfast'!AP14*0.9</f>
        <v>30330</v>
      </c>
      <c r="AQ15" s="313">
        <f>'C завтраками| Bed and breakfast'!AQ14*0.9</f>
        <v>30330</v>
      </c>
      <c r="AR15" s="313">
        <f>'C завтраками| Bed and breakfast'!AR14*0.9</f>
        <v>37530</v>
      </c>
      <c r="AS15" s="313">
        <f>'C завтраками| Bed and breakfast'!AS14*0.9</f>
        <v>30330</v>
      </c>
      <c r="AT15" s="313">
        <f>'C завтраками| Bed and breakfast'!AT14*0.9</f>
        <v>34830</v>
      </c>
      <c r="AU15" s="313">
        <f>'C завтраками| Bed and breakfast'!AU14*0.9</f>
        <v>30330</v>
      </c>
      <c r="AV15" s="313">
        <f>'C завтраками| Bed and breakfast'!AV14*0.9</f>
        <v>34830</v>
      </c>
      <c r="AW15" s="313">
        <f>'C завтраками| Bed and breakfast'!AW14*0.9</f>
        <v>30330</v>
      </c>
      <c r="AX15" s="313">
        <f>'C завтраками| Bed and breakfast'!AX14*0.9</f>
        <v>37530</v>
      </c>
      <c r="AY15" s="313">
        <f>'C завтраками| Bed and breakfast'!AY14*0.9</f>
        <v>26100</v>
      </c>
      <c r="AZ15" s="313">
        <f>'C завтраками| Bed and breakfast'!AZ14*0.9</f>
        <v>32130</v>
      </c>
      <c r="BA15" s="313">
        <f>'C завтраками| Bed and breakfast'!BA14*0.9</f>
        <v>23400</v>
      </c>
      <c r="BB15" s="313">
        <f>'C завтраками| Bed and breakfast'!BB14*0.9</f>
        <v>24750</v>
      </c>
      <c r="BC15" s="313">
        <f>'C завтраками| Bed and breakfast'!BC14*0.9</f>
        <v>23400</v>
      </c>
      <c r="BD15" s="313">
        <f>'C завтраками| Bed and breakfast'!BD14*0.9</f>
        <v>24750</v>
      </c>
      <c r="BE15" s="313">
        <f>'C завтраками| Bed and breakfast'!BE14*0.9</f>
        <v>23400</v>
      </c>
      <c r="BF15" s="313">
        <f>'C завтраками| Bed and breakfast'!BF14*0.9</f>
        <v>24750</v>
      </c>
      <c r="BG15" s="313">
        <f>'C завтраками| Bed and breakfast'!BG14*0.9</f>
        <v>23400</v>
      </c>
      <c r="BH15" s="313">
        <f>'C завтраками| Bed and breakfast'!BH14*0.9</f>
        <v>24750</v>
      </c>
      <c r="BI15" s="313">
        <f>'C завтраками| Bed and breakfast'!BI14*0.9</f>
        <v>23400</v>
      </c>
    </row>
    <row r="16" spans="1:61" s="85" customFormat="1" x14ac:dyDescent="0.2">
      <c r="A16" s="259" t="s">
        <v>156</v>
      </c>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2"/>
      <c r="BI16" s="292"/>
    </row>
    <row r="17" spans="1:61" s="85" customFormat="1" x14ac:dyDescent="0.2">
      <c r="A17" s="260">
        <v>1</v>
      </c>
      <c r="B17" s="313">
        <f>'C завтраками| Bed and breakfast'!B16*0.9</f>
        <v>22500</v>
      </c>
      <c r="C17" s="313">
        <f>'C завтраками| Bed and breakfast'!C16*0.9</f>
        <v>21150</v>
      </c>
      <c r="D17" s="313">
        <f>'C завтраками| Bed and breakfast'!D16*0.9</f>
        <v>19080</v>
      </c>
      <c r="E17" s="313">
        <f>'C завтраками| Bed and breakfast'!E16*0.9</f>
        <v>19080</v>
      </c>
      <c r="F17" s="313">
        <f>'C завтраками| Bed and breakfast'!F16*0.9</f>
        <v>22500</v>
      </c>
      <c r="G17" s="313">
        <f>'C завтраками| Bed and breakfast'!G16*0.9</f>
        <v>34650</v>
      </c>
      <c r="H17" s="313">
        <f>'C завтраками| Bed and breakfast'!H16*0.9</f>
        <v>30600</v>
      </c>
      <c r="I17" s="313">
        <f>'C завтраками| Bed and breakfast'!I16*0.9</f>
        <v>27900</v>
      </c>
      <c r="J17" s="313">
        <f>'C завтраками| Bed and breakfast'!J16*0.9</f>
        <v>27900</v>
      </c>
      <c r="K17" s="313">
        <f>'C завтраками| Bed and breakfast'!K16*0.9</f>
        <v>25200</v>
      </c>
      <c r="L17" s="313">
        <f>'C завтраками| Bed and breakfast'!L16*0.9</f>
        <v>30600</v>
      </c>
      <c r="M17" s="313">
        <f>'C завтраками| Bed and breakfast'!M16*0.9</f>
        <v>34650</v>
      </c>
      <c r="N17" s="313">
        <f>'C завтраками| Bed and breakfast'!N16*0.9</f>
        <v>18450</v>
      </c>
      <c r="O17" s="313">
        <f>'C завтраками| Bed and breakfast'!O16*0.9</f>
        <v>19800</v>
      </c>
      <c r="P17" s="313">
        <f>'C завтраками| Bed and breakfast'!P16*0.9</f>
        <v>18450</v>
      </c>
      <c r="Q17" s="313">
        <f>'C завтраками| Bed and breakfast'!Q16*0.9</f>
        <v>19080</v>
      </c>
      <c r="R17" s="313">
        <f>'C завтраками| Bed and breakfast'!R16*0.9</f>
        <v>19800</v>
      </c>
      <c r="S17" s="313">
        <f>'C завтраками| Bed and breakfast'!S16*0.9</f>
        <v>17100</v>
      </c>
      <c r="T17" s="313">
        <f>'C завтраками| Bed and breakfast'!T16*0.9</f>
        <v>19800</v>
      </c>
      <c r="U17" s="313">
        <f>'C завтраками| Bed and breakfast'!U16*0.9</f>
        <v>22500</v>
      </c>
      <c r="V17" s="313">
        <f>'C завтраками| Bed and breakfast'!V16*0.9</f>
        <v>22500</v>
      </c>
      <c r="W17" s="313">
        <f>'C завтраками| Bed and breakfast'!W16*0.9</f>
        <v>22500</v>
      </c>
      <c r="X17" s="313">
        <f>'C завтраками| Bed and breakfast'!X16*0.9</f>
        <v>22500</v>
      </c>
      <c r="Y17" s="313">
        <f>'C завтраками| Bed and breakfast'!Y16*0.9</f>
        <v>21150</v>
      </c>
      <c r="Z17" s="313">
        <f>'C завтраками| Bed and breakfast'!Z16*0.9</f>
        <v>25200</v>
      </c>
      <c r="AA17" s="313">
        <f>'C завтраками| Bed and breakfast'!AA16*0.9</f>
        <v>21150</v>
      </c>
      <c r="AB17" s="313">
        <f>'C завтраками| Bed and breakfast'!AB16*0.9</f>
        <v>27900</v>
      </c>
      <c r="AC17" s="313">
        <f>'C завтраками| Bed and breakfast'!AC16*0.9</f>
        <v>25200</v>
      </c>
      <c r="AD17" s="313">
        <f>'C завтраками| Bed and breakfast'!AD16*0.9</f>
        <v>21150</v>
      </c>
      <c r="AE17" s="313">
        <f>'C завтраками| Bed and breakfast'!AE16*0.9</f>
        <v>25200</v>
      </c>
      <c r="AF17" s="313">
        <f>'C завтраками| Bed and breakfast'!AF16*0.9</f>
        <v>22500</v>
      </c>
      <c r="AG17" s="313">
        <f>'C завтраками| Bed and breakfast'!AG16*0.9</f>
        <v>28530</v>
      </c>
      <c r="AH17" s="313">
        <f>'C завтраками| Bed and breakfast'!AH16*0.9</f>
        <v>31230</v>
      </c>
      <c r="AI17" s="313">
        <f>'C завтраками| Bed and breakfast'!AI16*0.9</f>
        <v>28530</v>
      </c>
      <c r="AJ17" s="313">
        <f>'C завтраками| Bed and breakfast'!AJ16*0.9</f>
        <v>27000</v>
      </c>
      <c r="AK17" s="313">
        <f>'C завтраками| Bed and breakfast'!AK16*0.9</f>
        <v>27000</v>
      </c>
      <c r="AL17" s="313">
        <f>'C завтраками| Bed and breakfast'!AL16*0.9</f>
        <v>28530</v>
      </c>
      <c r="AM17" s="313">
        <f>'C завтраками| Bed and breakfast'!AM16*0.9</f>
        <v>27000</v>
      </c>
      <c r="AN17" s="313">
        <f>'C завтраками| Bed and breakfast'!AN16*0.9</f>
        <v>31230</v>
      </c>
      <c r="AO17" s="313">
        <f>'C завтраками| Bed and breakfast'!AO16*0.9</f>
        <v>28530</v>
      </c>
      <c r="AP17" s="313">
        <f>'C завтраками| Bed and breakfast'!AP16*0.9</f>
        <v>31230</v>
      </c>
      <c r="AQ17" s="313">
        <f>'C завтраками| Bed and breakfast'!AQ16*0.9</f>
        <v>31230</v>
      </c>
      <c r="AR17" s="313">
        <f>'C завтраками| Bed and breakfast'!AR16*0.9</f>
        <v>38430</v>
      </c>
      <c r="AS17" s="313">
        <f>'C завтраками| Bed and breakfast'!AS16*0.9</f>
        <v>31230</v>
      </c>
      <c r="AT17" s="313">
        <f>'C завтраками| Bed and breakfast'!AT16*0.9</f>
        <v>35730</v>
      </c>
      <c r="AU17" s="313">
        <f>'C завтраками| Bed and breakfast'!AU16*0.9</f>
        <v>31230</v>
      </c>
      <c r="AV17" s="313">
        <f>'C завтраками| Bed and breakfast'!AV16*0.9</f>
        <v>35730</v>
      </c>
      <c r="AW17" s="313">
        <f>'C завтраками| Bed and breakfast'!AW16*0.9</f>
        <v>31230</v>
      </c>
      <c r="AX17" s="313">
        <f>'C завтраками| Bed and breakfast'!AX16*0.9</f>
        <v>38430</v>
      </c>
      <c r="AY17" s="313">
        <f>'C завтраками| Bed and breakfast'!AY16*0.9</f>
        <v>27000</v>
      </c>
      <c r="AZ17" s="313">
        <f>'C завтраками| Bed and breakfast'!AZ16*0.9</f>
        <v>33030</v>
      </c>
      <c r="BA17" s="313">
        <f>'C завтраками| Bed and breakfast'!BA16*0.9</f>
        <v>24300</v>
      </c>
      <c r="BB17" s="313">
        <f>'C завтраками| Bed and breakfast'!BB16*0.9</f>
        <v>25650</v>
      </c>
      <c r="BC17" s="313">
        <f>'C завтраками| Bed and breakfast'!BC16*0.9</f>
        <v>24300</v>
      </c>
      <c r="BD17" s="313">
        <f>'C завтраками| Bed and breakfast'!BD16*0.9</f>
        <v>25650</v>
      </c>
      <c r="BE17" s="313">
        <f>'C завтраками| Bed and breakfast'!BE16*0.9</f>
        <v>24300</v>
      </c>
      <c r="BF17" s="313">
        <f>'C завтраками| Bed and breakfast'!BF16*0.9</f>
        <v>25650</v>
      </c>
      <c r="BG17" s="313">
        <f>'C завтраками| Bed and breakfast'!BG16*0.9</f>
        <v>24300</v>
      </c>
      <c r="BH17" s="313">
        <f>'C завтраками| Bed and breakfast'!BH16*0.9</f>
        <v>25650</v>
      </c>
      <c r="BI17" s="313">
        <f>'C завтраками| Bed and breakfast'!BI16*0.9</f>
        <v>24300</v>
      </c>
    </row>
    <row r="18" spans="1:61" s="85" customFormat="1" x14ac:dyDescent="0.2">
      <c r="A18" s="260">
        <v>2</v>
      </c>
      <c r="B18" s="313">
        <f>'C завтраками| Bed and breakfast'!B17*0.9</f>
        <v>24300</v>
      </c>
      <c r="C18" s="313">
        <f>'C завтраками| Bed and breakfast'!C17*0.9</f>
        <v>22950</v>
      </c>
      <c r="D18" s="313">
        <f>'C завтраками| Bed and breakfast'!D17*0.9</f>
        <v>20880</v>
      </c>
      <c r="E18" s="313">
        <f>'C завтраками| Bed and breakfast'!E17*0.9</f>
        <v>20880</v>
      </c>
      <c r="F18" s="313">
        <f>'C завтраками| Bed and breakfast'!F17*0.9</f>
        <v>24300</v>
      </c>
      <c r="G18" s="313">
        <f>'C завтраками| Bed and breakfast'!G17*0.9</f>
        <v>36450</v>
      </c>
      <c r="H18" s="313">
        <f>'C завтраками| Bed and breakfast'!H17*0.9</f>
        <v>32400</v>
      </c>
      <c r="I18" s="313">
        <f>'C завтраками| Bed and breakfast'!I17*0.9</f>
        <v>29700</v>
      </c>
      <c r="J18" s="313">
        <f>'C завтраками| Bed and breakfast'!J17*0.9</f>
        <v>29700</v>
      </c>
      <c r="K18" s="313">
        <f>'C завтраками| Bed and breakfast'!K17*0.9</f>
        <v>27000</v>
      </c>
      <c r="L18" s="313">
        <f>'C завтраками| Bed and breakfast'!L17*0.9</f>
        <v>32400</v>
      </c>
      <c r="M18" s="313">
        <f>'C завтраками| Bed and breakfast'!M17*0.9</f>
        <v>36450</v>
      </c>
      <c r="N18" s="313">
        <f>'C завтраками| Bed and breakfast'!N17*0.9</f>
        <v>20250</v>
      </c>
      <c r="O18" s="313">
        <f>'C завтраками| Bed and breakfast'!O17*0.9</f>
        <v>21600</v>
      </c>
      <c r="P18" s="313">
        <f>'C завтраками| Bed and breakfast'!P17*0.9</f>
        <v>20250</v>
      </c>
      <c r="Q18" s="313">
        <f>'C завтраками| Bed and breakfast'!Q17*0.9</f>
        <v>20880</v>
      </c>
      <c r="R18" s="313">
        <f>'C завтраками| Bed and breakfast'!R17*0.9</f>
        <v>21600</v>
      </c>
      <c r="S18" s="313">
        <f>'C завтраками| Bed and breakfast'!S17*0.9</f>
        <v>18900</v>
      </c>
      <c r="T18" s="313">
        <f>'C завтраками| Bed and breakfast'!T17*0.9</f>
        <v>21600</v>
      </c>
      <c r="U18" s="313">
        <f>'C завтраками| Bed and breakfast'!U17*0.9</f>
        <v>24300</v>
      </c>
      <c r="V18" s="313">
        <f>'C завтраками| Bed and breakfast'!V17*0.9</f>
        <v>24300</v>
      </c>
      <c r="W18" s="313">
        <f>'C завтраками| Bed and breakfast'!W17*0.9</f>
        <v>24300</v>
      </c>
      <c r="X18" s="313">
        <f>'C завтраками| Bed and breakfast'!X17*0.9</f>
        <v>24300</v>
      </c>
      <c r="Y18" s="313">
        <f>'C завтраками| Bed and breakfast'!Y17*0.9</f>
        <v>22950</v>
      </c>
      <c r="Z18" s="313">
        <f>'C завтраками| Bed and breakfast'!Z17*0.9</f>
        <v>27000</v>
      </c>
      <c r="AA18" s="313">
        <f>'C завтраками| Bed and breakfast'!AA17*0.9</f>
        <v>22950</v>
      </c>
      <c r="AB18" s="313">
        <f>'C завтраками| Bed and breakfast'!AB17*0.9</f>
        <v>29700</v>
      </c>
      <c r="AC18" s="313">
        <f>'C завтраками| Bed and breakfast'!AC17*0.9</f>
        <v>27000</v>
      </c>
      <c r="AD18" s="313">
        <f>'C завтраками| Bed and breakfast'!AD17*0.9</f>
        <v>22950</v>
      </c>
      <c r="AE18" s="313">
        <f>'C завтраками| Bed and breakfast'!AE17*0.9</f>
        <v>27000</v>
      </c>
      <c r="AF18" s="313">
        <f>'C завтраками| Bed and breakfast'!AF17*0.9</f>
        <v>24300</v>
      </c>
      <c r="AG18" s="313">
        <f>'C завтраками| Bed and breakfast'!AG17*0.9</f>
        <v>30330</v>
      </c>
      <c r="AH18" s="313">
        <f>'C завтраками| Bed and breakfast'!AH17*0.9</f>
        <v>33030</v>
      </c>
      <c r="AI18" s="313">
        <f>'C завтраками| Bed and breakfast'!AI17*0.9</f>
        <v>30330</v>
      </c>
      <c r="AJ18" s="313">
        <f>'C завтраками| Bed and breakfast'!AJ17*0.9</f>
        <v>28800</v>
      </c>
      <c r="AK18" s="313">
        <f>'C завтраками| Bed and breakfast'!AK17*0.9</f>
        <v>28800</v>
      </c>
      <c r="AL18" s="313">
        <f>'C завтраками| Bed and breakfast'!AL17*0.9</f>
        <v>30330</v>
      </c>
      <c r="AM18" s="313">
        <f>'C завтраками| Bed and breakfast'!AM17*0.9</f>
        <v>28800</v>
      </c>
      <c r="AN18" s="313">
        <f>'C завтраками| Bed and breakfast'!AN17*0.9</f>
        <v>33030</v>
      </c>
      <c r="AO18" s="313">
        <f>'C завтраками| Bed and breakfast'!AO17*0.9</f>
        <v>30330</v>
      </c>
      <c r="AP18" s="313">
        <f>'C завтраками| Bed and breakfast'!AP17*0.9</f>
        <v>33030</v>
      </c>
      <c r="AQ18" s="313">
        <f>'C завтраками| Bed and breakfast'!AQ17*0.9</f>
        <v>33030</v>
      </c>
      <c r="AR18" s="313">
        <f>'C завтраками| Bed and breakfast'!AR17*0.9</f>
        <v>40230</v>
      </c>
      <c r="AS18" s="313">
        <f>'C завтраками| Bed and breakfast'!AS17*0.9</f>
        <v>33030</v>
      </c>
      <c r="AT18" s="313">
        <f>'C завтраками| Bed and breakfast'!AT17*0.9</f>
        <v>37530</v>
      </c>
      <c r="AU18" s="313">
        <f>'C завтраками| Bed and breakfast'!AU17*0.9</f>
        <v>33030</v>
      </c>
      <c r="AV18" s="313">
        <f>'C завтраками| Bed and breakfast'!AV17*0.9</f>
        <v>37530</v>
      </c>
      <c r="AW18" s="313">
        <f>'C завтраками| Bed and breakfast'!AW17*0.9</f>
        <v>33030</v>
      </c>
      <c r="AX18" s="313">
        <f>'C завтраками| Bed and breakfast'!AX17*0.9</f>
        <v>40230</v>
      </c>
      <c r="AY18" s="313">
        <f>'C завтраками| Bed and breakfast'!AY17*0.9</f>
        <v>28800</v>
      </c>
      <c r="AZ18" s="313">
        <f>'C завтраками| Bed and breakfast'!AZ17*0.9</f>
        <v>34830</v>
      </c>
      <c r="BA18" s="313">
        <f>'C завтраками| Bed and breakfast'!BA17*0.9</f>
        <v>26100</v>
      </c>
      <c r="BB18" s="313">
        <f>'C завтраками| Bed and breakfast'!BB17*0.9</f>
        <v>27450</v>
      </c>
      <c r="BC18" s="313">
        <f>'C завтраками| Bed and breakfast'!BC17*0.9</f>
        <v>26100</v>
      </c>
      <c r="BD18" s="313">
        <f>'C завтраками| Bed and breakfast'!BD17*0.9</f>
        <v>27450</v>
      </c>
      <c r="BE18" s="313">
        <f>'C завтраками| Bed and breakfast'!BE17*0.9</f>
        <v>26100</v>
      </c>
      <c r="BF18" s="313">
        <f>'C завтраками| Bed and breakfast'!BF17*0.9</f>
        <v>27450</v>
      </c>
      <c r="BG18" s="313">
        <f>'C завтраками| Bed and breakfast'!BG17*0.9</f>
        <v>26100</v>
      </c>
      <c r="BH18" s="313">
        <f>'C завтраками| Bed and breakfast'!BH17*0.9</f>
        <v>27450</v>
      </c>
      <c r="BI18" s="313">
        <f>'C завтраками| Bed and breakfast'!BI17*0.9</f>
        <v>26100</v>
      </c>
    </row>
    <row r="19" spans="1:61" s="85" customFormat="1" x14ac:dyDescent="0.2">
      <c r="A19" s="259" t="s">
        <v>136</v>
      </c>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292"/>
      <c r="BC19" s="292"/>
      <c r="BD19" s="292"/>
      <c r="BE19" s="292"/>
      <c r="BF19" s="292"/>
      <c r="BG19" s="292"/>
      <c r="BH19" s="292"/>
      <c r="BI19" s="292"/>
    </row>
    <row r="20" spans="1:61" s="85" customFormat="1" x14ac:dyDescent="0.2">
      <c r="A20" s="260">
        <v>1</v>
      </c>
      <c r="B20" s="313">
        <f>'C завтраками| Bed and breakfast'!B19*0.9</f>
        <v>25200</v>
      </c>
      <c r="C20" s="313">
        <f>'C завтраками| Bed and breakfast'!C19*0.9</f>
        <v>23850</v>
      </c>
      <c r="D20" s="313">
        <f>'C завтраками| Bed and breakfast'!D19*0.9</f>
        <v>21780</v>
      </c>
      <c r="E20" s="313">
        <f>'C завтраками| Bed and breakfast'!E19*0.9</f>
        <v>21780</v>
      </c>
      <c r="F20" s="313">
        <f>'C завтраками| Bed and breakfast'!F19*0.9</f>
        <v>25200</v>
      </c>
      <c r="G20" s="313">
        <f>'C завтраками| Bed and breakfast'!G19*0.9</f>
        <v>37350</v>
      </c>
      <c r="H20" s="313">
        <f>'C завтраками| Bed and breakfast'!H19*0.9</f>
        <v>33300</v>
      </c>
      <c r="I20" s="313">
        <f>'C завтраками| Bed and breakfast'!I19*0.9</f>
        <v>30600</v>
      </c>
      <c r="J20" s="313">
        <f>'C завтраками| Bed and breakfast'!J19*0.9</f>
        <v>30600</v>
      </c>
      <c r="K20" s="313">
        <f>'C завтраками| Bed and breakfast'!K19*0.9</f>
        <v>27900</v>
      </c>
      <c r="L20" s="313">
        <f>'C завтраками| Bed and breakfast'!L19*0.9</f>
        <v>33300</v>
      </c>
      <c r="M20" s="313">
        <f>'C завтраками| Bed and breakfast'!M19*0.9</f>
        <v>37350</v>
      </c>
      <c r="N20" s="313">
        <f>'C завтраками| Bed and breakfast'!N19*0.9</f>
        <v>21150</v>
      </c>
      <c r="O20" s="313">
        <f>'C завтраками| Bed and breakfast'!O19*0.9</f>
        <v>22500</v>
      </c>
      <c r="P20" s="313">
        <f>'C завтраками| Bed and breakfast'!P19*0.9</f>
        <v>21150</v>
      </c>
      <c r="Q20" s="313">
        <f>'C завтраками| Bed and breakfast'!Q19*0.9</f>
        <v>21780</v>
      </c>
      <c r="R20" s="313">
        <f>'C завтраками| Bed and breakfast'!R19*0.9</f>
        <v>22500</v>
      </c>
      <c r="S20" s="313">
        <f>'C завтраками| Bed and breakfast'!S19*0.9</f>
        <v>19800</v>
      </c>
      <c r="T20" s="313">
        <f>'C завтраками| Bed and breakfast'!T19*0.9</f>
        <v>22500</v>
      </c>
      <c r="U20" s="313">
        <f>'C завтраками| Bed and breakfast'!U19*0.9</f>
        <v>25200</v>
      </c>
      <c r="V20" s="313">
        <f>'C завтраками| Bed and breakfast'!V19*0.9</f>
        <v>25200</v>
      </c>
      <c r="W20" s="313">
        <f>'C завтраками| Bed and breakfast'!W19*0.9</f>
        <v>25200</v>
      </c>
      <c r="X20" s="313">
        <f>'C завтраками| Bed and breakfast'!X19*0.9</f>
        <v>25200</v>
      </c>
      <c r="Y20" s="313">
        <f>'C завтраками| Bed and breakfast'!Y19*0.9</f>
        <v>23850</v>
      </c>
      <c r="Z20" s="313">
        <f>'C завтраками| Bed and breakfast'!Z19*0.9</f>
        <v>27900</v>
      </c>
      <c r="AA20" s="313">
        <f>'C завтраками| Bed and breakfast'!AA19*0.9</f>
        <v>23850</v>
      </c>
      <c r="AB20" s="313">
        <f>'C завтраками| Bed and breakfast'!AB19*0.9</f>
        <v>30600</v>
      </c>
      <c r="AC20" s="313">
        <f>'C завтраками| Bed and breakfast'!AC19*0.9</f>
        <v>27900</v>
      </c>
      <c r="AD20" s="313">
        <f>'C завтраками| Bed and breakfast'!AD19*0.9</f>
        <v>23850</v>
      </c>
      <c r="AE20" s="313">
        <f>'C завтраками| Bed and breakfast'!AE19*0.9</f>
        <v>27900</v>
      </c>
      <c r="AF20" s="313">
        <f>'C завтраками| Bed and breakfast'!AF19*0.9</f>
        <v>25200</v>
      </c>
      <c r="AG20" s="313">
        <f>'C завтраками| Bed and breakfast'!AG19*0.9</f>
        <v>31230</v>
      </c>
      <c r="AH20" s="313">
        <f>'C завтраками| Bed and breakfast'!AH19*0.9</f>
        <v>33930</v>
      </c>
      <c r="AI20" s="313">
        <f>'C завтраками| Bed and breakfast'!AI19*0.9</f>
        <v>31230</v>
      </c>
      <c r="AJ20" s="313">
        <f>'C завтраками| Bed and breakfast'!AJ19*0.9</f>
        <v>29700</v>
      </c>
      <c r="AK20" s="313">
        <f>'C завтраками| Bed and breakfast'!AK19*0.9</f>
        <v>29700</v>
      </c>
      <c r="AL20" s="313">
        <f>'C завтраками| Bed and breakfast'!AL19*0.9</f>
        <v>31230</v>
      </c>
      <c r="AM20" s="313">
        <f>'C завтраками| Bed and breakfast'!AM19*0.9</f>
        <v>29700</v>
      </c>
      <c r="AN20" s="313">
        <f>'C завтраками| Bed and breakfast'!AN19*0.9</f>
        <v>33930</v>
      </c>
      <c r="AO20" s="313">
        <f>'C завтраками| Bed and breakfast'!AO19*0.9</f>
        <v>31230</v>
      </c>
      <c r="AP20" s="313">
        <f>'C завтраками| Bed and breakfast'!AP19*0.9</f>
        <v>33930</v>
      </c>
      <c r="AQ20" s="313">
        <f>'C завтраками| Bed and breakfast'!AQ19*0.9</f>
        <v>33930</v>
      </c>
      <c r="AR20" s="313">
        <f>'C завтраками| Bed and breakfast'!AR19*0.9</f>
        <v>41130</v>
      </c>
      <c r="AS20" s="313">
        <f>'C завтраками| Bed and breakfast'!AS19*0.9</f>
        <v>33930</v>
      </c>
      <c r="AT20" s="313">
        <f>'C завтраками| Bed and breakfast'!AT19*0.9</f>
        <v>38430</v>
      </c>
      <c r="AU20" s="313">
        <f>'C завтраками| Bed and breakfast'!AU19*0.9</f>
        <v>33930</v>
      </c>
      <c r="AV20" s="313">
        <f>'C завтраками| Bed and breakfast'!AV19*0.9</f>
        <v>38430</v>
      </c>
      <c r="AW20" s="313">
        <f>'C завтраками| Bed and breakfast'!AW19*0.9</f>
        <v>33930</v>
      </c>
      <c r="AX20" s="313">
        <f>'C завтраками| Bed and breakfast'!AX19*0.9</f>
        <v>41130</v>
      </c>
      <c r="AY20" s="313">
        <f>'C завтраками| Bed and breakfast'!AY19*0.9</f>
        <v>29700</v>
      </c>
      <c r="AZ20" s="313">
        <f>'C завтраками| Bed and breakfast'!AZ19*0.9</f>
        <v>35730</v>
      </c>
      <c r="BA20" s="313">
        <f>'C завтраками| Bed and breakfast'!BA19*0.9</f>
        <v>27000</v>
      </c>
      <c r="BB20" s="313">
        <f>'C завтраками| Bed and breakfast'!BB19*0.9</f>
        <v>28350</v>
      </c>
      <c r="BC20" s="313">
        <f>'C завтраками| Bed and breakfast'!BC19*0.9</f>
        <v>27000</v>
      </c>
      <c r="BD20" s="313">
        <f>'C завтраками| Bed and breakfast'!BD19*0.9</f>
        <v>28350</v>
      </c>
      <c r="BE20" s="313">
        <f>'C завтраками| Bed and breakfast'!BE19*0.9</f>
        <v>27000</v>
      </c>
      <c r="BF20" s="313">
        <f>'C завтраками| Bed and breakfast'!BF19*0.9</f>
        <v>28350</v>
      </c>
      <c r="BG20" s="313">
        <f>'C завтраками| Bed and breakfast'!BG19*0.9</f>
        <v>27000</v>
      </c>
      <c r="BH20" s="313">
        <f>'C завтраками| Bed and breakfast'!BH19*0.9</f>
        <v>28350</v>
      </c>
      <c r="BI20" s="313">
        <f>'C завтраками| Bed and breakfast'!BI19*0.9</f>
        <v>27000</v>
      </c>
    </row>
    <row r="21" spans="1:61" s="85" customFormat="1" x14ac:dyDescent="0.2">
      <c r="A21" s="260">
        <v>2</v>
      </c>
      <c r="B21" s="313">
        <f>'C завтраками| Bed and breakfast'!B20*0.9</f>
        <v>27000</v>
      </c>
      <c r="C21" s="313">
        <f>'C завтраками| Bed and breakfast'!C20*0.9</f>
        <v>25650</v>
      </c>
      <c r="D21" s="313">
        <f>'C завтраками| Bed and breakfast'!D20*0.9</f>
        <v>23580</v>
      </c>
      <c r="E21" s="313">
        <f>'C завтраками| Bed and breakfast'!E20*0.9</f>
        <v>23580</v>
      </c>
      <c r="F21" s="313">
        <f>'C завтраками| Bed and breakfast'!F20*0.9</f>
        <v>27000</v>
      </c>
      <c r="G21" s="313">
        <f>'C завтраками| Bed and breakfast'!G20*0.9</f>
        <v>39150</v>
      </c>
      <c r="H21" s="313">
        <f>'C завтраками| Bed and breakfast'!H20*0.9</f>
        <v>35100</v>
      </c>
      <c r="I21" s="313">
        <f>'C завтраками| Bed and breakfast'!I20*0.9</f>
        <v>32400</v>
      </c>
      <c r="J21" s="313">
        <f>'C завтраками| Bed and breakfast'!J20*0.9</f>
        <v>32400</v>
      </c>
      <c r="K21" s="313">
        <f>'C завтраками| Bed and breakfast'!K20*0.9</f>
        <v>29700</v>
      </c>
      <c r="L21" s="313">
        <f>'C завтраками| Bed and breakfast'!L20*0.9</f>
        <v>35100</v>
      </c>
      <c r="M21" s="313">
        <f>'C завтраками| Bed and breakfast'!M20*0.9</f>
        <v>39150</v>
      </c>
      <c r="N21" s="313">
        <f>'C завтраками| Bed and breakfast'!N20*0.9</f>
        <v>22950</v>
      </c>
      <c r="O21" s="313">
        <f>'C завтраками| Bed and breakfast'!O20*0.9</f>
        <v>24300</v>
      </c>
      <c r="P21" s="313">
        <f>'C завтраками| Bed and breakfast'!P20*0.9</f>
        <v>22950</v>
      </c>
      <c r="Q21" s="313">
        <f>'C завтраками| Bed and breakfast'!Q20*0.9</f>
        <v>23580</v>
      </c>
      <c r="R21" s="313">
        <f>'C завтраками| Bed and breakfast'!R20*0.9</f>
        <v>24300</v>
      </c>
      <c r="S21" s="313">
        <f>'C завтраками| Bed and breakfast'!S20*0.9</f>
        <v>21600</v>
      </c>
      <c r="T21" s="313">
        <f>'C завтраками| Bed and breakfast'!T20*0.9</f>
        <v>24300</v>
      </c>
      <c r="U21" s="313">
        <f>'C завтраками| Bed and breakfast'!U20*0.9</f>
        <v>27000</v>
      </c>
      <c r="V21" s="313">
        <f>'C завтраками| Bed and breakfast'!V20*0.9</f>
        <v>27000</v>
      </c>
      <c r="W21" s="313">
        <f>'C завтраками| Bed and breakfast'!W20*0.9</f>
        <v>27000</v>
      </c>
      <c r="X21" s="313">
        <f>'C завтраками| Bed and breakfast'!X20*0.9</f>
        <v>27000</v>
      </c>
      <c r="Y21" s="313">
        <f>'C завтраками| Bed and breakfast'!Y20*0.9</f>
        <v>25650</v>
      </c>
      <c r="Z21" s="313">
        <f>'C завтраками| Bed and breakfast'!Z20*0.9</f>
        <v>29700</v>
      </c>
      <c r="AA21" s="313">
        <f>'C завтраками| Bed and breakfast'!AA20*0.9</f>
        <v>25650</v>
      </c>
      <c r="AB21" s="313">
        <f>'C завтраками| Bed and breakfast'!AB20*0.9</f>
        <v>32400</v>
      </c>
      <c r="AC21" s="313">
        <f>'C завтраками| Bed and breakfast'!AC20*0.9</f>
        <v>29700</v>
      </c>
      <c r="AD21" s="313">
        <f>'C завтраками| Bed and breakfast'!AD20*0.9</f>
        <v>25650</v>
      </c>
      <c r="AE21" s="313">
        <f>'C завтраками| Bed and breakfast'!AE20*0.9</f>
        <v>29700</v>
      </c>
      <c r="AF21" s="313">
        <f>'C завтраками| Bed and breakfast'!AF20*0.9</f>
        <v>27000</v>
      </c>
      <c r="AG21" s="313">
        <f>'C завтраками| Bed and breakfast'!AG20*0.9</f>
        <v>33030</v>
      </c>
      <c r="AH21" s="313">
        <f>'C завтраками| Bed and breakfast'!AH20*0.9</f>
        <v>35730</v>
      </c>
      <c r="AI21" s="313">
        <f>'C завтраками| Bed and breakfast'!AI20*0.9</f>
        <v>33030</v>
      </c>
      <c r="AJ21" s="313">
        <f>'C завтраками| Bed and breakfast'!AJ20*0.9</f>
        <v>31500</v>
      </c>
      <c r="AK21" s="313">
        <f>'C завтраками| Bed and breakfast'!AK20*0.9</f>
        <v>31500</v>
      </c>
      <c r="AL21" s="313">
        <f>'C завтраками| Bed and breakfast'!AL20*0.9</f>
        <v>33030</v>
      </c>
      <c r="AM21" s="313">
        <f>'C завтраками| Bed and breakfast'!AM20*0.9</f>
        <v>31500</v>
      </c>
      <c r="AN21" s="313">
        <f>'C завтраками| Bed and breakfast'!AN20*0.9</f>
        <v>35730</v>
      </c>
      <c r="AO21" s="313">
        <f>'C завтраками| Bed and breakfast'!AO20*0.9</f>
        <v>33030</v>
      </c>
      <c r="AP21" s="313">
        <f>'C завтраками| Bed and breakfast'!AP20*0.9</f>
        <v>35730</v>
      </c>
      <c r="AQ21" s="313">
        <f>'C завтраками| Bed and breakfast'!AQ20*0.9</f>
        <v>35730</v>
      </c>
      <c r="AR21" s="313">
        <f>'C завтраками| Bed and breakfast'!AR20*0.9</f>
        <v>42930</v>
      </c>
      <c r="AS21" s="313">
        <f>'C завтраками| Bed and breakfast'!AS20*0.9</f>
        <v>35730</v>
      </c>
      <c r="AT21" s="313">
        <f>'C завтраками| Bed and breakfast'!AT20*0.9</f>
        <v>40230</v>
      </c>
      <c r="AU21" s="313">
        <f>'C завтраками| Bed and breakfast'!AU20*0.9</f>
        <v>35730</v>
      </c>
      <c r="AV21" s="313">
        <f>'C завтраками| Bed and breakfast'!AV20*0.9</f>
        <v>40230</v>
      </c>
      <c r="AW21" s="313">
        <f>'C завтраками| Bed and breakfast'!AW20*0.9</f>
        <v>35730</v>
      </c>
      <c r="AX21" s="313">
        <f>'C завтраками| Bed and breakfast'!AX20*0.9</f>
        <v>42930</v>
      </c>
      <c r="AY21" s="313">
        <f>'C завтраками| Bed and breakfast'!AY20*0.9</f>
        <v>31500</v>
      </c>
      <c r="AZ21" s="313">
        <f>'C завтраками| Bed and breakfast'!AZ20*0.9</f>
        <v>37530</v>
      </c>
      <c r="BA21" s="313">
        <f>'C завтраками| Bed and breakfast'!BA20*0.9</f>
        <v>28800</v>
      </c>
      <c r="BB21" s="313">
        <f>'C завтраками| Bed and breakfast'!BB20*0.9</f>
        <v>30150</v>
      </c>
      <c r="BC21" s="313">
        <f>'C завтраками| Bed and breakfast'!BC20*0.9</f>
        <v>28800</v>
      </c>
      <c r="BD21" s="313">
        <f>'C завтраками| Bed and breakfast'!BD20*0.9</f>
        <v>30150</v>
      </c>
      <c r="BE21" s="313">
        <f>'C завтраками| Bed and breakfast'!BE20*0.9</f>
        <v>28800</v>
      </c>
      <c r="BF21" s="313">
        <f>'C завтраками| Bed and breakfast'!BF20*0.9</f>
        <v>30150</v>
      </c>
      <c r="BG21" s="313">
        <f>'C завтраками| Bed and breakfast'!BG20*0.9</f>
        <v>28800</v>
      </c>
      <c r="BH21" s="313">
        <f>'C завтраками| Bed and breakfast'!BH20*0.9</f>
        <v>30150</v>
      </c>
      <c r="BI21" s="313">
        <f>'C завтраками| Bed and breakfast'!BI20*0.9</f>
        <v>28800</v>
      </c>
    </row>
    <row r="22" spans="1:61" s="85" customFormat="1" x14ac:dyDescent="0.2">
      <c r="A22" s="259" t="s">
        <v>137</v>
      </c>
      <c r="B22" s="311"/>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row>
    <row r="23" spans="1:61" s="85" customFormat="1" x14ac:dyDescent="0.2">
      <c r="A23" s="260" t="s">
        <v>129</v>
      </c>
      <c r="B23" s="313">
        <f>'C завтраками| Bed and breakfast'!B22*0.9</f>
        <v>33750</v>
      </c>
      <c r="C23" s="313">
        <f>'C завтраками| Bed and breakfast'!C22*0.9</f>
        <v>32400</v>
      </c>
      <c r="D23" s="313">
        <f>'C завтраками| Bed and breakfast'!D22*0.9</f>
        <v>30330</v>
      </c>
      <c r="E23" s="313">
        <f>'C завтраками| Bed and breakfast'!E22*0.9</f>
        <v>30330</v>
      </c>
      <c r="F23" s="313">
        <f>'C завтраками| Bed and breakfast'!F22*0.9</f>
        <v>33750</v>
      </c>
      <c r="G23" s="313">
        <f>'C завтраками| Bed and breakfast'!G22*0.9</f>
        <v>45900</v>
      </c>
      <c r="H23" s="313">
        <f>'C завтраками| Bed and breakfast'!H22*0.9</f>
        <v>41850</v>
      </c>
      <c r="I23" s="313">
        <f>'C завтраками| Bed and breakfast'!I22*0.9</f>
        <v>39150</v>
      </c>
      <c r="J23" s="313">
        <f>'C завтраками| Bed and breakfast'!J22*0.9</f>
        <v>39150</v>
      </c>
      <c r="K23" s="313">
        <f>'C завтраками| Bed and breakfast'!K22*0.9</f>
        <v>36450</v>
      </c>
      <c r="L23" s="313">
        <f>'C завтраками| Bed and breakfast'!L22*0.9</f>
        <v>41850</v>
      </c>
      <c r="M23" s="313">
        <f>'C завтраками| Bed and breakfast'!M22*0.9</f>
        <v>45900</v>
      </c>
      <c r="N23" s="313">
        <f>'C завтраками| Bed and breakfast'!N22*0.9</f>
        <v>29700</v>
      </c>
      <c r="O23" s="313">
        <f>'C завтраками| Bed and breakfast'!O22*0.9</f>
        <v>31050</v>
      </c>
      <c r="P23" s="313">
        <f>'C завтраками| Bed and breakfast'!P22*0.9</f>
        <v>29700</v>
      </c>
      <c r="Q23" s="313">
        <f>'C завтраками| Bed and breakfast'!Q22*0.9</f>
        <v>30330</v>
      </c>
      <c r="R23" s="313">
        <f>'C завтраками| Bed and breakfast'!R22*0.9</f>
        <v>31050</v>
      </c>
      <c r="S23" s="313">
        <f>'C завтраками| Bed and breakfast'!S22*0.9</f>
        <v>28350</v>
      </c>
      <c r="T23" s="313">
        <f>'C завтраками| Bed and breakfast'!T22*0.9</f>
        <v>31050</v>
      </c>
      <c r="U23" s="313">
        <f>'C завтраками| Bed and breakfast'!U22*0.9</f>
        <v>33750</v>
      </c>
      <c r="V23" s="313">
        <f>'C завтраками| Bed and breakfast'!V22*0.9</f>
        <v>33750</v>
      </c>
      <c r="W23" s="313">
        <f>'C завтраками| Bed and breakfast'!W22*0.9</f>
        <v>33750</v>
      </c>
      <c r="X23" s="313">
        <f>'C завтраками| Bed and breakfast'!X22*0.9</f>
        <v>33750</v>
      </c>
      <c r="Y23" s="313">
        <f>'C завтраками| Bed and breakfast'!Y22*0.9</f>
        <v>32400</v>
      </c>
      <c r="Z23" s="313">
        <f>'C завтраками| Bed and breakfast'!Z22*0.9</f>
        <v>36450</v>
      </c>
      <c r="AA23" s="313">
        <f>'C завтраками| Bed and breakfast'!AA22*0.9</f>
        <v>32400</v>
      </c>
      <c r="AB23" s="313">
        <f>'C завтраками| Bed and breakfast'!AB22*0.9</f>
        <v>39150</v>
      </c>
      <c r="AC23" s="313">
        <f>'C завтраками| Bed and breakfast'!AC22*0.9</f>
        <v>36450</v>
      </c>
      <c r="AD23" s="313">
        <f>'C завтраками| Bed and breakfast'!AD22*0.9</f>
        <v>32400</v>
      </c>
      <c r="AE23" s="313">
        <f>'C завтраками| Bed and breakfast'!AE22*0.9</f>
        <v>36450</v>
      </c>
      <c r="AF23" s="313">
        <f>'C завтраками| Bed and breakfast'!AF22*0.9</f>
        <v>33750</v>
      </c>
      <c r="AG23" s="313">
        <f>'C завтраками| Bed and breakfast'!AG22*0.9</f>
        <v>39780</v>
      </c>
      <c r="AH23" s="313">
        <f>'C завтраками| Bed and breakfast'!AH22*0.9</f>
        <v>42480</v>
      </c>
      <c r="AI23" s="313">
        <f>'C завтраками| Bed and breakfast'!AI22*0.9</f>
        <v>39780</v>
      </c>
      <c r="AJ23" s="313">
        <f>'C завтраками| Bed and breakfast'!AJ22*0.9</f>
        <v>38250</v>
      </c>
      <c r="AK23" s="313">
        <f>'C завтраками| Bed and breakfast'!AK22*0.9</f>
        <v>38250</v>
      </c>
      <c r="AL23" s="313">
        <f>'C завтраками| Bed and breakfast'!AL22*0.9</f>
        <v>39780</v>
      </c>
      <c r="AM23" s="313">
        <f>'C завтраками| Bed and breakfast'!AM22*0.9</f>
        <v>38250</v>
      </c>
      <c r="AN23" s="313">
        <f>'C завтраками| Bed and breakfast'!AN22*0.9</f>
        <v>42480</v>
      </c>
      <c r="AO23" s="313">
        <f>'C завтраками| Bed and breakfast'!AO22*0.9</f>
        <v>39780</v>
      </c>
      <c r="AP23" s="313">
        <f>'C завтраками| Bed and breakfast'!AP22*0.9</f>
        <v>42480</v>
      </c>
      <c r="AQ23" s="313">
        <f>'C завтраками| Bed and breakfast'!AQ22*0.9</f>
        <v>42480</v>
      </c>
      <c r="AR23" s="313">
        <f>'C завтраками| Bed and breakfast'!AR22*0.9</f>
        <v>49680</v>
      </c>
      <c r="AS23" s="313">
        <f>'C завтраками| Bed and breakfast'!AS22*0.9</f>
        <v>42480</v>
      </c>
      <c r="AT23" s="313">
        <f>'C завтраками| Bed and breakfast'!AT22*0.9</f>
        <v>46980</v>
      </c>
      <c r="AU23" s="313">
        <f>'C завтраками| Bed and breakfast'!AU22*0.9</f>
        <v>42480</v>
      </c>
      <c r="AV23" s="313">
        <f>'C завтраками| Bed and breakfast'!AV22*0.9</f>
        <v>46980</v>
      </c>
      <c r="AW23" s="313">
        <f>'C завтраками| Bed and breakfast'!AW22*0.9</f>
        <v>42480</v>
      </c>
      <c r="AX23" s="313">
        <f>'C завтраками| Bed and breakfast'!AX22*0.9</f>
        <v>49680</v>
      </c>
      <c r="AY23" s="313">
        <f>'C завтраками| Bed and breakfast'!AY22*0.9</f>
        <v>38250</v>
      </c>
      <c r="AZ23" s="313">
        <f>'C завтраками| Bed and breakfast'!AZ22*0.9</f>
        <v>44280</v>
      </c>
      <c r="BA23" s="313">
        <f>'C завтраками| Bed and breakfast'!BA22*0.9</f>
        <v>35550</v>
      </c>
      <c r="BB23" s="313">
        <f>'C завтраками| Bed and breakfast'!BB22*0.9</f>
        <v>36900</v>
      </c>
      <c r="BC23" s="313">
        <f>'C завтраками| Bed and breakfast'!BC22*0.9</f>
        <v>35550</v>
      </c>
      <c r="BD23" s="313">
        <f>'C завтраками| Bed and breakfast'!BD22*0.9</f>
        <v>36900</v>
      </c>
      <c r="BE23" s="313">
        <f>'C завтраками| Bed and breakfast'!BE22*0.9</f>
        <v>35550</v>
      </c>
      <c r="BF23" s="313">
        <f>'C завтраками| Bed and breakfast'!BF22*0.9</f>
        <v>36900</v>
      </c>
      <c r="BG23" s="313">
        <f>'C завтраками| Bed and breakfast'!BG22*0.9</f>
        <v>35550</v>
      </c>
      <c r="BH23" s="313">
        <f>'C завтраками| Bed and breakfast'!BH22*0.9</f>
        <v>36900</v>
      </c>
      <c r="BI23" s="313">
        <f>'C завтраками| Bed and breakfast'!BI22*0.9</f>
        <v>35550</v>
      </c>
    </row>
    <row r="24" spans="1:61" s="85" customFormat="1" x14ac:dyDescent="0.2">
      <c r="A24" s="259" t="s">
        <v>138</v>
      </c>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2"/>
      <c r="BC24" s="292"/>
      <c r="BD24" s="292"/>
      <c r="BE24" s="292"/>
      <c r="BF24" s="292"/>
      <c r="BG24" s="292"/>
      <c r="BH24" s="292"/>
      <c r="BI24" s="292"/>
    </row>
    <row r="25" spans="1:61" s="85" customFormat="1" x14ac:dyDescent="0.2">
      <c r="A25" s="260" t="s">
        <v>129</v>
      </c>
      <c r="B25" s="313">
        <f>'C завтраками| Bed and breakfast'!B24*0.9</f>
        <v>40950</v>
      </c>
      <c r="C25" s="313">
        <f>'C завтраками| Bed and breakfast'!C24*0.9</f>
        <v>39600</v>
      </c>
      <c r="D25" s="313">
        <f>'C завтраками| Bed and breakfast'!D24*0.9</f>
        <v>37530</v>
      </c>
      <c r="E25" s="313">
        <f>'C завтраками| Bed and breakfast'!E24*0.9</f>
        <v>37530</v>
      </c>
      <c r="F25" s="313">
        <f>'C завтраками| Bed and breakfast'!F24*0.9</f>
        <v>40950</v>
      </c>
      <c r="G25" s="313">
        <f>'C завтраками| Bed and breakfast'!G24*0.9</f>
        <v>53100</v>
      </c>
      <c r="H25" s="313">
        <f>'C завтраками| Bed and breakfast'!H24*0.9</f>
        <v>49050</v>
      </c>
      <c r="I25" s="313">
        <f>'C завтраками| Bed and breakfast'!I24*0.9</f>
        <v>46350</v>
      </c>
      <c r="J25" s="313">
        <f>'C завтраками| Bed and breakfast'!J24*0.9</f>
        <v>46350</v>
      </c>
      <c r="K25" s="313">
        <f>'C завтраками| Bed and breakfast'!K24*0.9</f>
        <v>43650</v>
      </c>
      <c r="L25" s="313">
        <f>'C завтраками| Bed and breakfast'!L24*0.9</f>
        <v>49050</v>
      </c>
      <c r="M25" s="313">
        <f>'C завтраками| Bed and breakfast'!M24*0.9</f>
        <v>53100</v>
      </c>
      <c r="N25" s="313">
        <f>'C завтраками| Bed and breakfast'!N24*0.9</f>
        <v>36900</v>
      </c>
      <c r="O25" s="313">
        <f>'C завтраками| Bed and breakfast'!O24*0.9</f>
        <v>38250</v>
      </c>
      <c r="P25" s="313">
        <f>'C завтраками| Bed and breakfast'!P24*0.9</f>
        <v>36900</v>
      </c>
      <c r="Q25" s="313">
        <f>'C завтраками| Bed and breakfast'!Q24*0.9</f>
        <v>37530</v>
      </c>
      <c r="R25" s="313">
        <f>'C завтраками| Bed and breakfast'!R24*0.9</f>
        <v>38250</v>
      </c>
      <c r="S25" s="313">
        <f>'C завтраками| Bed and breakfast'!S24*0.9</f>
        <v>35550</v>
      </c>
      <c r="T25" s="313">
        <f>'C завтраками| Bed and breakfast'!T24*0.9</f>
        <v>38250</v>
      </c>
      <c r="U25" s="313">
        <f>'C завтраками| Bed and breakfast'!U24*0.9</f>
        <v>40950</v>
      </c>
      <c r="V25" s="313">
        <f>'C завтраками| Bed and breakfast'!V24*0.9</f>
        <v>40950</v>
      </c>
      <c r="W25" s="313">
        <f>'C завтраками| Bed and breakfast'!W24*0.9</f>
        <v>40950</v>
      </c>
      <c r="X25" s="313">
        <f>'C завтраками| Bed and breakfast'!X24*0.9</f>
        <v>40950</v>
      </c>
      <c r="Y25" s="313">
        <f>'C завтраками| Bed and breakfast'!Y24*0.9</f>
        <v>39600</v>
      </c>
      <c r="Z25" s="313">
        <f>'C завтраками| Bed and breakfast'!Z24*0.9</f>
        <v>43650</v>
      </c>
      <c r="AA25" s="313">
        <f>'C завтраками| Bed and breakfast'!AA24*0.9</f>
        <v>39600</v>
      </c>
      <c r="AB25" s="313">
        <f>'C завтраками| Bed and breakfast'!AB24*0.9</f>
        <v>46350</v>
      </c>
      <c r="AC25" s="313">
        <f>'C завтраками| Bed and breakfast'!AC24*0.9</f>
        <v>43650</v>
      </c>
      <c r="AD25" s="313">
        <f>'C завтраками| Bed and breakfast'!AD24*0.9</f>
        <v>39600</v>
      </c>
      <c r="AE25" s="313">
        <f>'C завтраками| Bed and breakfast'!AE24*0.9</f>
        <v>43650</v>
      </c>
      <c r="AF25" s="313">
        <f>'C завтраками| Bed and breakfast'!AF24*0.9</f>
        <v>40950</v>
      </c>
      <c r="AG25" s="313">
        <f>'C завтраками| Bed and breakfast'!AG24*0.9</f>
        <v>46980</v>
      </c>
      <c r="AH25" s="313">
        <f>'C завтраками| Bed and breakfast'!AH24*0.9</f>
        <v>49680</v>
      </c>
      <c r="AI25" s="313">
        <f>'C завтраками| Bed and breakfast'!AI24*0.9</f>
        <v>46980</v>
      </c>
      <c r="AJ25" s="313">
        <f>'C завтраками| Bed and breakfast'!AJ24*0.9</f>
        <v>45450</v>
      </c>
      <c r="AK25" s="313">
        <f>'C завтраками| Bed and breakfast'!AK24*0.9</f>
        <v>45450</v>
      </c>
      <c r="AL25" s="313">
        <f>'C завтраками| Bed and breakfast'!AL24*0.9</f>
        <v>46980</v>
      </c>
      <c r="AM25" s="313">
        <f>'C завтраками| Bed and breakfast'!AM24*0.9</f>
        <v>45450</v>
      </c>
      <c r="AN25" s="313">
        <f>'C завтраками| Bed and breakfast'!AN24*0.9</f>
        <v>49680</v>
      </c>
      <c r="AO25" s="313">
        <f>'C завтраками| Bed and breakfast'!AO24*0.9</f>
        <v>46980</v>
      </c>
      <c r="AP25" s="313">
        <f>'C завтраками| Bed and breakfast'!AP24*0.9</f>
        <v>49680</v>
      </c>
      <c r="AQ25" s="313">
        <f>'C завтраками| Bed and breakfast'!AQ24*0.9</f>
        <v>49680</v>
      </c>
      <c r="AR25" s="313">
        <f>'C завтраками| Bed and breakfast'!AR24*0.9</f>
        <v>56880</v>
      </c>
      <c r="AS25" s="313">
        <f>'C завтраками| Bed and breakfast'!AS24*0.9</f>
        <v>49680</v>
      </c>
      <c r="AT25" s="313">
        <f>'C завтраками| Bed and breakfast'!AT24*0.9</f>
        <v>54180</v>
      </c>
      <c r="AU25" s="313">
        <f>'C завтраками| Bed and breakfast'!AU24*0.9</f>
        <v>49680</v>
      </c>
      <c r="AV25" s="313">
        <f>'C завтраками| Bed and breakfast'!AV24*0.9</f>
        <v>54180</v>
      </c>
      <c r="AW25" s="313">
        <f>'C завтраками| Bed and breakfast'!AW24*0.9</f>
        <v>49680</v>
      </c>
      <c r="AX25" s="313">
        <f>'C завтраками| Bed and breakfast'!AX24*0.9</f>
        <v>56880</v>
      </c>
      <c r="AY25" s="313">
        <f>'C завтраками| Bed and breakfast'!AY24*0.9</f>
        <v>45450</v>
      </c>
      <c r="AZ25" s="313">
        <f>'C завтраками| Bed and breakfast'!AZ24*0.9</f>
        <v>51480</v>
      </c>
      <c r="BA25" s="313">
        <f>'C завтраками| Bed and breakfast'!BA24*0.9</f>
        <v>42750</v>
      </c>
      <c r="BB25" s="313">
        <f>'C завтраками| Bed and breakfast'!BB24*0.9</f>
        <v>44100</v>
      </c>
      <c r="BC25" s="313">
        <f>'C завтраками| Bed and breakfast'!BC24*0.9</f>
        <v>42750</v>
      </c>
      <c r="BD25" s="313">
        <f>'C завтраками| Bed and breakfast'!BD24*0.9</f>
        <v>44100</v>
      </c>
      <c r="BE25" s="313">
        <f>'C завтраками| Bed and breakfast'!BE24*0.9</f>
        <v>42750</v>
      </c>
      <c r="BF25" s="313">
        <f>'C завтраками| Bed and breakfast'!BF24*0.9</f>
        <v>44100</v>
      </c>
      <c r="BG25" s="313">
        <f>'C завтраками| Bed and breakfast'!BG24*0.9</f>
        <v>42750</v>
      </c>
      <c r="BH25" s="313">
        <f>'C завтраками| Bed and breakfast'!BH24*0.9</f>
        <v>44100</v>
      </c>
      <c r="BI25" s="313">
        <f>'C завтраками| Bed and breakfast'!BI24*0.9</f>
        <v>42750</v>
      </c>
    </row>
    <row r="26" spans="1:61" s="85" customFormat="1" x14ac:dyDescent="0.2">
      <c r="A26" s="261" t="s">
        <v>139</v>
      </c>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292"/>
      <c r="AW26" s="292"/>
      <c r="AX26" s="292"/>
      <c r="AY26" s="292"/>
      <c r="AZ26" s="292"/>
      <c r="BA26" s="292"/>
      <c r="BB26" s="292"/>
      <c r="BC26" s="292"/>
      <c r="BD26" s="292"/>
      <c r="BE26" s="292"/>
      <c r="BF26" s="292"/>
      <c r="BG26" s="292"/>
      <c r="BH26" s="292"/>
      <c r="BI26" s="292"/>
    </row>
    <row r="27" spans="1:61" s="85" customFormat="1" x14ac:dyDescent="0.2">
      <c r="A27" s="260" t="s">
        <v>129</v>
      </c>
      <c r="B27" s="313">
        <f>'C завтраками| Bed and breakfast'!B26*0.9</f>
        <v>63450</v>
      </c>
      <c r="C27" s="313">
        <f>'C завтраками| Bed and breakfast'!C26*0.9</f>
        <v>62100</v>
      </c>
      <c r="D27" s="313">
        <f>'C завтраками| Bed and breakfast'!D26*0.9</f>
        <v>60030</v>
      </c>
      <c r="E27" s="313">
        <f>'C завтраками| Bed and breakfast'!E26*0.9</f>
        <v>60030</v>
      </c>
      <c r="F27" s="313">
        <f>'C завтраками| Bed and breakfast'!F26*0.9</f>
        <v>63450</v>
      </c>
      <c r="G27" s="313">
        <f>'C завтраками| Bed and breakfast'!G26*0.9</f>
        <v>75600</v>
      </c>
      <c r="H27" s="313">
        <f>'C завтраками| Bed and breakfast'!H26*0.9</f>
        <v>71550</v>
      </c>
      <c r="I27" s="313">
        <f>'C завтраками| Bed and breakfast'!I26*0.9</f>
        <v>68850</v>
      </c>
      <c r="J27" s="313">
        <f>'C завтраками| Bed and breakfast'!J26*0.9</f>
        <v>68850</v>
      </c>
      <c r="K27" s="313">
        <f>'C завтраками| Bed and breakfast'!K26*0.9</f>
        <v>66150</v>
      </c>
      <c r="L27" s="313">
        <f>'C завтраками| Bed and breakfast'!L26*0.9</f>
        <v>71550</v>
      </c>
      <c r="M27" s="313">
        <f>'C завтраками| Bed and breakfast'!M26*0.9</f>
        <v>75600</v>
      </c>
      <c r="N27" s="313">
        <f>'C завтраками| Bed and breakfast'!N26*0.9</f>
        <v>59400</v>
      </c>
      <c r="O27" s="313">
        <f>'C завтраками| Bed and breakfast'!O26*0.9</f>
        <v>60750</v>
      </c>
      <c r="P27" s="313">
        <f>'C завтраками| Bed and breakfast'!P26*0.9</f>
        <v>59400</v>
      </c>
      <c r="Q27" s="313">
        <f>'C завтраками| Bed and breakfast'!Q26*0.9</f>
        <v>60030</v>
      </c>
      <c r="R27" s="313">
        <f>'C завтраками| Bed and breakfast'!R26*0.9</f>
        <v>60750</v>
      </c>
      <c r="S27" s="313">
        <f>'C завтраками| Bed and breakfast'!S26*0.9</f>
        <v>58050</v>
      </c>
      <c r="T27" s="313">
        <f>'C завтраками| Bed and breakfast'!T26*0.9</f>
        <v>60750</v>
      </c>
      <c r="U27" s="313">
        <f>'C завтраками| Bed and breakfast'!U26*0.9</f>
        <v>63450</v>
      </c>
      <c r="V27" s="313">
        <f>'C завтраками| Bed and breakfast'!V26*0.9</f>
        <v>63450</v>
      </c>
      <c r="W27" s="313">
        <f>'C завтраками| Bed and breakfast'!W26*0.9</f>
        <v>63450</v>
      </c>
      <c r="X27" s="313">
        <f>'C завтраками| Bed and breakfast'!X26*0.9</f>
        <v>63450</v>
      </c>
      <c r="Y27" s="313">
        <f>'C завтраками| Bed and breakfast'!Y26*0.9</f>
        <v>62100</v>
      </c>
      <c r="Z27" s="313">
        <f>'C завтраками| Bed and breakfast'!Z26*0.9</f>
        <v>66150</v>
      </c>
      <c r="AA27" s="313">
        <f>'C завтраками| Bed and breakfast'!AA26*0.9</f>
        <v>62100</v>
      </c>
      <c r="AB27" s="313">
        <f>'C завтраками| Bed and breakfast'!AB26*0.9</f>
        <v>68850</v>
      </c>
      <c r="AC27" s="313">
        <f>'C завтраками| Bed and breakfast'!AC26*0.9</f>
        <v>66150</v>
      </c>
      <c r="AD27" s="313">
        <f>'C завтраками| Bed and breakfast'!AD26*0.9</f>
        <v>62100</v>
      </c>
      <c r="AE27" s="313">
        <f>'C завтраками| Bed and breakfast'!AE26*0.9</f>
        <v>66150</v>
      </c>
      <c r="AF27" s="313">
        <f>'C завтраками| Bed and breakfast'!AF26*0.9</f>
        <v>63450</v>
      </c>
      <c r="AG27" s="313">
        <f>'C завтраками| Bed and breakfast'!AG26*0.9</f>
        <v>69480</v>
      </c>
      <c r="AH27" s="313">
        <f>'C завтраками| Bed and breakfast'!AH26*0.9</f>
        <v>72180</v>
      </c>
      <c r="AI27" s="313">
        <f>'C завтраками| Bed and breakfast'!AI26*0.9</f>
        <v>69480</v>
      </c>
      <c r="AJ27" s="313">
        <f>'C завтраками| Bed and breakfast'!AJ26*0.9</f>
        <v>67950</v>
      </c>
      <c r="AK27" s="313">
        <f>'C завтраками| Bed and breakfast'!AK26*0.9</f>
        <v>67950</v>
      </c>
      <c r="AL27" s="313">
        <f>'C завтраками| Bed and breakfast'!AL26*0.9</f>
        <v>69480</v>
      </c>
      <c r="AM27" s="313">
        <f>'C завтраками| Bed and breakfast'!AM26*0.9</f>
        <v>67950</v>
      </c>
      <c r="AN27" s="313">
        <f>'C завтраками| Bed and breakfast'!AN26*0.9</f>
        <v>72180</v>
      </c>
      <c r="AO27" s="313">
        <f>'C завтраками| Bed and breakfast'!AO26*0.9</f>
        <v>69480</v>
      </c>
      <c r="AP27" s="313">
        <f>'C завтраками| Bed and breakfast'!AP26*0.9</f>
        <v>72180</v>
      </c>
      <c r="AQ27" s="313">
        <f>'C завтраками| Bed and breakfast'!AQ26*0.9</f>
        <v>72180</v>
      </c>
      <c r="AR27" s="313">
        <f>'C завтраками| Bed and breakfast'!AR26*0.9</f>
        <v>79380</v>
      </c>
      <c r="AS27" s="313">
        <f>'C завтраками| Bed and breakfast'!AS26*0.9</f>
        <v>72180</v>
      </c>
      <c r="AT27" s="313">
        <f>'C завтраками| Bed and breakfast'!AT26*0.9</f>
        <v>76680</v>
      </c>
      <c r="AU27" s="313">
        <f>'C завтраками| Bed and breakfast'!AU26*0.9</f>
        <v>72180</v>
      </c>
      <c r="AV27" s="313">
        <f>'C завтраками| Bed and breakfast'!AV26*0.9</f>
        <v>76680</v>
      </c>
      <c r="AW27" s="313">
        <f>'C завтраками| Bed and breakfast'!AW26*0.9</f>
        <v>72180</v>
      </c>
      <c r="AX27" s="313">
        <f>'C завтраками| Bed and breakfast'!AX26*0.9</f>
        <v>79380</v>
      </c>
      <c r="AY27" s="313">
        <f>'C завтраками| Bed and breakfast'!AY26*0.9</f>
        <v>67950</v>
      </c>
      <c r="AZ27" s="313">
        <f>'C завтраками| Bed and breakfast'!AZ26*0.9</f>
        <v>73980</v>
      </c>
      <c r="BA27" s="313">
        <f>'C завтраками| Bed and breakfast'!BA26*0.9</f>
        <v>65250</v>
      </c>
      <c r="BB27" s="313">
        <f>'C завтраками| Bed and breakfast'!BB26*0.9</f>
        <v>66600</v>
      </c>
      <c r="BC27" s="313">
        <f>'C завтраками| Bed and breakfast'!BC26*0.9</f>
        <v>65250</v>
      </c>
      <c r="BD27" s="313">
        <f>'C завтраками| Bed and breakfast'!BD26*0.9</f>
        <v>66600</v>
      </c>
      <c r="BE27" s="313">
        <f>'C завтраками| Bed and breakfast'!BE26*0.9</f>
        <v>65250</v>
      </c>
      <c r="BF27" s="313">
        <f>'C завтраками| Bed and breakfast'!BF26*0.9</f>
        <v>66600</v>
      </c>
      <c r="BG27" s="313">
        <f>'C завтраками| Bed and breakfast'!BG26*0.9</f>
        <v>65250</v>
      </c>
      <c r="BH27" s="313">
        <f>'C завтраками| Bed and breakfast'!BH26*0.9</f>
        <v>66600</v>
      </c>
      <c r="BI27" s="313">
        <f>'C завтраками| Bed and breakfast'!BI26*0.9</f>
        <v>65250</v>
      </c>
    </row>
    <row r="28" spans="1:61" s="85" customFormat="1" x14ac:dyDescent="0.2">
      <c r="A28" s="259" t="s">
        <v>140</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2"/>
      <c r="BE28" s="292"/>
      <c r="BF28" s="292"/>
      <c r="BG28" s="292"/>
      <c r="BH28" s="292"/>
      <c r="BI28" s="292"/>
    </row>
    <row r="29" spans="1:61" s="85" customFormat="1" x14ac:dyDescent="0.2">
      <c r="A29" s="260" t="s">
        <v>129</v>
      </c>
      <c r="B29" s="313">
        <f>'C завтраками| Bed and breakfast'!B28*0.9</f>
        <v>81450</v>
      </c>
      <c r="C29" s="313">
        <f>'C завтраками| Bed and breakfast'!C28*0.9</f>
        <v>80100</v>
      </c>
      <c r="D29" s="313">
        <f>'C завтраками| Bed and breakfast'!D28*0.9</f>
        <v>78030</v>
      </c>
      <c r="E29" s="313">
        <f>'C завтраками| Bed and breakfast'!E28*0.9</f>
        <v>78030</v>
      </c>
      <c r="F29" s="313">
        <f>'C завтраками| Bed and breakfast'!F28*0.9</f>
        <v>81450</v>
      </c>
      <c r="G29" s="313">
        <f>'C завтраками| Bed and breakfast'!G28*0.9</f>
        <v>93600</v>
      </c>
      <c r="H29" s="313">
        <f>'C завтраками| Bed and breakfast'!H28*0.9</f>
        <v>89550</v>
      </c>
      <c r="I29" s="313">
        <f>'C завтраками| Bed and breakfast'!I28*0.9</f>
        <v>86850</v>
      </c>
      <c r="J29" s="313">
        <f>'C завтраками| Bed and breakfast'!J28*0.9</f>
        <v>86850</v>
      </c>
      <c r="K29" s="313">
        <f>'C завтраками| Bed and breakfast'!K28*0.9</f>
        <v>84150</v>
      </c>
      <c r="L29" s="313">
        <f>'C завтраками| Bed and breakfast'!L28*0.9</f>
        <v>89550</v>
      </c>
      <c r="M29" s="313">
        <f>'C завтраками| Bed and breakfast'!M28*0.9</f>
        <v>93600</v>
      </c>
      <c r="N29" s="313">
        <f>'C завтраками| Bed and breakfast'!N28*0.9</f>
        <v>77400</v>
      </c>
      <c r="O29" s="313">
        <f>'C завтраками| Bed and breakfast'!O28*0.9</f>
        <v>78750</v>
      </c>
      <c r="P29" s="313">
        <f>'C завтраками| Bed and breakfast'!P28*0.9</f>
        <v>77400</v>
      </c>
      <c r="Q29" s="313">
        <f>'C завтраками| Bed and breakfast'!Q28*0.9</f>
        <v>78030</v>
      </c>
      <c r="R29" s="313">
        <f>'C завтраками| Bed and breakfast'!R28*0.9</f>
        <v>78750</v>
      </c>
      <c r="S29" s="313">
        <f>'C завтраками| Bed and breakfast'!S28*0.9</f>
        <v>76050</v>
      </c>
      <c r="T29" s="313">
        <f>'C завтраками| Bed and breakfast'!T28*0.9</f>
        <v>78750</v>
      </c>
      <c r="U29" s="313">
        <f>'C завтраками| Bed and breakfast'!U28*0.9</f>
        <v>81450</v>
      </c>
      <c r="V29" s="313">
        <f>'C завтраками| Bed and breakfast'!V28*0.9</f>
        <v>81450</v>
      </c>
      <c r="W29" s="313">
        <f>'C завтраками| Bed and breakfast'!W28*0.9</f>
        <v>81450</v>
      </c>
      <c r="X29" s="313">
        <f>'C завтраками| Bed and breakfast'!X28*0.9</f>
        <v>81450</v>
      </c>
      <c r="Y29" s="313">
        <f>'C завтраками| Bed and breakfast'!Y28*0.9</f>
        <v>80100</v>
      </c>
      <c r="Z29" s="313">
        <f>'C завтраками| Bed and breakfast'!Z28*0.9</f>
        <v>84150</v>
      </c>
      <c r="AA29" s="313">
        <f>'C завтраками| Bed and breakfast'!AA28*0.9</f>
        <v>80100</v>
      </c>
      <c r="AB29" s="313">
        <f>'C завтраками| Bed and breakfast'!AB28*0.9</f>
        <v>86850</v>
      </c>
      <c r="AC29" s="313">
        <f>'C завтраками| Bed and breakfast'!AC28*0.9</f>
        <v>84150</v>
      </c>
      <c r="AD29" s="313">
        <f>'C завтраками| Bed and breakfast'!AD28*0.9</f>
        <v>80100</v>
      </c>
      <c r="AE29" s="313">
        <f>'C завтраками| Bed and breakfast'!AE28*0.9</f>
        <v>84150</v>
      </c>
      <c r="AF29" s="313">
        <f>'C завтраками| Bed and breakfast'!AF28*0.9</f>
        <v>81450</v>
      </c>
      <c r="AG29" s="313">
        <f>'C завтраками| Bed and breakfast'!AG28*0.9</f>
        <v>87480</v>
      </c>
      <c r="AH29" s="313">
        <f>'C завтраками| Bed and breakfast'!AH28*0.9</f>
        <v>90180</v>
      </c>
      <c r="AI29" s="313">
        <f>'C завтраками| Bed and breakfast'!AI28*0.9</f>
        <v>87480</v>
      </c>
      <c r="AJ29" s="313">
        <f>'C завтраками| Bed and breakfast'!AJ28*0.9</f>
        <v>85950</v>
      </c>
      <c r="AK29" s="313">
        <f>'C завтраками| Bed and breakfast'!AK28*0.9</f>
        <v>85950</v>
      </c>
      <c r="AL29" s="313">
        <f>'C завтраками| Bed and breakfast'!AL28*0.9</f>
        <v>87480</v>
      </c>
      <c r="AM29" s="313">
        <f>'C завтраками| Bed and breakfast'!AM28*0.9</f>
        <v>85950</v>
      </c>
      <c r="AN29" s="313">
        <f>'C завтраками| Bed and breakfast'!AN28*0.9</f>
        <v>90180</v>
      </c>
      <c r="AO29" s="313">
        <f>'C завтраками| Bed and breakfast'!AO28*0.9</f>
        <v>87480</v>
      </c>
      <c r="AP29" s="313">
        <f>'C завтраками| Bed and breakfast'!AP28*0.9</f>
        <v>90180</v>
      </c>
      <c r="AQ29" s="313">
        <f>'C завтраками| Bed and breakfast'!AQ28*0.9</f>
        <v>90180</v>
      </c>
      <c r="AR29" s="313">
        <f>'C завтраками| Bed and breakfast'!AR28*0.9</f>
        <v>97380</v>
      </c>
      <c r="AS29" s="313">
        <f>'C завтраками| Bed and breakfast'!AS28*0.9</f>
        <v>90180</v>
      </c>
      <c r="AT29" s="313">
        <f>'C завтраками| Bed and breakfast'!AT28*0.9</f>
        <v>94680</v>
      </c>
      <c r="AU29" s="313">
        <f>'C завтраками| Bed and breakfast'!AU28*0.9</f>
        <v>90180</v>
      </c>
      <c r="AV29" s="313">
        <f>'C завтраками| Bed and breakfast'!AV28*0.9</f>
        <v>94680</v>
      </c>
      <c r="AW29" s="313">
        <f>'C завтраками| Bed and breakfast'!AW28*0.9</f>
        <v>90180</v>
      </c>
      <c r="AX29" s="313">
        <f>'C завтраками| Bed and breakfast'!AX28*0.9</f>
        <v>97380</v>
      </c>
      <c r="AY29" s="313">
        <f>'C завтраками| Bed and breakfast'!AY28*0.9</f>
        <v>85950</v>
      </c>
      <c r="AZ29" s="313">
        <f>'C завтраками| Bed and breakfast'!AZ28*0.9</f>
        <v>91980</v>
      </c>
      <c r="BA29" s="313">
        <f>'C завтраками| Bed and breakfast'!BA28*0.9</f>
        <v>83250</v>
      </c>
      <c r="BB29" s="313">
        <f>'C завтраками| Bed and breakfast'!BB28*0.9</f>
        <v>84600</v>
      </c>
      <c r="BC29" s="313">
        <f>'C завтраками| Bed and breakfast'!BC28*0.9</f>
        <v>83250</v>
      </c>
      <c r="BD29" s="313">
        <f>'C завтраками| Bed and breakfast'!BD28*0.9</f>
        <v>84600</v>
      </c>
      <c r="BE29" s="313">
        <f>'C завтраками| Bed and breakfast'!BE28*0.9</f>
        <v>83250</v>
      </c>
      <c r="BF29" s="313">
        <f>'C завтраками| Bed and breakfast'!BF28*0.9</f>
        <v>84600</v>
      </c>
      <c r="BG29" s="313">
        <f>'C завтраками| Bed and breakfast'!BG28*0.9</f>
        <v>83250</v>
      </c>
      <c r="BH29" s="313">
        <f>'C завтраками| Bed and breakfast'!BH28*0.9</f>
        <v>84600</v>
      </c>
      <c r="BI29" s="313">
        <f>'C завтраками| Bed and breakfast'!BI28*0.9</f>
        <v>83250</v>
      </c>
    </row>
    <row r="30" spans="1:61" s="85" customFormat="1" x14ac:dyDescent="0.2">
      <c r="A30" s="101"/>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2"/>
      <c r="AY30" s="312"/>
      <c r="AZ30" s="312"/>
      <c r="BA30" s="312"/>
      <c r="BB30" s="312"/>
      <c r="BC30" s="312"/>
      <c r="BD30" s="312"/>
      <c r="BE30" s="312"/>
      <c r="BF30" s="312"/>
      <c r="BG30" s="312"/>
      <c r="BH30" s="312"/>
      <c r="BI30" s="312"/>
    </row>
    <row r="31" spans="1:61" s="85" customFormat="1" x14ac:dyDescent="0.2">
      <c r="A31" s="273" t="s">
        <v>313</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2"/>
      <c r="BE31" s="312"/>
      <c r="BF31" s="312"/>
      <c r="BG31" s="312"/>
      <c r="BH31" s="312"/>
      <c r="BI31" s="312"/>
    </row>
    <row r="32" spans="1:61" s="85" customFormat="1" x14ac:dyDescent="0.2">
      <c r="A32" s="93" t="s">
        <v>143</v>
      </c>
      <c r="B32" s="310">
        <f t="shared" ref="B32" si="0">B5</f>
        <v>45399</v>
      </c>
      <c r="C32" s="310">
        <f t="shared" ref="C32:BI32" si="1">C5</f>
        <v>45401</v>
      </c>
      <c r="D32" s="310">
        <f t="shared" si="1"/>
        <v>45403</v>
      </c>
      <c r="E32" s="310">
        <f t="shared" si="1"/>
        <v>45407</v>
      </c>
      <c r="F32" s="310">
        <f t="shared" si="1"/>
        <v>45408</v>
      </c>
      <c r="G32" s="291">
        <f t="shared" si="1"/>
        <v>45410</v>
      </c>
      <c r="H32" s="291">
        <f t="shared" si="1"/>
        <v>45412</v>
      </c>
      <c r="I32" s="310">
        <f t="shared" si="1"/>
        <v>45414</v>
      </c>
      <c r="J32" s="310">
        <f t="shared" si="1"/>
        <v>45415</v>
      </c>
      <c r="K32" s="291">
        <f t="shared" si="1"/>
        <v>45417</v>
      </c>
      <c r="L32" s="310">
        <f t="shared" si="1"/>
        <v>45420</v>
      </c>
      <c r="M32" s="291">
        <f t="shared" si="1"/>
        <v>45421</v>
      </c>
      <c r="N32" s="310">
        <f t="shared" si="1"/>
        <v>45424</v>
      </c>
      <c r="O32" s="291">
        <f t="shared" si="1"/>
        <v>45427</v>
      </c>
      <c r="P32" s="310">
        <f t="shared" si="1"/>
        <v>45429</v>
      </c>
      <c r="Q32" s="310">
        <f t="shared" si="1"/>
        <v>45431</v>
      </c>
      <c r="R32" s="310">
        <f t="shared" si="1"/>
        <v>45436</v>
      </c>
      <c r="S32" s="310">
        <f t="shared" si="1"/>
        <v>45438</v>
      </c>
      <c r="T32" s="310">
        <f t="shared" si="1"/>
        <v>45440</v>
      </c>
      <c r="U32" s="310">
        <f t="shared" si="1"/>
        <v>45443</v>
      </c>
      <c r="V32" s="310">
        <f t="shared" si="1"/>
        <v>45444</v>
      </c>
      <c r="W32" s="310">
        <f t="shared" si="1"/>
        <v>45445</v>
      </c>
      <c r="X32" s="310">
        <f t="shared" si="1"/>
        <v>45453</v>
      </c>
      <c r="Y32" s="310">
        <f t="shared" si="1"/>
        <v>45454</v>
      </c>
      <c r="Z32" s="310">
        <f t="shared" si="1"/>
        <v>45457</v>
      </c>
      <c r="AA32" s="310">
        <f t="shared" si="1"/>
        <v>45459</v>
      </c>
      <c r="AB32" s="291">
        <f t="shared" si="1"/>
        <v>45461</v>
      </c>
      <c r="AC32" s="310">
        <f t="shared" si="1"/>
        <v>45464</v>
      </c>
      <c r="AD32" s="310">
        <f t="shared" si="1"/>
        <v>45466</v>
      </c>
      <c r="AE32" s="310">
        <f t="shared" si="1"/>
        <v>45471</v>
      </c>
      <c r="AF32" s="310">
        <f t="shared" si="1"/>
        <v>45473</v>
      </c>
      <c r="AG32" s="310">
        <f t="shared" si="1"/>
        <v>45474</v>
      </c>
      <c r="AH32" s="310">
        <f t="shared" si="1"/>
        <v>45478</v>
      </c>
      <c r="AI32" s="310">
        <f t="shared" si="1"/>
        <v>45480</v>
      </c>
      <c r="AJ32" s="310">
        <f t="shared" si="1"/>
        <v>45484</v>
      </c>
      <c r="AK32" s="310">
        <f t="shared" si="1"/>
        <v>45485</v>
      </c>
      <c r="AL32" s="310">
        <f t="shared" si="1"/>
        <v>45492</v>
      </c>
      <c r="AM32" s="310">
        <f t="shared" si="1"/>
        <v>45494</v>
      </c>
      <c r="AN32" s="310">
        <f t="shared" si="1"/>
        <v>45499</v>
      </c>
      <c r="AO32" s="310">
        <f t="shared" si="1"/>
        <v>45501</v>
      </c>
      <c r="AP32" s="310">
        <f t="shared" si="1"/>
        <v>45504</v>
      </c>
      <c r="AQ32" s="310">
        <f t="shared" si="1"/>
        <v>45505</v>
      </c>
      <c r="AR32" s="310">
        <f t="shared" si="1"/>
        <v>45506</v>
      </c>
      <c r="AS32" s="310">
        <f t="shared" si="1"/>
        <v>45508</v>
      </c>
      <c r="AT32" s="310">
        <f t="shared" si="1"/>
        <v>45513</v>
      </c>
      <c r="AU32" s="310">
        <f t="shared" si="1"/>
        <v>45515</v>
      </c>
      <c r="AV32" s="310">
        <f t="shared" si="1"/>
        <v>45520</v>
      </c>
      <c r="AW32" s="310">
        <f t="shared" si="1"/>
        <v>45522</v>
      </c>
      <c r="AX32" s="310">
        <f t="shared" si="1"/>
        <v>45526</v>
      </c>
      <c r="AY32" s="310">
        <f t="shared" si="1"/>
        <v>45532</v>
      </c>
      <c r="AZ32" s="310">
        <f t="shared" si="1"/>
        <v>45534</v>
      </c>
      <c r="BA32" s="310">
        <f t="shared" si="1"/>
        <v>45536</v>
      </c>
      <c r="BB32" s="310">
        <f t="shared" si="1"/>
        <v>45541</v>
      </c>
      <c r="BC32" s="310">
        <f t="shared" si="1"/>
        <v>45543</v>
      </c>
      <c r="BD32" s="310">
        <f t="shared" si="1"/>
        <v>45548</v>
      </c>
      <c r="BE32" s="310">
        <f t="shared" si="1"/>
        <v>45550</v>
      </c>
      <c r="BF32" s="310">
        <f t="shared" si="1"/>
        <v>45555</v>
      </c>
      <c r="BG32" s="310">
        <f t="shared" si="1"/>
        <v>45557</v>
      </c>
      <c r="BH32" s="310">
        <f t="shared" si="1"/>
        <v>45562</v>
      </c>
      <c r="BI32" s="310">
        <f t="shared" si="1"/>
        <v>45564</v>
      </c>
    </row>
    <row r="33" spans="1:61" s="85" customFormat="1" x14ac:dyDescent="0.2">
      <c r="A33" s="94"/>
      <c r="B33" s="310">
        <f t="shared" ref="B33" si="2">B6</f>
        <v>45400</v>
      </c>
      <c r="C33" s="310">
        <f t="shared" ref="C33:BI33" si="3">C6</f>
        <v>45402</v>
      </c>
      <c r="D33" s="310">
        <f t="shared" si="3"/>
        <v>45406</v>
      </c>
      <c r="E33" s="310">
        <f t="shared" si="3"/>
        <v>45407</v>
      </c>
      <c r="F33" s="310">
        <f t="shared" si="3"/>
        <v>45409</v>
      </c>
      <c r="G33" s="291">
        <f t="shared" si="3"/>
        <v>45411</v>
      </c>
      <c r="H33" s="291">
        <f t="shared" si="3"/>
        <v>45413</v>
      </c>
      <c r="I33" s="310">
        <f t="shared" si="3"/>
        <v>45414</v>
      </c>
      <c r="J33" s="310">
        <f t="shared" si="3"/>
        <v>45416</v>
      </c>
      <c r="K33" s="291">
        <f t="shared" si="3"/>
        <v>45419</v>
      </c>
      <c r="L33" s="310">
        <f t="shared" si="3"/>
        <v>45420</v>
      </c>
      <c r="M33" s="291">
        <f t="shared" si="3"/>
        <v>45423</v>
      </c>
      <c r="N33" s="310">
        <f t="shared" si="3"/>
        <v>45426</v>
      </c>
      <c r="O33" s="291">
        <f t="shared" si="3"/>
        <v>45428</v>
      </c>
      <c r="P33" s="310">
        <f t="shared" si="3"/>
        <v>45430</v>
      </c>
      <c r="Q33" s="310">
        <f t="shared" si="3"/>
        <v>45435</v>
      </c>
      <c r="R33" s="310">
        <f t="shared" si="3"/>
        <v>45437</v>
      </c>
      <c r="S33" s="310">
        <f t="shared" si="3"/>
        <v>45439</v>
      </c>
      <c r="T33" s="310">
        <f t="shared" si="3"/>
        <v>45442</v>
      </c>
      <c r="U33" s="310">
        <f t="shared" si="3"/>
        <v>45443</v>
      </c>
      <c r="V33" s="310">
        <f t="shared" si="3"/>
        <v>45444</v>
      </c>
      <c r="W33" s="310">
        <f t="shared" si="3"/>
        <v>45452</v>
      </c>
      <c r="X33" s="310">
        <f t="shared" si="3"/>
        <v>45453</v>
      </c>
      <c r="Y33" s="310">
        <f t="shared" si="3"/>
        <v>45456</v>
      </c>
      <c r="Z33" s="310">
        <f t="shared" si="3"/>
        <v>45458</v>
      </c>
      <c r="AA33" s="310">
        <f t="shared" si="3"/>
        <v>45460</v>
      </c>
      <c r="AB33" s="291">
        <f t="shared" si="3"/>
        <v>45463</v>
      </c>
      <c r="AC33" s="310">
        <f t="shared" si="3"/>
        <v>45465</v>
      </c>
      <c r="AD33" s="310">
        <f t="shared" si="3"/>
        <v>45470</v>
      </c>
      <c r="AE33" s="310">
        <f t="shared" si="3"/>
        <v>45472</v>
      </c>
      <c r="AF33" s="310">
        <f t="shared" si="3"/>
        <v>45473</v>
      </c>
      <c r="AG33" s="310">
        <f t="shared" si="3"/>
        <v>45477</v>
      </c>
      <c r="AH33" s="310">
        <f t="shared" si="3"/>
        <v>45479</v>
      </c>
      <c r="AI33" s="310">
        <f t="shared" si="3"/>
        <v>45483</v>
      </c>
      <c r="AJ33" s="310">
        <f t="shared" si="3"/>
        <v>45484</v>
      </c>
      <c r="AK33" s="310">
        <f t="shared" si="3"/>
        <v>45491</v>
      </c>
      <c r="AL33" s="310">
        <f t="shared" si="3"/>
        <v>45493</v>
      </c>
      <c r="AM33" s="310">
        <f t="shared" si="3"/>
        <v>45498</v>
      </c>
      <c r="AN33" s="310">
        <f t="shared" si="3"/>
        <v>45500</v>
      </c>
      <c r="AO33" s="310">
        <f t="shared" si="3"/>
        <v>45503</v>
      </c>
      <c r="AP33" s="310">
        <f t="shared" si="3"/>
        <v>45504</v>
      </c>
      <c r="AQ33" s="310">
        <f t="shared" si="3"/>
        <v>45505</v>
      </c>
      <c r="AR33" s="310">
        <f t="shared" si="3"/>
        <v>45507</v>
      </c>
      <c r="AS33" s="310">
        <f t="shared" si="3"/>
        <v>45512</v>
      </c>
      <c r="AT33" s="310">
        <f t="shared" si="3"/>
        <v>45514</v>
      </c>
      <c r="AU33" s="310">
        <f t="shared" si="3"/>
        <v>45519</v>
      </c>
      <c r="AV33" s="310">
        <f t="shared" si="3"/>
        <v>45521</v>
      </c>
      <c r="AW33" s="310">
        <f t="shared" si="3"/>
        <v>45525</v>
      </c>
      <c r="AX33" s="310">
        <f t="shared" si="3"/>
        <v>45531</v>
      </c>
      <c r="AY33" s="310">
        <f t="shared" si="3"/>
        <v>45533</v>
      </c>
      <c r="AZ33" s="310">
        <f t="shared" si="3"/>
        <v>45535</v>
      </c>
      <c r="BA33" s="310">
        <f t="shared" si="3"/>
        <v>45540</v>
      </c>
      <c r="BB33" s="310">
        <f t="shared" si="3"/>
        <v>45542</v>
      </c>
      <c r="BC33" s="310">
        <f t="shared" si="3"/>
        <v>45547</v>
      </c>
      <c r="BD33" s="310">
        <f t="shared" si="3"/>
        <v>45549</v>
      </c>
      <c r="BE33" s="310">
        <f t="shared" si="3"/>
        <v>45554</v>
      </c>
      <c r="BF33" s="310">
        <f t="shared" si="3"/>
        <v>45556</v>
      </c>
      <c r="BG33" s="310">
        <f t="shared" si="3"/>
        <v>45561</v>
      </c>
      <c r="BH33" s="310">
        <f t="shared" si="3"/>
        <v>45563</v>
      </c>
      <c r="BI33" s="310">
        <f t="shared" si="3"/>
        <v>45565</v>
      </c>
    </row>
    <row r="34" spans="1:61" s="85" customFormat="1" x14ac:dyDescent="0.2">
      <c r="A34" s="259" t="s">
        <v>153</v>
      </c>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1"/>
      <c r="BC34" s="311"/>
      <c r="BD34" s="311"/>
      <c r="BE34" s="311"/>
      <c r="BF34" s="311"/>
      <c r="BG34" s="311"/>
      <c r="BH34" s="311"/>
      <c r="BI34" s="311"/>
    </row>
    <row r="35" spans="1:61" s="85" customFormat="1" x14ac:dyDescent="0.2">
      <c r="A35" s="260">
        <v>1</v>
      </c>
      <c r="B35" s="292">
        <f t="shared" ref="B35" si="4">ROUND(B8*0.87,)+25</f>
        <v>14511</v>
      </c>
      <c r="C35" s="292">
        <f t="shared" ref="C35:BI35" si="5">ROUND(C8*0.87,)+25</f>
        <v>13336</v>
      </c>
      <c r="D35" s="292">
        <f t="shared" si="5"/>
        <v>11535</v>
      </c>
      <c r="E35" s="292">
        <f t="shared" si="5"/>
        <v>11535</v>
      </c>
      <c r="F35" s="292">
        <f t="shared" si="5"/>
        <v>14511</v>
      </c>
      <c r="G35" s="292">
        <f t="shared" si="5"/>
        <v>25081</v>
      </c>
      <c r="H35" s="292">
        <f t="shared" si="5"/>
        <v>21558</v>
      </c>
      <c r="I35" s="292">
        <f t="shared" si="5"/>
        <v>19209</v>
      </c>
      <c r="J35" s="292">
        <f t="shared" si="5"/>
        <v>19209</v>
      </c>
      <c r="K35" s="292">
        <f t="shared" si="5"/>
        <v>16860</v>
      </c>
      <c r="L35" s="292">
        <f t="shared" si="5"/>
        <v>21558</v>
      </c>
      <c r="M35" s="292">
        <f t="shared" si="5"/>
        <v>25081</v>
      </c>
      <c r="N35" s="292">
        <f t="shared" si="5"/>
        <v>10987</v>
      </c>
      <c r="O35" s="292">
        <f t="shared" si="5"/>
        <v>12162</v>
      </c>
      <c r="P35" s="292">
        <f t="shared" si="5"/>
        <v>10987</v>
      </c>
      <c r="Q35" s="292">
        <f t="shared" si="5"/>
        <v>11535</v>
      </c>
      <c r="R35" s="292">
        <f t="shared" si="5"/>
        <v>12162</v>
      </c>
      <c r="S35" s="292">
        <f t="shared" si="5"/>
        <v>9813</v>
      </c>
      <c r="T35" s="292">
        <f t="shared" si="5"/>
        <v>12162</v>
      </c>
      <c r="U35" s="292">
        <f t="shared" si="5"/>
        <v>14511</v>
      </c>
      <c r="V35" s="292">
        <f t="shared" si="5"/>
        <v>14511</v>
      </c>
      <c r="W35" s="292">
        <f t="shared" si="5"/>
        <v>14511</v>
      </c>
      <c r="X35" s="292">
        <f t="shared" si="5"/>
        <v>14511</v>
      </c>
      <c r="Y35" s="292">
        <f t="shared" si="5"/>
        <v>13336</v>
      </c>
      <c r="Z35" s="292">
        <f t="shared" si="5"/>
        <v>16860</v>
      </c>
      <c r="AA35" s="292">
        <f t="shared" si="5"/>
        <v>13336</v>
      </c>
      <c r="AB35" s="292">
        <f t="shared" si="5"/>
        <v>19209</v>
      </c>
      <c r="AC35" s="292">
        <f t="shared" si="5"/>
        <v>16860</v>
      </c>
      <c r="AD35" s="292">
        <f t="shared" si="5"/>
        <v>13336</v>
      </c>
      <c r="AE35" s="292">
        <f t="shared" si="5"/>
        <v>16860</v>
      </c>
      <c r="AF35" s="292">
        <f t="shared" si="5"/>
        <v>14511</v>
      </c>
      <c r="AG35" s="292">
        <f t="shared" si="5"/>
        <v>19757</v>
      </c>
      <c r="AH35" s="292">
        <f t="shared" si="5"/>
        <v>22106</v>
      </c>
      <c r="AI35" s="292">
        <f t="shared" si="5"/>
        <v>19757</v>
      </c>
      <c r="AJ35" s="292">
        <f t="shared" si="5"/>
        <v>18426</v>
      </c>
      <c r="AK35" s="292">
        <f t="shared" si="5"/>
        <v>18426</v>
      </c>
      <c r="AL35" s="292">
        <f t="shared" si="5"/>
        <v>19757</v>
      </c>
      <c r="AM35" s="292">
        <f t="shared" si="5"/>
        <v>18426</v>
      </c>
      <c r="AN35" s="292">
        <f t="shared" si="5"/>
        <v>22106</v>
      </c>
      <c r="AO35" s="292">
        <f t="shared" si="5"/>
        <v>19757</v>
      </c>
      <c r="AP35" s="292">
        <f t="shared" si="5"/>
        <v>22106</v>
      </c>
      <c r="AQ35" s="292">
        <f t="shared" si="5"/>
        <v>22106</v>
      </c>
      <c r="AR35" s="292">
        <f t="shared" si="5"/>
        <v>28370</v>
      </c>
      <c r="AS35" s="292">
        <f t="shared" si="5"/>
        <v>22106</v>
      </c>
      <c r="AT35" s="292">
        <f t="shared" si="5"/>
        <v>26021</v>
      </c>
      <c r="AU35" s="292">
        <f t="shared" si="5"/>
        <v>22106</v>
      </c>
      <c r="AV35" s="292">
        <f t="shared" si="5"/>
        <v>26021</v>
      </c>
      <c r="AW35" s="292">
        <f t="shared" si="5"/>
        <v>22106</v>
      </c>
      <c r="AX35" s="292">
        <f t="shared" si="5"/>
        <v>28370</v>
      </c>
      <c r="AY35" s="292">
        <f t="shared" si="5"/>
        <v>18426</v>
      </c>
      <c r="AZ35" s="292">
        <f t="shared" si="5"/>
        <v>23672</v>
      </c>
      <c r="BA35" s="292">
        <f t="shared" si="5"/>
        <v>16077</v>
      </c>
      <c r="BB35" s="292">
        <f t="shared" si="5"/>
        <v>17251</v>
      </c>
      <c r="BC35" s="292">
        <f t="shared" si="5"/>
        <v>16077</v>
      </c>
      <c r="BD35" s="292">
        <f t="shared" si="5"/>
        <v>17251</v>
      </c>
      <c r="BE35" s="292">
        <f t="shared" si="5"/>
        <v>16077</v>
      </c>
      <c r="BF35" s="292">
        <f t="shared" si="5"/>
        <v>17251</v>
      </c>
      <c r="BG35" s="292">
        <f t="shared" si="5"/>
        <v>16077</v>
      </c>
      <c r="BH35" s="292">
        <f t="shared" si="5"/>
        <v>17251</v>
      </c>
      <c r="BI35" s="292">
        <f t="shared" si="5"/>
        <v>16077</v>
      </c>
    </row>
    <row r="36" spans="1:61" s="85" customFormat="1" x14ac:dyDescent="0.2">
      <c r="A36" s="260">
        <v>2</v>
      </c>
      <c r="B36" s="292">
        <f t="shared" ref="B36" si="6">ROUND(B9*0.87,)+25</f>
        <v>16077</v>
      </c>
      <c r="C36" s="292">
        <f t="shared" ref="C36:BI36" si="7">ROUND(C9*0.87,)+25</f>
        <v>14902</v>
      </c>
      <c r="D36" s="292">
        <f t="shared" si="7"/>
        <v>13101</v>
      </c>
      <c r="E36" s="292">
        <f t="shared" si="7"/>
        <v>13101</v>
      </c>
      <c r="F36" s="292">
        <f t="shared" si="7"/>
        <v>16077</v>
      </c>
      <c r="G36" s="292">
        <f t="shared" si="7"/>
        <v>26647</v>
      </c>
      <c r="H36" s="292">
        <f t="shared" si="7"/>
        <v>23124</v>
      </c>
      <c r="I36" s="292">
        <f t="shared" si="7"/>
        <v>20775</v>
      </c>
      <c r="J36" s="292">
        <f t="shared" si="7"/>
        <v>20775</v>
      </c>
      <c r="K36" s="292">
        <f t="shared" si="7"/>
        <v>18426</v>
      </c>
      <c r="L36" s="292">
        <f t="shared" si="7"/>
        <v>23124</v>
      </c>
      <c r="M36" s="292">
        <f t="shared" si="7"/>
        <v>26647</v>
      </c>
      <c r="N36" s="292">
        <f t="shared" si="7"/>
        <v>12553</v>
      </c>
      <c r="O36" s="292">
        <f t="shared" si="7"/>
        <v>13728</v>
      </c>
      <c r="P36" s="292">
        <f t="shared" si="7"/>
        <v>12553</v>
      </c>
      <c r="Q36" s="292">
        <f t="shared" si="7"/>
        <v>13101</v>
      </c>
      <c r="R36" s="292">
        <f t="shared" si="7"/>
        <v>13728</v>
      </c>
      <c r="S36" s="292">
        <f t="shared" si="7"/>
        <v>11379</v>
      </c>
      <c r="T36" s="292">
        <f t="shared" si="7"/>
        <v>13728</v>
      </c>
      <c r="U36" s="292">
        <f t="shared" si="7"/>
        <v>16077</v>
      </c>
      <c r="V36" s="292">
        <f t="shared" si="7"/>
        <v>16077</v>
      </c>
      <c r="W36" s="292">
        <f t="shared" si="7"/>
        <v>16077</v>
      </c>
      <c r="X36" s="292">
        <f t="shared" si="7"/>
        <v>16077</v>
      </c>
      <c r="Y36" s="292">
        <f t="shared" si="7"/>
        <v>14902</v>
      </c>
      <c r="Z36" s="292">
        <f t="shared" si="7"/>
        <v>18426</v>
      </c>
      <c r="AA36" s="292">
        <f t="shared" si="7"/>
        <v>14902</v>
      </c>
      <c r="AB36" s="292">
        <f t="shared" si="7"/>
        <v>20775</v>
      </c>
      <c r="AC36" s="292">
        <f t="shared" si="7"/>
        <v>18426</v>
      </c>
      <c r="AD36" s="292">
        <f t="shared" si="7"/>
        <v>14902</v>
      </c>
      <c r="AE36" s="292">
        <f t="shared" si="7"/>
        <v>18426</v>
      </c>
      <c r="AF36" s="292">
        <f t="shared" si="7"/>
        <v>16077</v>
      </c>
      <c r="AG36" s="292">
        <f t="shared" si="7"/>
        <v>21323</v>
      </c>
      <c r="AH36" s="292">
        <f t="shared" si="7"/>
        <v>23672</v>
      </c>
      <c r="AI36" s="292">
        <f t="shared" si="7"/>
        <v>21323</v>
      </c>
      <c r="AJ36" s="292">
        <f t="shared" si="7"/>
        <v>19992</v>
      </c>
      <c r="AK36" s="292">
        <f t="shared" si="7"/>
        <v>19992</v>
      </c>
      <c r="AL36" s="292">
        <f t="shared" si="7"/>
        <v>21323</v>
      </c>
      <c r="AM36" s="292">
        <f t="shared" si="7"/>
        <v>19992</v>
      </c>
      <c r="AN36" s="292">
        <f t="shared" si="7"/>
        <v>23672</v>
      </c>
      <c r="AO36" s="292">
        <f t="shared" si="7"/>
        <v>21323</v>
      </c>
      <c r="AP36" s="292">
        <f t="shared" si="7"/>
        <v>23672</v>
      </c>
      <c r="AQ36" s="292">
        <f t="shared" si="7"/>
        <v>23672</v>
      </c>
      <c r="AR36" s="292">
        <f t="shared" si="7"/>
        <v>29936</v>
      </c>
      <c r="AS36" s="292">
        <f t="shared" si="7"/>
        <v>23672</v>
      </c>
      <c r="AT36" s="292">
        <f t="shared" si="7"/>
        <v>27587</v>
      </c>
      <c r="AU36" s="292">
        <f t="shared" si="7"/>
        <v>23672</v>
      </c>
      <c r="AV36" s="292">
        <f t="shared" si="7"/>
        <v>27587</v>
      </c>
      <c r="AW36" s="292">
        <f t="shared" si="7"/>
        <v>23672</v>
      </c>
      <c r="AX36" s="292">
        <f t="shared" si="7"/>
        <v>29936</v>
      </c>
      <c r="AY36" s="292">
        <f t="shared" si="7"/>
        <v>19992</v>
      </c>
      <c r="AZ36" s="292">
        <f t="shared" si="7"/>
        <v>25238</v>
      </c>
      <c r="BA36" s="292">
        <f t="shared" si="7"/>
        <v>17643</v>
      </c>
      <c r="BB36" s="292">
        <f t="shared" si="7"/>
        <v>18817</v>
      </c>
      <c r="BC36" s="292">
        <f t="shared" si="7"/>
        <v>17643</v>
      </c>
      <c r="BD36" s="292">
        <f t="shared" si="7"/>
        <v>18817</v>
      </c>
      <c r="BE36" s="292">
        <f t="shared" si="7"/>
        <v>17643</v>
      </c>
      <c r="BF36" s="292">
        <f t="shared" si="7"/>
        <v>18817</v>
      </c>
      <c r="BG36" s="292">
        <f t="shared" si="7"/>
        <v>17643</v>
      </c>
      <c r="BH36" s="292">
        <f t="shared" si="7"/>
        <v>18817</v>
      </c>
      <c r="BI36" s="292">
        <f t="shared" si="7"/>
        <v>17643</v>
      </c>
    </row>
    <row r="37" spans="1:61" s="85" customFormat="1" x14ac:dyDescent="0.2">
      <c r="A37" s="259" t="s">
        <v>155</v>
      </c>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2"/>
      <c r="BI37" s="292"/>
    </row>
    <row r="38" spans="1:61" s="85" customFormat="1" x14ac:dyDescent="0.2">
      <c r="A38" s="260">
        <v>1</v>
      </c>
      <c r="B38" s="292">
        <f t="shared" ref="B38" si="8">ROUND(B11*0.87,)+25</f>
        <v>16468</v>
      </c>
      <c r="C38" s="292">
        <f t="shared" ref="C38:BI38" si="9">ROUND(C11*0.87,)+25</f>
        <v>15294</v>
      </c>
      <c r="D38" s="292">
        <f t="shared" si="9"/>
        <v>13493</v>
      </c>
      <c r="E38" s="292">
        <f t="shared" si="9"/>
        <v>13493</v>
      </c>
      <c r="F38" s="292">
        <f t="shared" si="9"/>
        <v>16468</v>
      </c>
      <c r="G38" s="292">
        <f t="shared" si="9"/>
        <v>27039</v>
      </c>
      <c r="H38" s="292">
        <f t="shared" si="9"/>
        <v>23515</v>
      </c>
      <c r="I38" s="292">
        <f t="shared" si="9"/>
        <v>21166</v>
      </c>
      <c r="J38" s="292">
        <f t="shared" si="9"/>
        <v>21166</v>
      </c>
      <c r="K38" s="292">
        <f t="shared" si="9"/>
        <v>18817</v>
      </c>
      <c r="L38" s="292">
        <f t="shared" si="9"/>
        <v>23515</v>
      </c>
      <c r="M38" s="292">
        <f t="shared" si="9"/>
        <v>27039</v>
      </c>
      <c r="N38" s="292">
        <f t="shared" si="9"/>
        <v>12945</v>
      </c>
      <c r="O38" s="292">
        <f t="shared" si="9"/>
        <v>14119</v>
      </c>
      <c r="P38" s="292">
        <f t="shared" si="9"/>
        <v>12945</v>
      </c>
      <c r="Q38" s="292">
        <f t="shared" si="9"/>
        <v>13493</v>
      </c>
      <c r="R38" s="292">
        <f t="shared" si="9"/>
        <v>14119</v>
      </c>
      <c r="S38" s="292">
        <f t="shared" si="9"/>
        <v>11770</v>
      </c>
      <c r="T38" s="292">
        <f t="shared" si="9"/>
        <v>14119</v>
      </c>
      <c r="U38" s="292">
        <f t="shared" si="9"/>
        <v>16468</v>
      </c>
      <c r="V38" s="292">
        <f t="shared" si="9"/>
        <v>16468</v>
      </c>
      <c r="W38" s="292">
        <f t="shared" si="9"/>
        <v>16468</v>
      </c>
      <c r="X38" s="292">
        <f t="shared" si="9"/>
        <v>16468</v>
      </c>
      <c r="Y38" s="292">
        <f t="shared" si="9"/>
        <v>15294</v>
      </c>
      <c r="Z38" s="292">
        <f t="shared" si="9"/>
        <v>18817</v>
      </c>
      <c r="AA38" s="292">
        <f t="shared" si="9"/>
        <v>15294</v>
      </c>
      <c r="AB38" s="292">
        <f t="shared" si="9"/>
        <v>21166</v>
      </c>
      <c r="AC38" s="292">
        <f t="shared" si="9"/>
        <v>18817</v>
      </c>
      <c r="AD38" s="292">
        <f t="shared" si="9"/>
        <v>15294</v>
      </c>
      <c r="AE38" s="292">
        <f t="shared" si="9"/>
        <v>18817</v>
      </c>
      <c r="AF38" s="292">
        <f t="shared" si="9"/>
        <v>16468</v>
      </c>
      <c r="AG38" s="292">
        <f t="shared" si="9"/>
        <v>21714</v>
      </c>
      <c r="AH38" s="292">
        <f t="shared" si="9"/>
        <v>24063</v>
      </c>
      <c r="AI38" s="292">
        <f t="shared" si="9"/>
        <v>21714</v>
      </c>
      <c r="AJ38" s="292">
        <f t="shared" si="9"/>
        <v>20383</v>
      </c>
      <c r="AK38" s="292">
        <f t="shared" si="9"/>
        <v>20383</v>
      </c>
      <c r="AL38" s="292">
        <f t="shared" si="9"/>
        <v>21714</v>
      </c>
      <c r="AM38" s="292">
        <f t="shared" si="9"/>
        <v>20383</v>
      </c>
      <c r="AN38" s="292">
        <f t="shared" si="9"/>
        <v>24063</v>
      </c>
      <c r="AO38" s="292">
        <f t="shared" si="9"/>
        <v>21714</v>
      </c>
      <c r="AP38" s="292">
        <f t="shared" si="9"/>
        <v>24063</v>
      </c>
      <c r="AQ38" s="292">
        <f t="shared" si="9"/>
        <v>24063</v>
      </c>
      <c r="AR38" s="292">
        <f t="shared" si="9"/>
        <v>30327</v>
      </c>
      <c r="AS38" s="292">
        <f t="shared" si="9"/>
        <v>24063</v>
      </c>
      <c r="AT38" s="292">
        <f t="shared" si="9"/>
        <v>27978</v>
      </c>
      <c r="AU38" s="292">
        <f t="shared" si="9"/>
        <v>24063</v>
      </c>
      <c r="AV38" s="292">
        <f t="shared" si="9"/>
        <v>27978</v>
      </c>
      <c r="AW38" s="292">
        <f t="shared" si="9"/>
        <v>24063</v>
      </c>
      <c r="AX38" s="292">
        <f t="shared" si="9"/>
        <v>30327</v>
      </c>
      <c r="AY38" s="292">
        <f t="shared" si="9"/>
        <v>20383</v>
      </c>
      <c r="AZ38" s="292">
        <f t="shared" si="9"/>
        <v>25629</v>
      </c>
      <c r="BA38" s="292">
        <f t="shared" si="9"/>
        <v>18034</v>
      </c>
      <c r="BB38" s="292">
        <f t="shared" si="9"/>
        <v>19209</v>
      </c>
      <c r="BC38" s="292">
        <f t="shared" si="9"/>
        <v>18034</v>
      </c>
      <c r="BD38" s="292">
        <f t="shared" si="9"/>
        <v>19209</v>
      </c>
      <c r="BE38" s="292">
        <f t="shared" si="9"/>
        <v>18034</v>
      </c>
      <c r="BF38" s="292">
        <f t="shared" si="9"/>
        <v>19209</v>
      </c>
      <c r="BG38" s="292">
        <f t="shared" si="9"/>
        <v>18034</v>
      </c>
      <c r="BH38" s="292">
        <f t="shared" si="9"/>
        <v>19209</v>
      </c>
      <c r="BI38" s="292">
        <f t="shared" si="9"/>
        <v>18034</v>
      </c>
    </row>
    <row r="39" spans="1:61" s="85" customFormat="1" x14ac:dyDescent="0.2">
      <c r="A39" s="260">
        <v>2</v>
      </c>
      <c r="B39" s="292">
        <f t="shared" ref="B39" si="10">ROUND(B12*0.87,)+25</f>
        <v>18034</v>
      </c>
      <c r="C39" s="292">
        <f t="shared" ref="C39:BI39" si="11">ROUND(C12*0.87,)+25</f>
        <v>16860</v>
      </c>
      <c r="D39" s="292">
        <f t="shared" si="11"/>
        <v>15059</v>
      </c>
      <c r="E39" s="292">
        <f t="shared" si="11"/>
        <v>15059</v>
      </c>
      <c r="F39" s="292">
        <f t="shared" si="11"/>
        <v>18034</v>
      </c>
      <c r="G39" s="292">
        <f t="shared" si="11"/>
        <v>28605</v>
      </c>
      <c r="H39" s="292">
        <f t="shared" si="11"/>
        <v>25081</v>
      </c>
      <c r="I39" s="292">
        <f t="shared" si="11"/>
        <v>22732</v>
      </c>
      <c r="J39" s="292">
        <f t="shared" si="11"/>
        <v>22732</v>
      </c>
      <c r="K39" s="292">
        <f t="shared" si="11"/>
        <v>20383</v>
      </c>
      <c r="L39" s="292">
        <f t="shared" si="11"/>
        <v>25081</v>
      </c>
      <c r="M39" s="292">
        <f t="shared" si="11"/>
        <v>28605</v>
      </c>
      <c r="N39" s="292">
        <f t="shared" si="11"/>
        <v>14511</v>
      </c>
      <c r="O39" s="292">
        <f t="shared" si="11"/>
        <v>15685</v>
      </c>
      <c r="P39" s="292">
        <f t="shared" si="11"/>
        <v>14511</v>
      </c>
      <c r="Q39" s="292">
        <f t="shared" si="11"/>
        <v>15059</v>
      </c>
      <c r="R39" s="292">
        <f t="shared" si="11"/>
        <v>15685</v>
      </c>
      <c r="S39" s="292">
        <f t="shared" si="11"/>
        <v>13336</v>
      </c>
      <c r="T39" s="292">
        <f t="shared" si="11"/>
        <v>15685</v>
      </c>
      <c r="U39" s="292">
        <f t="shared" si="11"/>
        <v>18034</v>
      </c>
      <c r="V39" s="292">
        <f t="shared" si="11"/>
        <v>18034</v>
      </c>
      <c r="W39" s="292">
        <f t="shared" si="11"/>
        <v>18034</v>
      </c>
      <c r="X39" s="292">
        <f t="shared" si="11"/>
        <v>18034</v>
      </c>
      <c r="Y39" s="292">
        <f t="shared" si="11"/>
        <v>16860</v>
      </c>
      <c r="Z39" s="292">
        <f t="shared" si="11"/>
        <v>20383</v>
      </c>
      <c r="AA39" s="292">
        <f t="shared" si="11"/>
        <v>16860</v>
      </c>
      <c r="AB39" s="292">
        <f t="shared" si="11"/>
        <v>22732</v>
      </c>
      <c r="AC39" s="292">
        <f t="shared" si="11"/>
        <v>20383</v>
      </c>
      <c r="AD39" s="292">
        <f t="shared" si="11"/>
        <v>16860</v>
      </c>
      <c r="AE39" s="292">
        <f t="shared" si="11"/>
        <v>20383</v>
      </c>
      <c r="AF39" s="292">
        <f t="shared" si="11"/>
        <v>18034</v>
      </c>
      <c r="AG39" s="292">
        <f t="shared" si="11"/>
        <v>23280</v>
      </c>
      <c r="AH39" s="292">
        <f t="shared" si="11"/>
        <v>25629</v>
      </c>
      <c r="AI39" s="292">
        <f t="shared" si="11"/>
        <v>23280</v>
      </c>
      <c r="AJ39" s="292">
        <f t="shared" si="11"/>
        <v>21949</v>
      </c>
      <c r="AK39" s="292">
        <f t="shared" si="11"/>
        <v>21949</v>
      </c>
      <c r="AL39" s="292">
        <f t="shared" si="11"/>
        <v>23280</v>
      </c>
      <c r="AM39" s="292">
        <f t="shared" si="11"/>
        <v>21949</v>
      </c>
      <c r="AN39" s="292">
        <f t="shared" si="11"/>
        <v>25629</v>
      </c>
      <c r="AO39" s="292">
        <f t="shared" si="11"/>
        <v>23280</v>
      </c>
      <c r="AP39" s="292">
        <f t="shared" si="11"/>
        <v>25629</v>
      </c>
      <c r="AQ39" s="292">
        <f t="shared" si="11"/>
        <v>25629</v>
      </c>
      <c r="AR39" s="292">
        <f t="shared" si="11"/>
        <v>31893</v>
      </c>
      <c r="AS39" s="292">
        <f t="shared" si="11"/>
        <v>25629</v>
      </c>
      <c r="AT39" s="292">
        <f t="shared" si="11"/>
        <v>29544</v>
      </c>
      <c r="AU39" s="292">
        <f t="shared" si="11"/>
        <v>25629</v>
      </c>
      <c r="AV39" s="292">
        <f t="shared" si="11"/>
        <v>29544</v>
      </c>
      <c r="AW39" s="292">
        <f t="shared" si="11"/>
        <v>25629</v>
      </c>
      <c r="AX39" s="292">
        <f t="shared" si="11"/>
        <v>31893</v>
      </c>
      <c r="AY39" s="292">
        <f t="shared" si="11"/>
        <v>21949</v>
      </c>
      <c r="AZ39" s="292">
        <f t="shared" si="11"/>
        <v>27195</v>
      </c>
      <c r="BA39" s="292">
        <f t="shared" si="11"/>
        <v>19600</v>
      </c>
      <c r="BB39" s="292">
        <f t="shared" si="11"/>
        <v>20775</v>
      </c>
      <c r="BC39" s="292">
        <f t="shared" si="11"/>
        <v>19600</v>
      </c>
      <c r="BD39" s="292">
        <f t="shared" si="11"/>
        <v>20775</v>
      </c>
      <c r="BE39" s="292">
        <f t="shared" si="11"/>
        <v>19600</v>
      </c>
      <c r="BF39" s="292">
        <f t="shared" si="11"/>
        <v>20775</v>
      </c>
      <c r="BG39" s="292">
        <f t="shared" si="11"/>
        <v>19600</v>
      </c>
      <c r="BH39" s="292">
        <f t="shared" si="11"/>
        <v>20775</v>
      </c>
      <c r="BI39" s="292">
        <f t="shared" si="11"/>
        <v>19600</v>
      </c>
    </row>
    <row r="40" spans="1:61" s="85" customFormat="1" x14ac:dyDescent="0.2">
      <c r="A40" s="259" t="s">
        <v>154</v>
      </c>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c r="BI40" s="292"/>
    </row>
    <row r="41" spans="1:61" s="85" customFormat="1" x14ac:dyDescent="0.2">
      <c r="A41" s="260">
        <v>1</v>
      </c>
      <c r="B41" s="292">
        <f t="shared" ref="B41" si="12">ROUND(B14*0.87,)+25</f>
        <v>17251</v>
      </c>
      <c r="C41" s="292">
        <f t="shared" ref="C41:BI41" si="13">ROUND(C14*0.87,)+25</f>
        <v>16077</v>
      </c>
      <c r="D41" s="292">
        <f t="shared" si="13"/>
        <v>14276</v>
      </c>
      <c r="E41" s="292">
        <f t="shared" si="13"/>
        <v>14276</v>
      </c>
      <c r="F41" s="292">
        <f t="shared" si="13"/>
        <v>17251</v>
      </c>
      <c r="G41" s="292">
        <f t="shared" si="13"/>
        <v>27822</v>
      </c>
      <c r="H41" s="292">
        <f t="shared" si="13"/>
        <v>24298</v>
      </c>
      <c r="I41" s="292">
        <f t="shared" si="13"/>
        <v>21949</v>
      </c>
      <c r="J41" s="292">
        <f t="shared" si="13"/>
        <v>21949</v>
      </c>
      <c r="K41" s="292">
        <f t="shared" si="13"/>
        <v>19600</v>
      </c>
      <c r="L41" s="292">
        <f t="shared" si="13"/>
        <v>24298</v>
      </c>
      <c r="M41" s="292">
        <f t="shared" si="13"/>
        <v>27822</v>
      </c>
      <c r="N41" s="292">
        <f t="shared" si="13"/>
        <v>13728</v>
      </c>
      <c r="O41" s="292">
        <f t="shared" si="13"/>
        <v>14902</v>
      </c>
      <c r="P41" s="292">
        <f t="shared" si="13"/>
        <v>13728</v>
      </c>
      <c r="Q41" s="292">
        <f t="shared" si="13"/>
        <v>14276</v>
      </c>
      <c r="R41" s="292">
        <f t="shared" si="13"/>
        <v>14902</v>
      </c>
      <c r="S41" s="292">
        <f t="shared" si="13"/>
        <v>12553</v>
      </c>
      <c r="T41" s="292">
        <f t="shared" si="13"/>
        <v>14902</v>
      </c>
      <c r="U41" s="292">
        <f t="shared" si="13"/>
        <v>17251</v>
      </c>
      <c r="V41" s="292">
        <f t="shared" si="13"/>
        <v>17251</v>
      </c>
      <c r="W41" s="292">
        <f t="shared" si="13"/>
        <v>17251</v>
      </c>
      <c r="X41" s="292">
        <f t="shared" si="13"/>
        <v>17251</v>
      </c>
      <c r="Y41" s="292">
        <f t="shared" si="13"/>
        <v>16077</v>
      </c>
      <c r="Z41" s="292">
        <f t="shared" si="13"/>
        <v>19600</v>
      </c>
      <c r="AA41" s="292">
        <f t="shared" si="13"/>
        <v>16077</v>
      </c>
      <c r="AB41" s="292">
        <f t="shared" si="13"/>
        <v>21949</v>
      </c>
      <c r="AC41" s="292">
        <f t="shared" si="13"/>
        <v>19600</v>
      </c>
      <c r="AD41" s="292">
        <f t="shared" si="13"/>
        <v>16077</v>
      </c>
      <c r="AE41" s="292">
        <f t="shared" si="13"/>
        <v>19600</v>
      </c>
      <c r="AF41" s="292">
        <f t="shared" si="13"/>
        <v>17251</v>
      </c>
      <c r="AG41" s="292">
        <f t="shared" si="13"/>
        <v>22497</v>
      </c>
      <c r="AH41" s="292">
        <f t="shared" si="13"/>
        <v>24846</v>
      </c>
      <c r="AI41" s="292">
        <f t="shared" si="13"/>
        <v>22497</v>
      </c>
      <c r="AJ41" s="292">
        <f t="shared" si="13"/>
        <v>21166</v>
      </c>
      <c r="AK41" s="292">
        <f t="shared" si="13"/>
        <v>21166</v>
      </c>
      <c r="AL41" s="292">
        <f t="shared" si="13"/>
        <v>22497</v>
      </c>
      <c r="AM41" s="292">
        <f t="shared" si="13"/>
        <v>21166</v>
      </c>
      <c r="AN41" s="292">
        <f t="shared" si="13"/>
        <v>24846</v>
      </c>
      <c r="AO41" s="292">
        <f t="shared" si="13"/>
        <v>22497</v>
      </c>
      <c r="AP41" s="292">
        <f t="shared" si="13"/>
        <v>24846</v>
      </c>
      <c r="AQ41" s="292">
        <f t="shared" si="13"/>
        <v>24846</v>
      </c>
      <c r="AR41" s="292">
        <f t="shared" si="13"/>
        <v>31110</v>
      </c>
      <c r="AS41" s="292">
        <f t="shared" si="13"/>
        <v>24846</v>
      </c>
      <c r="AT41" s="292">
        <f t="shared" si="13"/>
        <v>28761</v>
      </c>
      <c r="AU41" s="292">
        <f t="shared" si="13"/>
        <v>24846</v>
      </c>
      <c r="AV41" s="292">
        <f t="shared" si="13"/>
        <v>28761</v>
      </c>
      <c r="AW41" s="292">
        <f t="shared" si="13"/>
        <v>24846</v>
      </c>
      <c r="AX41" s="292">
        <f t="shared" si="13"/>
        <v>31110</v>
      </c>
      <c r="AY41" s="292">
        <f t="shared" si="13"/>
        <v>21166</v>
      </c>
      <c r="AZ41" s="292">
        <f t="shared" si="13"/>
        <v>26412</v>
      </c>
      <c r="BA41" s="292">
        <f t="shared" si="13"/>
        <v>18817</v>
      </c>
      <c r="BB41" s="292">
        <f t="shared" si="13"/>
        <v>19992</v>
      </c>
      <c r="BC41" s="292">
        <f t="shared" si="13"/>
        <v>18817</v>
      </c>
      <c r="BD41" s="292">
        <f t="shared" si="13"/>
        <v>19992</v>
      </c>
      <c r="BE41" s="292">
        <f t="shared" si="13"/>
        <v>18817</v>
      </c>
      <c r="BF41" s="292">
        <f t="shared" si="13"/>
        <v>19992</v>
      </c>
      <c r="BG41" s="292">
        <f t="shared" si="13"/>
        <v>18817</v>
      </c>
      <c r="BH41" s="292">
        <f t="shared" si="13"/>
        <v>19992</v>
      </c>
      <c r="BI41" s="292">
        <f t="shared" si="13"/>
        <v>18817</v>
      </c>
    </row>
    <row r="42" spans="1:61" s="85" customFormat="1" x14ac:dyDescent="0.2">
      <c r="A42" s="260">
        <v>2</v>
      </c>
      <c r="B42" s="292">
        <f t="shared" ref="B42" si="14">ROUND(B15*0.87,)+25</f>
        <v>18817</v>
      </c>
      <c r="C42" s="292">
        <f t="shared" ref="C42:BI42" si="15">ROUND(C15*0.87,)+25</f>
        <v>17643</v>
      </c>
      <c r="D42" s="292">
        <f t="shared" si="15"/>
        <v>15842</v>
      </c>
      <c r="E42" s="292">
        <f t="shared" si="15"/>
        <v>15842</v>
      </c>
      <c r="F42" s="292">
        <f t="shared" si="15"/>
        <v>18817</v>
      </c>
      <c r="G42" s="292">
        <f t="shared" si="15"/>
        <v>29388</v>
      </c>
      <c r="H42" s="292">
        <f t="shared" si="15"/>
        <v>25864</v>
      </c>
      <c r="I42" s="292">
        <f t="shared" si="15"/>
        <v>23515</v>
      </c>
      <c r="J42" s="292">
        <f t="shared" si="15"/>
        <v>23515</v>
      </c>
      <c r="K42" s="292">
        <f t="shared" si="15"/>
        <v>21166</v>
      </c>
      <c r="L42" s="292">
        <f t="shared" si="15"/>
        <v>25864</v>
      </c>
      <c r="M42" s="292">
        <f t="shared" si="15"/>
        <v>29388</v>
      </c>
      <c r="N42" s="292">
        <f t="shared" si="15"/>
        <v>15294</v>
      </c>
      <c r="O42" s="292">
        <f t="shared" si="15"/>
        <v>16468</v>
      </c>
      <c r="P42" s="292">
        <f t="shared" si="15"/>
        <v>15294</v>
      </c>
      <c r="Q42" s="292">
        <f t="shared" si="15"/>
        <v>15842</v>
      </c>
      <c r="R42" s="292">
        <f t="shared" si="15"/>
        <v>16468</v>
      </c>
      <c r="S42" s="292">
        <f t="shared" si="15"/>
        <v>14119</v>
      </c>
      <c r="T42" s="292">
        <f t="shared" si="15"/>
        <v>16468</v>
      </c>
      <c r="U42" s="292">
        <f t="shared" si="15"/>
        <v>18817</v>
      </c>
      <c r="V42" s="292">
        <f t="shared" si="15"/>
        <v>18817</v>
      </c>
      <c r="W42" s="292">
        <f t="shared" si="15"/>
        <v>18817</v>
      </c>
      <c r="X42" s="292">
        <f t="shared" si="15"/>
        <v>18817</v>
      </c>
      <c r="Y42" s="292">
        <f t="shared" si="15"/>
        <v>17643</v>
      </c>
      <c r="Z42" s="292">
        <f t="shared" si="15"/>
        <v>21166</v>
      </c>
      <c r="AA42" s="292">
        <f t="shared" si="15"/>
        <v>17643</v>
      </c>
      <c r="AB42" s="292">
        <f t="shared" si="15"/>
        <v>23515</v>
      </c>
      <c r="AC42" s="292">
        <f t="shared" si="15"/>
        <v>21166</v>
      </c>
      <c r="AD42" s="292">
        <f t="shared" si="15"/>
        <v>17643</v>
      </c>
      <c r="AE42" s="292">
        <f t="shared" si="15"/>
        <v>21166</v>
      </c>
      <c r="AF42" s="292">
        <f t="shared" si="15"/>
        <v>18817</v>
      </c>
      <c r="AG42" s="292">
        <f t="shared" si="15"/>
        <v>24063</v>
      </c>
      <c r="AH42" s="292">
        <f t="shared" si="15"/>
        <v>26412</v>
      </c>
      <c r="AI42" s="292">
        <f t="shared" si="15"/>
        <v>24063</v>
      </c>
      <c r="AJ42" s="292">
        <f t="shared" si="15"/>
        <v>22732</v>
      </c>
      <c r="AK42" s="292">
        <f t="shared" si="15"/>
        <v>22732</v>
      </c>
      <c r="AL42" s="292">
        <f t="shared" si="15"/>
        <v>24063</v>
      </c>
      <c r="AM42" s="292">
        <f t="shared" si="15"/>
        <v>22732</v>
      </c>
      <c r="AN42" s="292">
        <f t="shared" si="15"/>
        <v>26412</v>
      </c>
      <c r="AO42" s="292">
        <f t="shared" si="15"/>
        <v>24063</v>
      </c>
      <c r="AP42" s="292">
        <f t="shared" si="15"/>
        <v>26412</v>
      </c>
      <c r="AQ42" s="292">
        <f t="shared" si="15"/>
        <v>26412</v>
      </c>
      <c r="AR42" s="292">
        <f t="shared" si="15"/>
        <v>32676</v>
      </c>
      <c r="AS42" s="292">
        <f t="shared" si="15"/>
        <v>26412</v>
      </c>
      <c r="AT42" s="292">
        <f t="shared" si="15"/>
        <v>30327</v>
      </c>
      <c r="AU42" s="292">
        <f t="shared" si="15"/>
        <v>26412</v>
      </c>
      <c r="AV42" s="292">
        <f t="shared" si="15"/>
        <v>30327</v>
      </c>
      <c r="AW42" s="292">
        <f t="shared" si="15"/>
        <v>26412</v>
      </c>
      <c r="AX42" s="292">
        <f t="shared" si="15"/>
        <v>32676</v>
      </c>
      <c r="AY42" s="292">
        <f t="shared" si="15"/>
        <v>22732</v>
      </c>
      <c r="AZ42" s="292">
        <f t="shared" si="15"/>
        <v>27978</v>
      </c>
      <c r="BA42" s="292">
        <f t="shared" si="15"/>
        <v>20383</v>
      </c>
      <c r="BB42" s="292">
        <f t="shared" si="15"/>
        <v>21558</v>
      </c>
      <c r="BC42" s="292">
        <f t="shared" si="15"/>
        <v>20383</v>
      </c>
      <c r="BD42" s="292">
        <f t="shared" si="15"/>
        <v>21558</v>
      </c>
      <c r="BE42" s="292">
        <f t="shared" si="15"/>
        <v>20383</v>
      </c>
      <c r="BF42" s="292">
        <f t="shared" si="15"/>
        <v>21558</v>
      </c>
      <c r="BG42" s="292">
        <f t="shared" si="15"/>
        <v>20383</v>
      </c>
      <c r="BH42" s="292">
        <f t="shared" si="15"/>
        <v>21558</v>
      </c>
      <c r="BI42" s="292">
        <f t="shared" si="15"/>
        <v>20383</v>
      </c>
    </row>
    <row r="43" spans="1:61" s="85" customFormat="1" x14ac:dyDescent="0.2">
      <c r="A43" s="259" t="s">
        <v>156</v>
      </c>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row>
    <row r="44" spans="1:61" s="85" customFormat="1" x14ac:dyDescent="0.2">
      <c r="A44" s="260">
        <v>1</v>
      </c>
      <c r="B44" s="292">
        <f t="shared" ref="B44" si="16">ROUND(B17*0.87,)+25</f>
        <v>19600</v>
      </c>
      <c r="C44" s="292">
        <f t="shared" ref="C44:BI44" si="17">ROUND(C17*0.87,)+25</f>
        <v>18426</v>
      </c>
      <c r="D44" s="292">
        <f t="shared" si="17"/>
        <v>16625</v>
      </c>
      <c r="E44" s="292">
        <f t="shared" si="17"/>
        <v>16625</v>
      </c>
      <c r="F44" s="292">
        <f t="shared" si="17"/>
        <v>19600</v>
      </c>
      <c r="G44" s="292">
        <f t="shared" si="17"/>
        <v>30171</v>
      </c>
      <c r="H44" s="292">
        <f t="shared" si="17"/>
        <v>26647</v>
      </c>
      <c r="I44" s="292">
        <f t="shared" si="17"/>
        <v>24298</v>
      </c>
      <c r="J44" s="292">
        <f t="shared" si="17"/>
        <v>24298</v>
      </c>
      <c r="K44" s="292">
        <f t="shared" si="17"/>
        <v>21949</v>
      </c>
      <c r="L44" s="292">
        <f t="shared" si="17"/>
        <v>26647</v>
      </c>
      <c r="M44" s="292">
        <f t="shared" si="17"/>
        <v>30171</v>
      </c>
      <c r="N44" s="292">
        <f t="shared" si="17"/>
        <v>16077</v>
      </c>
      <c r="O44" s="292">
        <f t="shared" si="17"/>
        <v>17251</v>
      </c>
      <c r="P44" s="292">
        <f t="shared" si="17"/>
        <v>16077</v>
      </c>
      <c r="Q44" s="292">
        <f t="shared" si="17"/>
        <v>16625</v>
      </c>
      <c r="R44" s="292">
        <f t="shared" si="17"/>
        <v>17251</v>
      </c>
      <c r="S44" s="292">
        <f t="shared" si="17"/>
        <v>14902</v>
      </c>
      <c r="T44" s="292">
        <f t="shared" si="17"/>
        <v>17251</v>
      </c>
      <c r="U44" s="292">
        <f t="shared" si="17"/>
        <v>19600</v>
      </c>
      <c r="V44" s="292">
        <f t="shared" si="17"/>
        <v>19600</v>
      </c>
      <c r="W44" s="292">
        <f t="shared" si="17"/>
        <v>19600</v>
      </c>
      <c r="X44" s="292">
        <f t="shared" si="17"/>
        <v>19600</v>
      </c>
      <c r="Y44" s="292">
        <f t="shared" si="17"/>
        <v>18426</v>
      </c>
      <c r="Z44" s="292">
        <f t="shared" si="17"/>
        <v>21949</v>
      </c>
      <c r="AA44" s="292">
        <f t="shared" si="17"/>
        <v>18426</v>
      </c>
      <c r="AB44" s="292">
        <f t="shared" si="17"/>
        <v>24298</v>
      </c>
      <c r="AC44" s="292">
        <f t="shared" si="17"/>
        <v>21949</v>
      </c>
      <c r="AD44" s="292">
        <f t="shared" si="17"/>
        <v>18426</v>
      </c>
      <c r="AE44" s="292">
        <f t="shared" si="17"/>
        <v>21949</v>
      </c>
      <c r="AF44" s="292">
        <f t="shared" si="17"/>
        <v>19600</v>
      </c>
      <c r="AG44" s="292">
        <f t="shared" si="17"/>
        <v>24846</v>
      </c>
      <c r="AH44" s="292">
        <f t="shared" si="17"/>
        <v>27195</v>
      </c>
      <c r="AI44" s="292">
        <f t="shared" si="17"/>
        <v>24846</v>
      </c>
      <c r="AJ44" s="292">
        <f t="shared" si="17"/>
        <v>23515</v>
      </c>
      <c r="AK44" s="292">
        <f t="shared" si="17"/>
        <v>23515</v>
      </c>
      <c r="AL44" s="292">
        <f t="shared" si="17"/>
        <v>24846</v>
      </c>
      <c r="AM44" s="292">
        <f t="shared" si="17"/>
        <v>23515</v>
      </c>
      <c r="AN44" s="292">
        <f t="shared" si="17"/>
        <v>27195</v>
      </c>
      <c r="AO44" s="292">
        <f t="shared" si="17"/>
        <v>24846</v>
      </c>
      <c r="AP44" s="292">
        <f t="shared" si="17"/>
        <v>27195</v>
      </c>
      <c r="AQ44" s="292">
        <f t="shared" si="17"/>
        <v>27195</v>
      </c>
      <c r="AR44" s="292">
        <f t="shared" si="17"/>
        <v>33459</v>
      </c>
      <c r="AS44" s="292">
        <f t="shared" si="17"/>
        <v>27195</v>
      </c>
      <c r="AT44" s="292">
        <f t="shared" si="17"/>
        <v>31110</v>
      </c>
      <c r="AU44" s="292">
        <f t="shared" si="17"/>
        <v>27195</v>
      </c>
      <c r="AV44" s="292">
        <f t="shared" si="17"/>
        <v>31110</v>
      </c>
      <c r="AW44" s="292">
        <f t="shared" si="17"/>
        <v>27195</v>
      </c>
      <c r="AX44" s="292">
        <f t="shared" si="17"/>
        <v>33459</v>
      </c>
      <c r="AY44" s="292">
        <f t="shared" si="17"/>
        <v>23515</v>
      </c>
      <c r="AZ44" s="292">
        <f t="shared" si="17"/>
        <v>28761</v>
      </c>
      <c r="BA44" s="292">
        <f t="shared" si="17"/>
        <v>21166</v>
      </c>
      <c r="BB44" s="292">
        <f t="shared" si="17"/>
        <v>22341</v>
      </c>
      <c r="BC44" s="292">
        <f t="shared" si="17"/>
        <v>21166</v>
      </c>
      <c r="BD44" s="292">
        <f t="shared" si="17"/>
        <v>22341</v>
      </c>
      <c r="BE44" s="292">
        <f t="shared" si="17"/>
        <v>21166</v>
      </c>
      <c r="BF44" s="292">
        <f t="shared" si="17"/>
        <v>22341</v>
      </c>
      <c r="BG44" s="292">
        <f t="shared" si="17"/>
        <v>21166</v>
      </c>
      <c r="BH44" s="292">
        <f t="shared" si="17"/>
        <v>22341</v>
      </c>
      <c r="BI44" s="292">
        <f t="shared" si="17"/>
        <v>21166</v>
      </c>
    </row>
    <row r="45" spans="1:61" s="85" customFormat="1" x14ac:dyDescent="0.2">
      <c r="A45" s="260">
        <v>2</v>
      </c>
      <c r="B45" s="292">
        <f t="shared" ref="B45" si="18">ROUND(B18*0.87,)+25</f>
        <v>21166</v>
      </c>
      <c r="C45" s="292">
        <f t="shared" ref="C45:BI45" si="19">ROUND(C18*0.87,)+25</f>
        <v>19992</v>
      </c>
      <c r="D45" s="292">
        <f t="shared" si="19"/>
        <v>18191</v>
      </c>
      <c r="E45" s="292">
        <f t="shared" si="19"/>
        <v>18191</v>
      </c>
      <c r="F45" s="292">
        <f t="shared" si="19"/>
        <v>21166</v>
      </c>
      <c r="G45" s="292">
        <f t="shared" si="19"/>
        <v>31737</v>
      </c>
      <c r="H45" s="292">
        <f t="shared" si="19"/>
        <v>28213</v>
      </c>
      <c r="I45" s="292">
        <f t="shared" si="19"/>
        <v>25864</v>
      </c>
      <c r="J45" s="292">
        <f t="shared" si="19"/>
        <v>25864</v>
      </c>
      <c r="K45" s="292">
        <f t="shared" si="19"/>
        <v>23515</v>
      </c>
      <c r="L45" s="292">
        <f t="shared" si="19"/>
        <v>28213</v>
      </c>
      <c r="M45" s="292">
        <f t="shared" si="19"/>
        <v>31737</v>
      </c>
      <c r="N45" s="292">
        <f t="shared" si="19"/>
        <v>17643</v>
      </c>
      <c r="O45" s="292">
        <f t="shared" si="19"/>
        <v>18817</v>
      </c>
      <c r="P45" s="292">
        <f t="shared" si="19"/>
        <v>17643</v>
      </c>
      <c r="Q45" s="292">
        <f t="shared" si="19"/>
        <v>18191</v>
      </c>
      <c r="R45" s="292">
        <f t="shared" si="19"/>
        <v>18817</v>
      </c>
      <c r="S45" s="292">
        <f t="shared" si="19"/>
        <v>16468</v>
      </c>
      <c r="T45" s="292">
        <f t="shared" si="19"/>
        <v>18817</v>
      </c>
      <c r="U45" s="292">
        <f t="shared" si="19"/>
        <v>21166</v>
      </c>
      <c r="V45" s="292">
        <f t="shared" si="19"/>
        <v>21166</v>
      </c>
      <c r="W45" s="292">
        <f t="shared" si="19"/>
        <v>21166</v>
      </c>
      <c r="X45" s="292">
        <f t="shared" si="19"/>
        <v>21166</v>
      </c>
      <c r="Y45" s="292">
        <f t="shared" si="19"/>
        <v>19992</v>
      </c>
      <c r="Z45" s="292">
        <f t="shared" si="19"/>
        <v>23515</v>
      </c>
      <c r="AA45" s="292">
        <f t="shared" si="19"/>
        <v>19992</v>
      </c>
      <c r="AB45" s="292">
        <f t="shared" si="19"/>
        <v>25864</v>
      </c>
      <c r="AC45" s="292">
        <f t="shared" si="19"/>
        <v>23515</v>
      </c>
      <c r="AD45" s="292">
        <f t="shared" si="19"/>
        <v>19992</v>
      </c>
      <c r="AE45" s="292">
        <f t="shared" si="19"/>
        <v>23515</v>
      </c>
      <c r="AF45" s="292">
        <f t="shared" si="19"/>
        <v>21166</v>
      </c>
      <c r="AG45" s="292">
        <f t="shared" si="19"/>
        <v>26412</v>
      </c>
      <c r="AH45" s="292">
        <f t="shared" si="19"/>
        <v>28761</v>
      </c>
      <c r="AI45" s="292">
        <f t="shared" si="19"/>
        <v>26412</v>
      </c>
      <c r="AJ45" s="292">
        <f t="shared" si="19"/>
        <v>25081</v>
      </c>
      <c r="AK45" s="292">
        <f t="shared" si="19"/>
        <v>25081</v>
      </c>
      <c r="AL45" s="292">
        <f t="shared" si="19"/>
        <v>26412</v>
      </c>
      <c r="AM45" s="292">
        <f t="shared" si="19"/>
        <v>25081</v>
      </c>
      <c r="AN45" s="292">
        <f t="shared" si="19"/>
        <v>28761</v>
      </c>
      <c r="AO45" s="292">
        <f t="shared" si="19"/>
        <v>26412</v>
      </c>
      <c r="AP45" s="292">
        <f t="shared" si="19"/>
        <v>28761</v>
      </c>
      <c r="AQ45" s="292">
        <f t="shared" si="19"/>
        <v>28761</v>
      </c>
      <c r="AR45" s="292">
        <f t="shared" si="19"/>
        <v>35025</v>
      </c>
      <c r="AS45" s="292">
        <f t="shared" si="19"/>
        <v>28761</v>
      </c>
      <c r="AT45" s="292">
        <f t="shared" si="19"/>
        <v>32676</v>
      </c>
      <c r="AU45" s="292">
        <f t="shared" si="19"/>
        <v>28761</v>
      </c>
      <c r="AV45" s="292">
        <f t="shared" si="19"/>
        <v>32676</v>
      </c>
      <c r="AW45" s="292">
        <f t="shared" si="19"/>
        <v>28761</v>
      </c>
      <c r="AX45" s="292">
        <f t="shared" si="19"/>
        <v>35025</v>
      </c>
      <c r="AY45" s="292">
        <f t="shared" si="19"/>
        <v>25081</v>
      </c>
      <c r="AZ45" s="292">
        <f t="shared" si="19"/>
        <v>30327</v>
      </c>
      <c r="BA45" s="292">
        <f t="shared" si="19"/>
        <v>22732</v>
      </c>
      <c r="BB45" s="292">
        <f t="shared" si="19"/>
        <v>23907</v>
      </c>
      <c r="BC45" s="292">
        <f t="shared" si="19"/>
        <v>22732</v>
      </c>
      <c r="BD45" s="292">
        <f t="shared" si="19"/>
        <v>23907</v>
      </c>
      <c r="BE45" s="292">
        <f t="shared" si="19"/>
        <v>22732</v>
      </c>
      <c r="BF45" s="292">
        <f t="shared" si="19"/>
        <v>23907</v>
      </c>
      <c r="BG45" s="292">
        <f t="shared" si="19"/>
        <v>22732</v>
      </c>
      <c r="BH45" s="292">
        <f t="shared" si="19"/>
        <v>23907</v>
      </c>
      <c r="BI45" s="292">
        <f t="shared" si="19"/>
        <v>22732</v>
      </c>
    </row>
    <row r="46" spans="1:61" s="85" customFormat="1" x14ac:dyDescent="0.2">
      <c r="A46" s="259" t="s">
        <v>136</v>
      </c>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c r="BI46" s="292"/>
    </row>
    <row r="47" spans="1:61" s="85" customFormat="1" x14ac:dyDescent="0.2">
      <c r="A47" s="260">
        <v>1</v>
      </c>
      <c r="B47" s="292">
        <f t="shared" ref="B47" si="20">ROUND(B20*0.87,)+25</f>
        <v>21949</v>
      </c>
      <c r="C47" s="292">
        <f t="shared" ref="C47:BI47" si="21">ROUND(C20*0.87,)+25</f>
        <v>20775</v>
      </c>
      <c r="D47" s="292">
        <f t="shared" si="21"/>
        <v>18974</v>
      </c>
      <c r="E47" s="292">
        <f t="shared" si="21"/>
        <v>18974</v>
      </c>
      <c r="F47" s="292">
        <f t="shared" si="21"/>
        <v>21949</v>
      </c>
      <c r="G47" s="292">
        <f t="shared" si="21"/>
        <v>32520</v>
      </c>
      <c r="H47" s="292">
        <f t="shared" si="21"/>
        <v>28996</v>
      </c>
      <c r="I47" s="292">
        <f t="shared" si="21"/>
        <v>26647</v>
      </c>
      <c r="J47" s="292">
        <f t="shared" si="21"/>
        <v>26647</v>
      </c>
      <c r="K47" s="292">
        <f t="shared" si="21"/>
        <v>24298</v>
      </c>
      <c r="L47" s="292">
        <f t="shared" si="21"/>
        <v>28996</v>
      </c>
      <c r="M47" s="292">
        <f t="shared" si="21"/>
        <v>32520</v>
      </c>
      <c r="N47" s="292">
        <f t="shared" si="21"/>
        <v>18426</v>
      </c>
      <c r="O47" s="292">
        <f t="shared" si="21"/>
        <v>19600</v>
      </c>
      <c r="P47" s="292">
        <f t="shared" si="21"/>
        <v>18426</v>
      </c>
      <c r="Q47" s="292">
        <f t="shared" si="21"/>
        <v>18974</v>
      </c>
      <c r="R47" s="292">
        <f t="shared" si="21"/>
        <v>19600</v>
      </c>
      <c r="S47" s="292">
        <f t="shared" si="21"/>
        <v>17251</v>
      </c>
      <c r="T47" s="292">
        <f t="shared" si="21"/>
        <v>19600</v>
      </c>
      <c r="U47" s="292">
        <f t="shared" si="21"/>
        <v>21949</v>
      </c>
      <c r="V47" s="292">
        <f t="shared" si="21"/>
        <v>21949</v>
      </c>
      <c r="W47" s="292">
        <f t="shared" si="21"/>
        <v>21949</v>
      </c>
      <c r="X47" s="292">
        <f t="shared" si="21"/>
        <v>21949</v>
      </c>
      <c r="Y47" s="292">
        <f t="shared" si="21"/>
        <v>20775</v>
      </c>
      <c r="Z47" s="292">
        <f t="shared" si="21"/>
        <v>24298</v>
      </c>
      <c r="AA47" s="292">
        <f t="shared" si="21"/>
        <v>20775</v>
      </c>
      <c r="AB47" s="292">
        <f t="shared" si="21"/>
        <v>26647</v>
      </c>
      <c r="AC47" s="292">
        <f t="shared" si="21"/>
        <v>24298</v>
      </c>
      <c r="AD47" s="292">
        <f t="shared" si="21"/>
        <v>20775</v>
      </c>
      <c r="AE47" s="292">
        <f t="shared" si="21"/>
        <v>24298</v>
      </c>
      <c r="AF47" s="292">
        <f t="shared" si="21"/>
        <v>21949</v>
      </c>
      <c r="AG47" s="292">
        <f t="shared" si="21"/>
        <v>27195</v>
      </c>
      <c r="AH47" s="292">
        <f t="shared" si="21"/>
        <v>29544</v>
      </c>
      <c r="AI47" s="292">
        <f t="shared" si="21"/>
        <v>27195</v>
      </c>
      <c r="AJ47" s="292">
        <f t="shared" si="21"/>
        <v>25864</v>
      </c>
      <c r="AK47" s="292">
        <f t="shared" si="21"/>
        <v>25864</v>
      </c>
      <c r="AL47" s="292">
        <f t="shared" si="21"/>
        <v>27195</v>
      </c>
      <c r="AM47" s="292">
        <f t="shared" si="21"/>
        <v>25864</v>
      </c>
      <c r="AN47" s="292">
        <f t="shared" si="21"/>
        <v>29544</v>
      </c>
      <c r="AO47" s="292">
        <f t="shared" si="21"/>
        <v>27195</v>
      </c>
      <c r="AP47" s="292">
        <f t="shared" si="21"/>
        <v>29544</v>
      </c>
      <c r="AQ47" s="292">
        <f t="shared" si="21"/>
        <v>29544</v>
      </c>
      <c r="AR47" s="292">
        <f t="shared" si="21"/>
        <v>35808</v>
      </c>
      <c r="AS47" s="292">
        <f t="shared" si="21"/>
        <v>29544</v>
      </c>
      <c r="AT47" s="292">
        <f t="shared" si="21"/>
        <v>33459</v>
      </c>
      <c r="AU47" s="292">
        <f t="shared" si="21"/>
        <v>29544</v>
      </c>
      <c r="AV47" s="292">
        <f t="shared" si="21"/>
        <v>33459</v>
      </c>
      <c r="AW47" s="292">
        <f t="shared" si="21"/>
        <v>29544</v>
      </c>
      <c r="AX47" s="292">
        <f t="shared" si="21"/>
        <v>35808</v>
      </c>
      <c r="AY47" s="292">
        <f t="shared" si="21"/>
        <v>25864</v>
      </c>
      <c r="AZ47" s="292">
        <f t="shared" si="21"/>
        <v>31110</v>
      </c>
      <c r="BA47" s="292">
        <f t="shared" si="21"/>
        <v>23515</v>
      </c>
      <c r="BB47" s="292">
        <f t="shared" si="21"/>
        <v>24690</v>
      </c>
      <c r="BC47" s="292">
        <f t="shared" si="21"/>
        <v>23515</v>
      </c>
      <c r="BD47" s="292">
        <f t="shared" si="21"/>
        <v>24690</v>
      </c>
      <c r="BE47" s="292">
        <f t="shared" si="21"/>
        <v>23515</v>
      </c>
      <c r="BF47" s="292">
        <f t="shared" si="21"/>
        <v>24690</v>
      </c>
      <c r="BG47" s="292">
        <f t="shared" si="21"/>
        <v>23515</v>
      </c>
      <c r="BH47" s="292">
        <f t="shared" si="21"/>
        <v>24690</v>
      </c>
      <c r="BI47" s="292">
        <f t="shared" si="21"/>
        <v>23515</v>
      </c>
    </row>
    <row r="48" spans="1:61" s="85" customFormat="1" x14ac:dyDescent="0.2">
      <c r="A48" s="260">
        <v>2</v>
      </c>
      <c r="B48" s="292">
        <f t="shared" ref="B48" si="22">ROUND(B21*0.87,)+25</f>
        <v>23515</v>
      </c>
      <c r="C48" s="292">
        <f t="shared" ref="C48:BI48" si="23">ROUND(C21*0.87,)+25</f>
        <v>22341</v>
      </c>
      <c r="D48" s="292">
        <f t="shared" si="23"/>
        <v>20540</v>
      </c>
      <c r="E48" s="292">
        <f t="shared" si="23"/>
        <v>20540</v>
      </c>
      <c r="F48" s="292">
        <f t="shared" si="23"/>
        <v>23515</v>
      </c>
      <c r="G48" s="292">
        <f t="shared" si="23"/>
        <v>34086</v>
      </c>
      <c r="H48" s="292">
        <f t="shared" si="23"/>
        <v>30562</v>
      </c>
      <c r="I48" s="292">
        <f t="shared" si="23"/>
        <v>28213</v>
      </c>
      <c r="J48" s="292">
        <f t="shared" si="23"/>
        <v>28213</v>
      </c>
      <c r="K48" s="292">
        <f t="shared" si="23"/>
        <v>25864</v>
      </c>
      <c r="L48" s="292">
        <f t="shared" si="23"/>
        <v>30562</v>
      </c>
      <c r="M48" s="292">
        <f t="shared" si="23"/>
        <v>34086</v>
      </c>
      <c r="N48" s="292">
        <f t="shared" si="23"/>
        <v>19992</v>
      </c>
      <c r="O48" s="292">
        <f t="shared" si="23"/>
        <v>21166</v>
      </c>
      <c r="P48" s="292">
        <f t="shared" si="23"/>
        <v>19992</v>
      </c>
      <c r="Q48" s="292">
        <f t="shared" si="23"/>
        <v>20540</v>
      </c>
      <c r="R48" s="292">
        <f t="shared" si="23"/>
        <v>21166</v>
      </c>
      <c r="S48" s="292">
        <f t="shared" si="23"/>
        <v>18817</v>
      </c>
      <c r="T48" s="292">
        <f t="shared" si="23"/>
        <v>21166</v>
      </c>
      <c r="U48" s="292">
        <f t="shared" si="23"/>
        <v>23515</v>
      </c>
      <c r="V48" s="292">
        <f t="shared" si="23"/>
        <v>23515</v>
      </c>
      <c r="W48" s="292">
        <f t="shared" si="23"/>
        <v>23515</v>
      </c>
      <c r="X48" s="292">
        <f t="shared" si="23"/>
        <v>23515</v>
      </c>
      <c r="Y48" s="292">
        <f t="shared" si="23"/>
        <v>22341</v>
      </c>
      <c r="Z48" s="292">
        <f t="shared" si="23"/>
        <v>25864</v>
      </c>
      <c r="AA48" s="292">
        <f t="shared" si="23"/>
        <v>22341</v>
      </c>
      <c r="AB48" s="292">
        <f t="shared" si="23"/>
        <v>28213</v>
      </c>
      <c r="AC48" s="292">
        <f t="shared" si="23"/>
        <v>25864</v>
      </c>
      <c r="AD48" s="292">
        <f t="shared" si="23"/>
        <v>22341</v>
      </c>
      <c r="AE48" s="292">
        <f t="shared" si="23"/>
        <v>25864</v>
      </c>
      <c r="AF48" s="292">
        <f t="shared" si="23"/>
        <v>23515</v>
      </c>
      <c r="AG48" s="292">
        <f t="shared" si="23"/>
        <v>28761</v>
      </c>
      <c r="AH48" s="292">
        <f t="shared" si="23"/>
        <v>31110</v>
      </c>
      <c r="AI48" s="292">
        <f t="shared" si="23"/>
        <v>28761</v>
      </c>
      <c r="AJ48" s="292">
        <f t="shared" si="23"/>
        <v>27430</v>
      </c>
      <c r="AK48" s="292">
        <f t="shared" si="23"/>
        <v>27430</v>
      </c>
      <c r="AL48" s="292">
        <f t="shared" si="23"/>
        <v>28761</v>
      </c>
      <c r="AM48" s="292">
        <f t="shared" si="23"/>
        <v>27430</v>
      </c>
      <c r="AN48" s="292">
        <f t="shared" si="23"/>
        <v>31110</v>
      </c>
      <c r="AO48" s="292">
        <f t="shared" si="23"/>
        <v>28761</v>
      </c>
      <c r="AP48" s="292">
        <f t="shared" si="23"/>
        <v>31110</v>
      </c>
      <c r="AQ48" s="292">
        <f t="shared" si="23"/>
        <v>31110</v>
      </c>
      <c r="AR48" s="292">
        <f t="shared" si="23"/>
        <v>37374</v>
      </c>
      <c r="AS48" s="292">
        <f t="shared" si="23"/>
        <v>31110</v>
      </c>
      <c r="AT48" s="292">
        <f t="shared" si="23"/>
        <v>35025</v>
      </c>
      <c r="AU48" s="292">
        <f t="shared" si="23"/>
        <v>31110</v>
      </c>
      <c r="AV48" s="292">
        <f t="shared" si="23"/>
        <v>35025</v>
      </c>
      <c r="AW48" s="292">
        <f t="shared" si="23"/>
        <v>31110</v>
      </c>
      <c r="AX48" s="292">
        <f t="shared" si="23"/>
        <v>37374</v>
      </c>
      <c r="AY48" s="292">
        <f t="shared" si="23"/>
        <v>27430</v>
      </c>
      <c r="AZ48" s="292">
        <f t="shared" si="23"/>
        <v>32676</v>
      </c>
      <c r="BA48" s="292">
        <f t="shared" si="23"/>
        <v>25081</v>
      </c>
      <c r="BB48" s="292">
        <f t="shared" si="23"/>
        <v>26256</v>
      </c>
      <c r="BC48" s="292">
        <f t="shared" si="23"/>
        <v>25081</v>
      </c>
      <c r="BD48" s="292">
        <f t="shared" si="23"/>
        <v>26256</v>
      </c>
      <c r="BE48" s="292">
        <f t="shared" si="23"/>
        <v>25081</v>
      </c>
      <c r="BF48" s="292">
        <f t="shared" si="23"/>
        <v>26256</v>
      </c>
      <c r="BG48" s="292">
        <f t="shared" si="23"/>
        <v>25081</v>
      </c>
      <c r="BH48" s="292">
        <f t="shared" si="23"/>
        <v>26256</v>
      </c>
      <c r="BI48" s="292">
        <f t="shared" si="23"/>
        <v>25081</v>
      </c>
    </row>
    <row r="49" spans="1:61" s="85" customFormat="1" x14ac:dyDescent="0.2">
      <c r="A49" s="259" t="s">
        <v>137</v>
      </c>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292"/>
      <c r="AZ49" s="292"/>
      <c r="BA49" s="292"/>
      <c r="BB49" s="292"/>
      <c r="BC49" s="292"/>
      <c r="BD49" s="292"/>
      <c r="BE49" s="292"/>
      <c r="BF49" s="292"/>
      <c r="BG49" s="292"/>
      <c r="BH49" s="292"/>
      <c r="BI49" s="292"/>
    </row>
    <row r="50" spans="1:61" s="85" customFormat="1" x14ac:dyDescent="0.2">
      <c r="A50" s="260" t="s">
        <v>129</v>
      </c>
      <c r="B50" s="292">
        <f t="shared" ref="B50" si="24">ROUND(B23*0.87,)+25</f>
        <v>29388</v>
      </c>
      <c r="C50" s="292">
        <f t="shared" ref="C50:BI50" si="25">ROUND(C23*0.87,)+25</f>
        <v>28213</v>
      </c>
      <c r="D50" s="292">
        <f t="shared" si="25"/>
        <v>26412</v>
      </c>
      <c r="E50" s="292">
        <f t="shared" si="25"/>
        <v>26412</v>
      </c>
      <c r="F50" s="292">
        <f t="shared" si="25"/>
        <v>29388</v>
      </c>
      <c r="G50" s="292">
        <f t="shared" si="25"/>
        <v>39958</v>
      </c>
      <c r="H50" s="292">
        <f t="shared" si="25"/>
        <v>36435</v>
      </c>
      <c r="I50" s="292">
        <f t="shared" si="25"/>
        <v>34086</v>
      </c>
      <c r="J50" s="292">
        <f t="shared" si="25"/>
        <v>34086</v>
      </c>
      <c r="K50" s="292">
        <f t="shared" si="25"/>
        <v>31737</v>
      </c>
      <c r="L50" s="292">
        <f t="shared" si="25"/>
        <v>36435</v>
      </c>
      <c r="M50" s="292">
        <f t="shared" si="25"/>
        <v>39958</v>
      </c>
      <c r="N50" s="292">
        <f t="shared" si="25"/>
        <v>25864</v>
      </c>
      <c r="O50" s="292">
        <f t="shared" si="25"/>
        <v>27039</v>
      </c>
      <c r="P50" s="292">
        <f t="shared" si="25"/>
        <v>25864</v>
      </c>
      <c r="Q50" s="292">
        <f t="shared" si="25"/>
        <v>26412</v>
      </c>
      <c r="R50" s="292">
        <f t="shared" si="25"/>
        <v>27039</v>
      </c>
      <c r="S50" s="292">
        <f t="shared" si="25"/>
        <v>24690</v>
      </c>
      <c r="T50" s="292">
        <f t="shared" si="25"/>
        <v>27039</v>
      </c>
      <c r="U50" s="292">
        <f t="shared" si="25"/>
        <v>29388</v>
      </c>
      <c r="V50" s="292">
        <f t="shared" si="25"/>
        <v>29388</v>
      </c>
      <c r="W50" s="292">
        <f t="shared" si="25"/>
        <v>29388</v>
      </c>
      <c r="X50" s="292">
        <f t="shared" si="25"/>
        <v>29388</v>
      </c>
      <c r="Y50" s="292">
        <f t="shared" si="25"/>
        <v>28213</v>
      </c>
      <c r="Z50" s="292">
        <f t="shared" si="25"/>
        <v>31737</v>
      </c>
      <c r="AA50" s="292">
        <f t="shared" si="25"/>
        <v>28213</v>
      </c>
      <c r="AB50" s="292">
        <f t="shared" si="25"/>
        <v>34086</v>
      </c>
      <c r="AC50" s="292">
        <f t="shared" si="25"/>
        <v>31737</v>
      </c>
      <c r="AD50" s="292">
        <f t="shared" si="25"/>
        <v>28213</v>
      </c>
      <c r="AE50" s="292">
        <f t="shared" si="25"/>
        <v>31737</v>
      </c>
      <c r="AF50" s="292">
        <f t="shared" si="25"/>
        <v>29388</v>
      </c>
      <c r="AG50" s="292">
        <f t="shared" si="25"/>
        <v>34634</v>
      </c>
      <c r="AH50" s="292">
        <f t="shared" si="25"/>
        <v>36983</v>
      </c>
      <c r="AI50" s="292">
        <f t="shared" si="25"/>
        <v>34634</v>
      </c>
      <c r="AJ50" s="292">
        <f t="shared" si="25"/>
        <v>33303</v>
      </c>
      <c r="AK50" s="292">
        <f t="shared" si="25"/>
        <v>33303</v>
      </c>
      <c r="AL50" s="292">
        <f t="shared" si="25"/>
        <v>34634</v>
      </c>
      <c r="AM50" s="292">
        <f t="shared" si="25"/>
        <v>33303</v>
      </c>
      <c r="AN50" s="292">
        <f t="shared" si="25"/>
        <v>36983</v>
      </c>
      <c r="AO50" s="292">
        <f t="shared" si="25"/>
        <v>34634</v>
      </c>
      <c r="AP50" s="292">
        <f t="shared" si="25"/>
        <v>36983</v>
      </c>
      <c r="AQ50" s="292">
        <f t="shared" si="25"/>
        <v>36983</v>
      </c>
      <c r="AR50" s="292">
        <f t="shared" si="25"/>
        <v>43247</v>
      </c>
      <c r="AS50" s="292">
        <f t="shared" si="25"/>
        <v>36983</v>
      </c>
      <c r="AT50" s="292">
        <f t="shared" si="25"/>
        <v>40898</v>
      </c>
      <c r="AU50" s="292">
        <f t="shared" si="25"/>
        <v>36983</v>
      </c>
      <c r="AV50" s="292">
        <f t="shared" si="25"/>
        <v>40898</v>
      </c>
      <c r="AW50" s="292">
        <f t="shared" si="25"/>
        <v>36983</v>
      </c>
      <c r="AX50" s="292">
        <f t="shared" si="25"/>
        <v>43247</v>
      </c>
      <c r="AY50" s="292">
        <f t="shared" si="25"/>
        <v>33303</v>
      </c>
      <c r="AZ50" s="292">
        <f t="shared" si="25"/>
        <v>38549</v>
      </c>
      <c r="BA50" s="292">
        <f t="shared" si="25"/>
        <v>30954</v>
      </c>
      <c r="BB50" s="292">
        <f t="shared" si="25"/>
        <v>32128</v>
      </c>
      <c r="BC50" s="292">
        <f t="shared" si="25"/>
        <v>30954</v>
      </c>
      <c r="BD50" s="292">
        <f t="shared" si="25"/>
        <v>32128</v>
      </c>
      <c r="BE50" s="292">
        <f t="shared" si="25"/>
        <v>30954</v>
      </c>
      <c r="BF50" s="292">
        <f t="shared" si="25"/>
        <v>32128</v>
      </c>
      <c r="BG50" s="292">
        <f t="shared" si="25"/>
        <v>30954</v>
      </c>
      <c r="BH50" s="292">
        <f t="shared" si="25"/>
        <v>32128</v>
      </c>
      <c r="BI50" s="292">
        <f t="shared" si="25"/>
        <v>30954</v>
      </c>
    </row>
    <row r="51" spans="1:61" s="85" customFormat="1" x14ac:dyDescent="0.2">
      <c r="A51" s="259" t="s">
        <v>138</v>
      </c>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292"/>
      <c r="AM51" s="292"/>
      <c r="AN51" s="292"/>
      <c r="AO51" s="292"/>
      <c r="AP51" s="292"/>
      <c r="AQ51" s="292"/>
      <c r="AR51" s="292"/>
      <c r="AS51" s="292"/>
      <c r="AT51" s="292"/>
      <c r="AU51" s="292"/>
      <c r="AV51" s="292"/>
      <c r="AW51" s="292"/>
      <c r="AX51" s="292"/>
      <c r="AY51" s="292"/>
      <c r="AZ51" s="292"/>
      <c r="BA51" s="292"/>
      <c r="BB51" s="292"/>
      <c r="BC51" s="292"/>
      <c r="BD51" s="292"/>
      <c r="BE51" s="292"/>
      <c r="BF51" s="292"/>
      <c r="BG51" s="292"/>
      <c r="BH51" s="292"/>
      <c r="BI51" s="292"/>
    </row>
    <row r="52" spans="1:61" s="85" customFormat="1" x14ac:dyDescent="0.2">
      <c r="A52" s="260" t="s">
        <v>129</v>
      </c>
      <c r="B52" s="292">
        <f t="shared" ref="B52" si="26">ROUND(B25*0.87,)+25</f>
        <v>35652</v>
      </c>
      <c r="C52" s="292">
        <f t="shared" ref="C52:BI52" si="27">ROUND(C25*0.87,)+25</f>
        <v>34477</v>
      </c>
      <c r="D52" s="292">
        <f t="shared" si="27"/>
        <v>32676</v>
      </c>
      <c r="E52" s="292">
        <f t="shared" si="27"/>
        <v>32676</v>
      </c>
      <c r="F52" s="292">
        <f t="shared" si="27"/>
        <v>35652</v>
      </c>
      <c r="G52" s="292">
        <f t="shared" si="27"/>
        <v>46222</v>
      </c>
      <c r="H52" s="292">
        <f t="shared" si="27"/>
        <v>42699</v>
      </c>
      <c r="I52" s="292">
        <f t="shared" si="27"/>
        <v>40350</v>
      </c>
      <c r="J52" s="292">
        <f t="shared" si="27"/>
        <v>40350</v>
      </c>
      <c r="K52" s="292">
        <f t="shared" si="27"/>
        <v>38001</v>
      </c>
      <c r="L52" s="292">
        <f t="shared" si="27"/>
        <v>42699</v>
      </c>
      <c r="M52" s="292">
        <f t="shared" si="27"/>
        <v>46222</v>
      </c>
      <c r="N52" s="292">
        <f t="shared" si="27"/>
        <v>32128</v>
      </c>
      <c r="O52" s="292">
        <f t="shared" si="27"/>
        <v>33303</v>
      </c>
      <c r="P52" s="292">
        <f t="shared" si="27"/>
        <v>32128</v>
      </c>
      <c r="Q52" s="292">
        <f t="shared" si="27"/>
        <v>32676</v>
      </c>
      <c r="R52" s="292">
        <f t="shared" si="27"/>
        <v>33303</v>
      </c>
      <c r="S52" s="292">
        <f t="shared" si="27"/>
        <v>30954</v>
      </c>
      <c r="T52" s="292">
        <f t="shared" si="27"/>
        <v>33303</v>
      </c>
      <c r="U52" s="292">
        <f t="shared" si="27"/>
        <v>35652</v>
      </c>
      <c r="V52" s="292">
        <f t="shared" si="27"/>
        <v>35652</v>
      </c>
      <c r="W52" s="292">
        <f t="shared" si="27"/>
        <v>35652</v>
      </c>
      <c r="X52" s="292">
        <f t="shared" si="27"/>
        <v>35652</v>
      </c>
      <c r="Y52" s="292">
        <f t="shared" si="27"/>
        <v>34477</v>
      </c>
      <c r="Z52" s="292">
        <f t="shared" si="27"/>
        <v>38001</v>
      </c>
      <c r="AA52" s="292">
        <f t="shared" si="27"/>
        <v>34477</v>
      </c>
      <c r="AB52" s="292">
        <f t="shared" si="27"/>
        <v>40350</v>
      </c>
      <c r="AC52" s="292">
        <f t="shared" si="27"/>
        <v>38001</v>
      </c>
      <c r="AD52" s="292">
        <f t="shared" si="27"/>
        <v>34477</v>
      </c>
      <c r="AE52" s="292">
        <f t="shared" si="27"/>
        <v>38001</v>
      </c>
      <c r="AF52" s="292">
        <f t="shared" si="27"/>
        <v>35652</v>
      </c>
      <c r="AG52" s="292">
        <f t="shared" si="27"/>
        <v>40898</v>
      </c>
      <c r="AH52" s="292">
        <f t="shared" si="27"/>
        <v>43247</v>
      </c>
      <c r="AI52" s="292">
        <f t="shared" si="27"/>
        <v>40898</v>
      </c>
      <c r="AJ52" s="292">
        <f t="shared" si="27"/>
        <v>39567</v>
      </c>
      <c r="AK52" s="292">
        <f t="shared" si="27"/>
        <v>39567</v>
      </c>
      <c r="AL52" s="292">
        <f t="shared" si="27"/>
        <v>40898</v>
      </c>
      <c r="AM52" s="292">
        <f t="shared" si="27"/>
        <v>39567</v>
      </c>
      <c r="AN52" s="292">
        <f t="shared" si="27"/>
        <v>43247</v>
      </c>
      <c r="AO52" s="292">
        <f t="shared" si="27"/>
        <v>40898</v>
      </c>
      <c r="AP52" s="292">
        <f t="shared" si="27"/>
        <v>43247</v>
      </c>
      <c r="AQ52" s="292">
        <f t="shared" si="27"/>
        <v>43247</v>
      </c>
      <c r="AR52" s="292">
        <f t="shared" si="27"/>
        <v>49511</v>
      </c>
      <c r="AS52" s="292">
        <f t="shared" si="27"/>
        <v>43247</v>
      </c>
      <c r="AT52" s="292">
        <f t="shared" si="27"/>
        <v>47162</v>
      </c>
      <c r="AU52" s="292">
        <f t="shared" si="27"/>
        <v>43247</v>
      </c>
      <c r="AV52" s="292">
        <f t="shared" si="27"/>
        <v>47162</v>
      </c>
      <c r="AW52" s="292">
        <f t="shared" si="27"/>
        <v>43247</v>
      </c>
      <c r="AX52" s="292">
        <f t="shared" si="27"/>
        <v>49511</v>
      </c>
      <c r="AY52" s="292">
        <f t="shared" si="27"/>
        <v>39567</v>
      </c>
      <c r="AZ52" s="292">
        <f t="shared" si="27"/>
        <v>44813</v>
      </c>
      <c r="BA52" s="292">
        <f t="shared" si="27"/>
        <v>37218</v>
      </c>
      <c r="BB52" s="292">
        <f t="shared" si="27"/>
        <v>38392</v>
      </c>
      <c r="BC52" s="292">
        <f t="shared" si="27"/>
        <v>37218</v>
      </c>
      <c r="BD52" s="292">
        <f t="shared" si="27"/>
        <v>38392</v>
      </c>
      <c r="BE52" s="292">
        <f t="shared" si="27"/>
        <v>37218</v>
      </c>
      <c r="BF52" s="292">
        <f t="shared" si="27"/>
        <v>38392</v>
      </c>
      <c r="BG52" s="292">
        <f t="shared" si="27"/>
        <v>37218</v>
      </c>
      <c r="BH52" s="292">
        <f t="shared" si="27"/>
        <v>38392</v>
      </c>
      <c r="BI52" s="292">
        <f t="shared" si="27"/>
        <v>37218</v>
      </c>
    </row>
    <row r="53" spans="1:61" s="85" customFormat="1" x14ac:dyDescent="0.2">
      <c r="A53" s="261" t="s">
        <v>139</v>
      </c>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292"/>
      <c r="BH53" s="292"/>
      <c r="BI53" s="292"/>
    </row>
    <row r="54" spans="1:61" s="85" customFormat="1" x14ac:dyDescent="0.2">
      <c r="A54" s="260" t="s">
        <v>129</v>
      </c>
      <c r="B54" s="292">
        <f t="shared" ref="B54" si="28">ROUND(B27*0.87,)+25</f>
        <v>55227</v>
      </c>
      <c r="C54" s="292">
        <f t="shared" ref="C54:BI54" si="29">ROUND(C27*0.87,)+25</f>
        <v>54052</v>
      </c>
      <c r="D54" s="292">
        <f t="shared" si="29"/>
        <v>52251</v>
      </c>
      <c r="E54" s="292">
        <f t="shared" si="29"/>
        <v>52251</v>
      </c>
      <c r="F54" s="292">
        <f t="shared" si="29"/>
        <v>55227</v>
      </c>
      <c r="G54" s="292">
        <f t="shared" si="29"/>
        <v>65797</v>
      </c>
      <c r="H54" s="292">
        <f t="shared" si="29"/>
        <v>62274</v>
      </c>
      <c r="I54" s="292">
        <f t="shared" si="29"/>
        <v>59925</v>
      </c>
      <c r="J54" s="292">
        <f t="shared" si="29"/>
        <v>59925</v>
      </c>
      <c r="K54" s="292">
        <f t="shared" si="29"/>
        <v>57576</v>
      </c>
      <c r="L54" s="292">
        <f t="shared" si="29"/>
        <v>62274</v>
      </c>
      <c r="M54" s="292">
        <f t="shared" si="29"/>
        <v>65797</v>
      </c>
      <c r="N54" s="292">
        <f t="shared" si="29"/>
        <v>51703</v>
      </c>
      <c r="O54" s="292">
        <f t="shared" si="29"/>
        <v>52878</v>
      </c>
      <c r="P54" s="292">
        <f t="shared" si="29"/>
        <v>51703</v>
      </c>
      <c r="Q54" s="292">
        <f t="shared" si="29"/>
        <v>52251</v>
      </c>
      <c r="R54" s="292">
        <f t="shared" si="29"/>
        <v>52878</v>
      </c>
      <c r="S54" s="292">
        <f t="shared" si="29"/>
        <v>50529</v>
      </c>
      <c r="T54" s="292">
        <f t="shared" si="29"/>
        <v>52878</v>
      </c>
      <c r="U54" s="292">
        <f t="shared" si="29"/>
        <v>55227</v>
      </c>
      <c r="V54" s="292">
        <f t="shared" si="29"/>
        <v>55227</v>
      </c>
      <c r="W54" s="292">
        <f t="shared" si="29"/>
        <v>55227</v>
      </c>
      <c r="X54" s="292">
        <f t="shared" si="29"/>
        <v>55227</v>
      </c>
      <c r="Y54" s="292">
        <f t="shared" si="29"/>
        <v>54052</v>
      </c>
      <c r="Z54" s="292">
        <f t="shared" si="29"/>
        <v>57576</v>
      </c>
      <c r="AA54" s="292">
        <f t="shared" si="29"/>
        <v>54052</v>
      </c>
      <c r="AB54" s="292">
        <f t="shared" si="29"/>
        <v>59925</v>
      </c>
      <c r="AC54" s="292">
        <f t="shared" si="29"/>
        <v>57576</v>
      </c>
      <c r="AD54" s="292">
        <f t="shared" si="29"/>
        <v>54052</v>
      </c>
      <c r="AE54" s="292">
        <f t="shared" si="29"/>
        <v>57576</v>
      </c>
      <c r="AF54" s="292">
        <f t="shared" si="29"/>
        <v>55227</v>
      </c>
      <c r="AG54" s="292">
        <f t="shared" si="29"/>
        <v>60473</v>
      </c>
      <c r="AH54" s="292">
        <f t="shared" si="29"/>
        <v>62822</v>
      </c>
      <c r="AI54" s="292">
        <f t="shared" si="29"/>
        <v>60473</v>
      </c>
      <c r="AJ54" s="292">
        <f t="shared" si="29"/>
        <v>59142</v>
      </c>
      <c r="AK54" s="292">
        <f t="shared" si="29"/>
        <v>59142</v>
      </c>
      <c r="AL54" s="292">
        <f t="shared" si="29"/>
        <v>60473</v>
      </c>
      <c r="AM54" s="292">
        <f t="shared" si="29"/>
        <v>59142</v>
      </c>
      <c r="AN54" s="292">
        <f t="shared" si="29"/>
        <v>62822</v>
      </c>
      <c r="AO54" s="292">
        <f t="shared" si="29"/>
        <v>60473</v>
      </c>
      <c r="AP54" s="292">
        <f t="shared" si="29"/>
        <v>62822</v>
      </c>
      <c r="AQ54" s="292">
        <f t="shared" si="29"/>
        <v>62822</v>
      </c>
      <c r="AR54" s="292">
        <f t="shared" si="29"/>
        <v>69086</v>
      </c>
      <c r="AS54" s="292">
        <f t="shared" si="29"/>
        <v>62822</v>
      </c>
      <c r="AT54" s="292">
        <f t="shared" si="29"/>
        <v>66737</v>
      </c>
      <c r="AU54" s="292">
        <f t="shared" si="29"/>
        <v>62822</v>
      </c>
      <c r="AV54" s="292">
        <f t="shared" si="29"/>
        <v>66737</v>
      </c>
      <c r="AW54" s="292">
        <f t="shared" si="29"/>
        <v>62822</v>
      </c>
      <c r="AX54" s="292">
        <f t="shared" si="29"/>
        <v>69086</v>
      </c>
      <c r="AY54" s="292">
        <f t="shared" si="29"/>
        <v>59142</v>
      </c>
      <c r="AZ54" s="292">
        <f t="shared" si="29"/>
        <v>64388</v>
      </c>
      <c r="BA54" s="292">
        <f t="shared" si="29"/>
        <v>56793</v>
      </c>
      <c r="BB54" s="292">
        <f t="shared" si="29"/>
        <v>57967</v>
      </c>
      <c r="BC54" s="292">
        <f t="shared" si="29"/>
        <v>56793</v>
      </c>
      <c r="BD54" s="292">
        <f t="shared" si="29"/>
        <v>57967</v>
      </c>
      <c r="BE54" s="292">
        <f t="shared" si="29"/>
        <v>56793</v>
      </c>
      <c r="BF54" s="292">
        <f t="shared" si="29"/>
        <v>57967</v>
      </c>
      <c r="BG54" s="292">
        <f t="shared" si="29"/>
        <v>56793</v>
      </c>
      <c r="BH54" s="292">
        <f t="shared" si="29"/>
        <v>57967</v>
      </c>
      <c r="BI54" s="292">
        <f t="shared" si="29"/>
        <v>56793</v>
      </c>
    </row>
    <row r="55" spans="1:61" s="85" customFormat="1" x14ac:dyDescent="0.2">
      <c r="A55" s="259" t="s">
        <v>140</v>
      </c>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292"/>
      <c r="AL55" s="292"/>
      <c r="AM55" s="292"/>
      <c r="AN55" s="292"/>
      <c r="AO55" s="292"/>
      <c r="AP55" s="292"/>
      <c r="AQ55" s="292"/>
      <c r="AR55" s="292"/>
      <c r="AS55" s="292"/>
      <c r="AT55" s="292"/>
      <c r="AU55" s="292"/>
      <c r="AV55" s="292"/>
      <c r="AW55" s="292"/>
      <c r="AX55" s="292"/>
      <c r="AY55" s="292"/>
      <c r="AZ55" s="292"/>
      <c r="BA55" s="292"/>
      <c r="BB55" s="292"/>
      <c r="BC55" s="292"/>
      <c r="BD55" s="292"/>
      <c r="BE55" s="292"/>
      <c r="BF55" s="292"/>
      <c r="BG55" s="292"/>
      <c r="BH55" s="292"/>
      <c r="BI55" s="292"/>
    </row>
    <row r="56" spans="1:61" s="85" customFormat="1" x14ac:dyDescent="0.2">
      <c r="A56" s="260" t="s">
        <v>129</v>
      </c>
      <c r="B56" s="292">
        <f t="shared" ref="B56" si="30">ROUND(B29*0.87,)+25</f>
        <v>70887</v>
      </c>
      <c r="C56" s="292">
        <f t="shared" ref="C56:BI56" si="31">ROUND(C29*0.87,)+25</f>
        <v>69712</v>
      </c>
      <c r="D56" s="292">
        <f t="shared" si="31"/>
        <v>67911</v>
      </c>
      <c r="E56" s="292">
        <f t="shared" si="31"/>
        <v>67911</v>
      </c>
      <c r="F56" s="292">
        <f t="shared" si="31"/>
        <v>70887</v>
      </c>
      <c r="G56" s="292">
        <f t="shared" si="31"/>
        <v>81457</v>
      </c>
      <c r="H56" s="292">
        <f t="shared" si="31"/>
        <v>77934</v>
      </c>
      <c r="I56" s="292">
        <f t="shared" si="31"/>
        <v>75585</v>
      </c>
      <c r="J56" s="292">
        <f t="shared" si="31"/>
        <v>75585</v>
      </c>
      <c r="K56" s="292">
        <f t="shared" si="31"/>
        <v>73236</v>
      </c>
      <c r="L56" s="292">
        <f t="shared" si="31"/>
        <v>77934</v>
      </c>
      <c r="M56" s="292">
        <f t="shared" si="31"/>
        <v>81457</v>
      </c>
      <c r="N56" s="292">
        <f t="shared" si="31"/>
        <v>67363</v>
      </c>
      <c r="O56" s="292">
        <f t="shared" si="31"/>
        <v>68538</v>
      </c>
      <c r="P56" s="292">
        <f t="shared" si="31"/>
        <v>67363</v>
      </c>
      <c r="Q56" s="292">
        <f t="shared" si="31"/>
        <v>67911</v>
      </c>
      <c r="R56" s="292">
        <f t="shared" si="31"/>
        <v>68538</v>
      </c>
      <c r="S56" s="292">
        <f t="shared" si="31"/>
        <v>66189</v>
      </c>
      <c r="T56" s="292">
        <f t="shared" si="31"/>
        <v>68538</v>
      </c>
      <c r="U56" s="292">
        <f t="shared" si="31"/>
        <v>70887</v>
      </c>
      <c r="V56" s="292">
        <f t="shared" si="31"/>
        <v>70887</v>
      </c>
      <c r="W56" s="292">
        <f t="shared" si="31"/>
        <v>70887</v>
      </c>
      <c r="X56" s="292">
        <f t="shared" si="31"/>
        <v>70887</v>
      </c>
      <c r="Y56" s="292">
        <f t="shared" si="31"/>
        <v>69712</v>
      </c>
      <c r="Z56" s="292">
        <f t="shared" si="31"/>
        <v>73236</v>
      </c>
      <c r="AA56" s="292">
        <f t="shared" si="31"/>
        <v>69712</v>
      </c>
      <c r="AB56" s="292">
        <f t="shared" si="31"/>
        <v>75585</v>
      </c>
      <c r="AC56" s="292">
        <f t="shared" si="31"/>
        <v>73236</v>
      </c>
      <c r="AD56" s="292">
        <f t="shared" si="31"/>
        <v>69712</v>
      </c>
      <c r="AE56" s="292">
        <f t="shared" si="31"/>
        <v>73236</v>
      </c>
      <c r="AF56" s="292">
        <f t="shared" si="31"/>
        <v>70887</v>
      </c>
      <c r="AG56" s="292">
        <f t="shared" si="31"/>
        <v>76133</v>
      </c>
      <c r="AH56" s="292">
        <f t="shared" si="31"/>
        <v>78482</v>
      </c>
      <c r="AI56" s="292">
        <f t="shared" si="31"/>
        <v>76133</v>
      </c>
      <c r="AJ56" s="292">
        <f t="shared" si="31"/>
        <v>74802</v>
      </c>
      <c r="AK56" s="292">
        <f t="shared" si="31"/>
        <v>74802</v>
      </c>
      <c r="AL56" s="292">
        <f t="shared" si="31"/>
        <v>76133</v>
      </c>
      <c r="AM56" s="292">
        <f t="shared" si="31"/>
        <v>74802</v>
      </c>
      <c r="AN56" s="292">
        <f t="shared" si="31"/>
        <v>78482</v>
      </c>
      <c r="AO56" s="292">
        <f t="shared" si="31"/>
        <v>76133</v>
      </c>
      <c r="AP56" s="292">
        <f t="shared" si="31"/>
        <v>78482</v>
      </c>
      <c r="AQ56" s="292">
        <f t="shared" si="31"/>
        <v>78482</v>
      </c>
      <c r="AR56" s="292">
        <f t="shared" si="31"/>
        <v>84746</v>
      </c>
      <c r="AS56" s="292">
        <f t="shared" si="31"/>
        <v>78482</v>
      </c>
      <c r="AT56" s="292">
        <f t="shared" si="31"/>
        <v>82397</v>
      </c>
      <c r="AU56" s="292">
        <f t="shared" si="31"/>
        <v>78482</v>
      </c>
      <c r="AV56" s="292">
        <f t="shared" si="31"/>
        <v>82397</v>
      </c>
      <c r="AW56" s="292">
        <f t="shared" si="31"/>
        <v>78482</v>
      </c>
      <c r="AX56" s="292">
        <f t="shared" si="31"/>
        <v>84746</v>
      </c>
      <c r="AY56" s="292">
        <f t="shared" si="31"/>
        <v>74802</v>
      </c>
      <c r="AZ56" s="292">
        <f t="shared" si="31"/>
        <v>80048</v>
      </c>
      <c r="BA56" s="292">
        <f t="shared" si="31"/>
        <v>72453</v>
      </c>
      <c r="BB56" s="292">
        <f t="shared" si="31"/>
        <v>73627</v>
      </c>
      <c r="BC56" s="292">
        <f t="shared" si="31"/>
        <v>72453</v>
      </c>
      <c r="BD56" s="292">
        <f t="shared" si="31"/>
        <v>73627</v>
      </c>
      <c r="BE56" s="292">
        <f t="shared" si="31"/>
        <v>72453</v>
      </c>
      <c r="BF56" s="292">
        <f t="shared" si="31"/>
        <v>73627</v>
      </c>
      <c r="BG56" s="292">
        <f t="shared" si="31"/>
        <v>72453</v>
      </c>
      <c r="BH56" s="292">
        <f t="shared" si="31"/>
        <v>73627</v>
      </c>
      <c r="BI56" s="292">
        <f t="shared" si="31"/>
        <v>72453</v>
      </c>
    </row>
    <row r="57" spans="1:61" s="85" customFormat="1" ht="12.75" thickBot="1" x14ac:dyDescent="0.25">
      <c r="A57" s="101"/>
    </row>
    <row r="58" spans="1:61" ht="12.75" thickBot="1" x14ac:dyDescent="0.25">
      <c r="A58" s="154" t="s">
        <v>147</v>
      </c>
    </row>
    <row r="59" spans="1:61" ht="12.75" thickBot="1" x14ac:dyDescent="0.25">
      <c r="A59" s="184" t="s">
        <v>242</v>
      </c>
    </row>
    <row r="60" spans="1:61" x14ac:dyDescent="0.2">
      <c r="A60" s="89"/>
    </row>
    <row r="61" spans="1:61" x14ac:dyDescent="0.2">
      <c r="A61" s="205" t="s">
        <v>144</v>
      </c>
    </row>
    <row r="62" spans="1:61" ht="12" customHeight="1" x14ac:dyDescent="0.2">
      <c r="A62" s="422" t="s">
        <v>311</v>
      </c>
    </row>
    <row r="63" spans="1:61" ht="12" customHeight="1" x14ac:dyDescent="0.2">
      <c r="A63" s="423"/>
    </row>
    <row r="64" spans="1:61" s="95" customFormat="1" ht="12" customHeight="1" x14ac:dyDescent="0.2">
      <c r="A64" s="423"/>
    </row>
    <row r="65" spans="1:1" ht="85.5" customHeight="1" x14ac:dyDescent="0.2">
      <c r="A65" s="423"/>
    </row>
    <row r="66" spans="1:1" ht="12.75" thickBot="1" x14ac:dyDescent="0.25">
      <c r="A66" s="262"/>
    </row>
    <row r="67" spans="1:1" ht="12.75" thickBot="1" x14ac:dyDescent="0.25">
      <c r="A67" s="156" t="s">
        <v>145</v>
      </c>
    </row>
    <row r="68" spans="1:1" ht="48" x14ac:dyDescent="0.2">
      <c r="A68" s="264" t="s">
        <v>174</v>
      </c>
    </row>
    <row r="69" spans="1:1" ht="12.75" thickBot="1" x14ac:dyDescent="0.25">
      <c r="A69" s="215"/>
    </row>
    <row r="70" spans="1:1" ht="12.75" thickBot="1" x14ac:dyDescent="0.25">
      <c r="A70" s="154" t="s">
        <v>351</v>
      </c>
    </row>
    <row r="71" spans="1:1" x14ac:dyDescent="0.2">
      <c r="A71" s="296" t="s">
        <v>404</v>
      </c>
    </row>
    <row r="72" spans="1:1" ht="18" customHeight="1" x14ac:dyDescent="0.2"/>
  </sheetData>
  <mergeCells count="1">
    <mergeCell ref="A62:A65"/>
  </mergeCells>
  <pageMargins left="0.7" right="0.7" top="0.75" bottom="0.75" header="0.3" footer="0.3"/>
  <pageSetup paperSize="9" orientation="portrait" horizontalDpi="4294967295" verticalDpi="4294967295"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2"/>
  <sheetViews>
    <sheetView zoomScale="90" zoomScaleNormal="90" workbookViewId="0">
      <selection activeCell="AB32" activeCellId="1" sqref="AB5:AB6 AB32:AB33"/>
    </sheetView>
  </sheetViews>
  <sheetFormatPr defaultColWidth="9" defaultRowHeight="12" x14ac:dyDescent="0.2"/>
  <cols>
    <col min="1" max="1" width="83.85546875" style="213" customWidth="1"/>
    <col min="2" max="18" width="9" style="213"/>
    <col min="19" max="21" width="9" style="213" customWidth="1"/>
    <col min="22" max="22" width="9" style="213"/>
    <col min="23" max="23" width="0" style="213" hidden="1" customWidth="1"/>
    <col min="24" max="16384" width="9" style="213"/>
  </cols>
  <sheetData>
    <row r="1" spans="1:61" s="21" customFormat="1" ht="12" customHeight="1" x14ac:dyDescent="0.2">
      <c r="A1" s="114" t="s">
        <v>141</v>
      </c>
    </row>
    <row r="2" spans="1:61" s="21" customFormat="1" ht="12" customHeight="1" x14ac:dyDescent="0.2">
      <c r="A2" s="98" t="s">
        <v>241</v>
      </c>
    </row>
    <row r="3" spans="1:61" ht="8.4499999999999993" customHeight="1" x14ac:dyDescent="0.2">
      <c r="A3" s="80"/>
    </row>
    <row r="4" spans="1:61" s="21" customFormat="1" ht="32.450000000000003" customHeight="1" x14ac:dyDescent="0.2">
      <c r="A4" s="317" t="s">
        <v>146</v>
      </c>
    </row>
    <row r="5" spans="1:61" s="81" customFormat="1" ht="23.1" customHeight="1" x14ac:dyDescent="0.2">
      <c r="A5" s="93" t="s">
        <v>143</v>
      </c>
      <c r="B5" s="310">
        <f>'C завтраками| Bed and breakfast'!B4</f>
        <v>45399</v>
      </c>
      <c r="C5" s="310">
        <f>'C завтраками| Bed and breakfast'!C4</f>
        <v>45401</v>
      </c>
      <c r="D5" s="310">
        <f>'C завтраками| Bed and breakfast'!D4</f>
        <v>45403</v>
      </c>
      <c r="E5" s="310">
        <f>'C завтраками| Bed and breakfast'!E4</f>
        <v>45407</v>
      </c>
      <c r="F5" s="310">
        <f>'C завтраками| Bed and breakfast'!F4</f>
        <v>45408</v>
      </c>
      <c r="G5" s="291">
        <f>'C завтраками| Bed and breakfast'!G4</f>
        <v>45410</v>
      </c>
      <c r="H5" s="291">
        <f>'C завтраками| Bed and breakfast'!H4</f>
        <v>45412</v>
      </c>
      <c r="I5" s="310">
        <f>'C завтраками| Bed and breakfast'!I4</f>
        <v>45414</v>
      </c>
      <c r="J5" s="310">
        <f>'C завтраками| Bed and breakfast'!J4</f>
        <v>45415</v>
      </c>
      <c r="K5" s="291">
        <f>'C завтраками| Bed and breakfast'!K4</f>
        <v>45417</v>
      </c>
      <c r="L5" s="310">
        <f>'C завтраками| Bed and breakfast'!L4</f>
        <v>45420</v>
      </c>
      <c r="M5" s="291">
        <f>'C завтраками| Bed and breakfast'!M4</f>
        <v>45421</v>
      </c>
      <c r="N5" s="310">
        <f>'C завтраками| Bed and breakfast'!N4</f>
        <v>45424</v>
      </c>
      <c r="O5" s="291">
        <f>'C завтраками| Bed and breakfast'!O4</f>
        <v>45427</v>
      </c>
      <c r="P5" s="310">
        <f>'C завтраками| Bed and breakfast'!P4</f>
        <v>45429</v>
      </c>
      <c r="Q5" s="310">
        <f>'C завтраками| Bed and breakfast'!Q4</f>
        <v>45431</v>
      </c>
      <c r="R5" s="310">
        <f>'C завтраками| Bed and breakfast'!R4</f>
        <v>45436</v>
      </c>
      <c r="S5" s="310">
        <f>'C завтраками| Bed and breakfast'!S4</f>
        <v>45438</v>
      </c>
      <c r="T5" s="310">
        <f>'C завтраками| Bed and breakfast'!T4</f>
        <v>45440</v>
      </c>
      <c r="U5" s="310">
        <f>'C завтраками| Bed and breakfast'!U4</f>
        <v>45443</v>
      </c>
      <c r="V5" s="310">
        <f>'C завтраками| Bed and breakfast'!V4</f>
        <v>45444</v>
      </c>
      <c r="W5" s="310">
        <f>'C завтраками| Bed and breakfast'!W4</f>
        <v>45445</v>
      </c>
      <c r="X5" s="310">
        <f>'C завтраками| Bed and breakfast'!X4</f>
        <v>45453</v>
      </c>
      <c r="Y5" s="310">
        <f>'C завтраками| Bed and breakfast'!Y4</f>
        <v>45454</v>
      </c>
      <c r="Z5" s="310">
        <f>'C завтраками| Bed and breakfast'!Z4</f>
        <v>45457</v>
      </c>
      <c r="AA5" s="310">
        <f>'C завтраками| Bed and breakfast'!AA4</f>
        <v>45459</v>
      </c>
      <c r="AB5" s="291">
        <f>'C завтраками| Bed and breakfast'!AB4</f>
        <v>45461</v>
      </c>
      <c r="AC5" s="310">
        <f>'C завтраками| Bed and breakfast'!AC4</f>
        <v>45464</v>
      </c>
      <c r="AD5" s="310">
        <f>'C завтраками| Bed and breakfast'!AD4</f>
        <v>45466</v>
      </c>
      <c r="AE5" s="310">
        <f>'C завтраками| Bed and breakfast'!AE4</f>
        <v>45471</v>
      </c>
      <c r="AF5" s="310">
        <f>'C завтраками| Bed and breakfast'!AF4</f>
        <v>45473</v>
      </c>
      <c r="AG5" s="310">
        <f>'C завтраками| Bed and breakfast'!AG4</f>
        <v>45474</v>
      </c>
      <c r="AH5" s="310">
        <f>'C завтраками| Bed and breakfast'!AH4</f>
        <v>45478</v>
      </c>
      <c r="AI5" s="310">
        <f>'C завтраками| Bed and breakfast'!AI4</f>
        <v>45480</v>
      </c>
      <c r="AJ5" s="310">
        <f>'C завтраками| Bed and breakfast'!AJ4</f>
        <v>45484</v>
      </c>
      <c r="AK5" s="310">
        <f>'C завтраками| Bed and breakfast'!AK4</f>
        <v>45485</v>
      </c>
      <c r="AL5" s="310">
        <f>'C завтраками| Bed and breakfast'!AL4</f>
        <v>45492</v>
      </c>
      <c r="AM5" s="310">
        <f>'C завтраками| Bed and breakfast'!AM4</f>
        <v>45494</v>
      </c>
      <c r="AN5" s="310">
        <f>'C завтраками| Bed and breakfast'!AN4</f>
        <v>45499</v>
      </c>
      <c r="AO5" s="310">
        <f>'C завтраками| Bed and breakfast'!AO4</f>
        <v>45501</v>
      </c>
      <c r="AP5" s="310">
        <f>'C завтраками| Bed and breakfast'!AP4</f>
        <v>45504</v>
      </c>
      <c r="AQ5" s="310">
        <f>'C завтраками| Bed and breakfast'!AQ4</f>
        <v>45505</v>
      </c>
      <c r="AR5" s="310">
        <f>'C завтраками| Bed and breakfast'!AR4</f>
        <v>45506</v>
      </c>
      <c r="AS5" s="310">
        <f>'C завтраками| Bed and breakfast'!AS4</f>
        <v>45508</v>
      </c>
      <c r="AT5" s="310">
        <f>'C завтраками| Bed and breakfast'!AT4</f>
        <v>45513</v>
      </c>
      <c r="AU5" s="310">
        <f>'C завтраками| Bed and breakfast'!AU4</f>
        <v>45515</v>
      </c>
      <c r="AV5" s="310">
        <f>'C завтраками| Bed and breakfast'!AV4</f>
        <v>45520</v>
      </c>
      <c r="AW5" s="310">
        <f>'C завтраками| Bed and breakfast'!AW4</f>
        <v>45522</v>
      </c>
      <c r="AX5" s="310">
        <f>'C завтраками| Bed and breakfast'!AX4</f>
        <v>45526</v>
      </c>
      <c r="AY5" s="310">
        <f>'C завтраками| Bed and breakfast'!AY4</f>
        <v>45532</v>
      </c>
      <c r="AZ5" s="310">
        <f>'C завтраками| Bed and breakfast'!AZ4</f>
        <v>45534</v>
      </c>
      <c r="BA5" s="310">
        <f>'C завтраками| Bed and breakfast'!BA4</f>
        <v>45536</v>
      </c>
      <c r="BB5" s="310">
        <f>'C завтраками| Bed and breakfast'!BB4</f>
        <v>45541</v>
      </c>
      <c r="BC5" s="310">
        <f>'C завтраками| Bed and breakfast'!BC4</f>
        <v>45543</v>
      </c>
      <c r="BD5" s="310">
        <f>'C завтраками| Bed and breakfast'!BD4</f>
        <v>45548</v>
      </c>
      <c r="BE5" s="310">
        <f>'C завтраками| Bed and breakfast'!BE4</f>
        <v>45550</v>
      </c>
      <c r="BF5" s="310">
        <f>'C завтраками| Bed and breakfast'!BF4</f>
        <v>45555</v>
      </c>
      <c r="BG5" s="310">
        <f>'C завтраками| Bed and breakfast'!BG4</f>
        <v>45557</v>
      </c>
      <c r="BH5" s="310">
        <f>'C завтраками| Bed and breakfast'!BH4</f>
        <v>45562</v>
      </c>
      <c r="BI5" s="310">
        <f>'C завтраками| Bed and breakfast'!BI4</f>
        <v>45564</v>
      </c>
    </row>
    <row r="6" spans="1:61" s="81" customFormat="1" ht="23.1" customHeight="1" x14ac:dyDescent="0.2">
      <c r="A6" s="94"/>
      <c r="B6" s="310">
        <f>'C завтраками| Bed and breakfast'!B5</f>
        <v>45400</v>
      </c>
      <c r="C6" s="310">
        <f>'C завтраками| Bed and breakfast'!C5</f>
        <v>45402</v>
      </c>
      <c r="D6" s="310">
        <f>'C завтраками| Bed and breakfast'!D5</f>
        <v>45406</v>
      </c>
      <c r="E6" s="310">
        <f>'C завтраками| Bed and breakfast'!E5</f>
        <v>45407</v>
      </c>
      <c r="F6" s="310">
        <f>'C завтраками| Bed and breakfast'!F5</f>
        <v>45409</v>
      </c>
      <c r="G6" s="291">
        <f>'C завтраками| Bed and breakfast'!G5</f>
        <v>45411</v>
      </c>
      <c r="H6" s="291">
        <f>'C завтраками| Bed and breakfast'!H5</f>
        <v>45413</v>
      </c>
      <c r="I6" s="310">
        <f>'C завтраками| Bed and breakfast'!I5</f>
        <v>45414</v>
      </c>
      <c r="J6" s="310">
        <f>'C завтраками| Bed and breakfast'!J5</f>
        <v>45416</v>
      </c>
      <c r="K6" s="291">
        <f>'C завтраками| Bed and breakfast'!K5</f>
        <v>45419</v>
      </c>
      <c r="L6" s="310">
        <f>'C завтраками| Bed and breakfast'!L5</f>
        <v>45420</v>
      </c>
      <c r="M6" s="291">
        <f>'C завтраками| Bed and breakfast'!M5</f>
        <v>45423</v>
      </c>
      <c r="N6" s="310">
        <f>'C завтраками| Bed and breakfast'!N5</f>
        <v>45426</v>
      </c>
      <c r="O6" s="291">
        <f>'C завтраками| Bed and breakfast'!O5</f>
        <v>45428</v>
      </c>
      <c r="P6" s="310">
        <f>'C завтраками| Bed and breakfast'!P5</f>
        <v>45430</v>
      </c>
      <c r="Q6" s="310">
        <f>'C завтраками| Bed and breakfast'!Q5</f>
        <v>45435</v>
      </c>
      <c r="R6" s="310">
        <f>'C завтраками| Bed and breakfast'!R5</f>
        <v>45437</v>
      </c>
      <c r="S6" s="310">
        <f>'C завтраками| Bed and breakfast'!S5</f>
        <v>45439</v>
      </c>
      <c r="T6" s="310">
        <f>'C завтраками| Bed and breakfast'!T5</f>
        <v>45442</v>
      </c>
      <c r="U6" s="310">
        <f>'C завтраками| Bed and breakfast'!U5</f>
        <v>45443</v>
      </c>
      <c r="V6" s="310">
        <f>'C завтраками| Bed and breakfast'!V5</f>
        <v>45444</v>
      </c>
      <c r="W6" s="310">
        <f>'C завтраками| Bed and breakfast'!W5</f>
        <v>45452</v>
      </c>
      <c r="X6" s="310">
        <f>'C завтраками| Bed and breakfast'!X5</f>
        <v>45453</v>
      </c>
      <c r="Y6" s="310">
        <f>'C завтраками| Bed and breakfast'!Y5</f>
        <v>45456</v>
      </c>
      <c r="Z6" s="310">
        <f>'C завтраками| Bed and breakfast'!Z5</f>
        <v>45458</v>
      </c>
      <c r="AA6" s="310">
        <f>'C завтраками| Bed and breakfast'!AA5</f>
        <v>45460</v>
      </c>
      <c r="AB6" s="291">
        <f>'C завтраками| Bed and breakfast'!AB5</f>
        <v>45463</v>
      </c>
      <c r="AC6" s="310">
        <f>'C завтраками| Bed and breakfast'!AC5</f>
        <v>45465</v>
      </c>
      <c r="AD6" s="310">
        <f>'C завтраками| Bed and breakfast'!AD5</f>
        <v>45470</v>
      </c>
      <c r="AE6" s="310">
        <f>'C завтраками| Bed and breakfast'!AE5</f>
        <v>45472</v>
      </c>
      <c r="AF6" s="310">
        <f>'C завтраками| Bed and breakfast'!AF5</f>
        <v>45473</v>
      </c>
      <c r="AG6" s="310">
        <f>'C завтраками| Bed and breakfast'!AG5</f>
        <v>45477</v>
      </c>
      <c r="AH6" s="310">
        <f>'C завтраками| Bed and breakfast'!AH5</f>
        <v>45479</v>
      </c>
      <c r="AI6" s="310">
        <f>'C завтраками| Bed and breakfast'!AI5</f>
        <v>45483</v>
      </c>
      <c r="AJ6" s="310">
        <f>'C завтраками| Bed and breakfast'!AJ5</f>
        <v>45484</v>
      </c>
      <c r="AK6" s="310">
        <f>'C завтраками| Bed and breakfast'!AK5</f>
        <v>45491</v>
      </c>
      <c r="AL6" s="310">
        <f>'C завтраками| Bed and breakfast'!AL5</f>
        <v>45493</v>
      </c>
      <c r="AM6" s="310">
        <f>'C завтраками| Bed and breakfast'!AM5</f>
        <v>45498</v>
      </c>
      <c r="AN6" s="310">
        <f>'C завтраками| Bed and breakfast'!AN5</f>
        <v>45500</v>
      </c>
      <c r="AO6" s="310">
        <f>'C завтраками| Bed and breakfast'!AO5</f>
        <v>45503</v>
      </c>
      <c r="AP6" s="310">
        <f>'C завтраками| Bed and breakfast'!AP5</f>
        <v>45504</v>
      </c>
      <c r="AQ6" s="310">
        <f>'C завтраками| Bed and breakfast'!AQ5</f>
        <v>45505</v>
      </c>
      <c r="AR6" s="310">
        <f>'C завтраками| Bed and breakfast'!AR5</f>
        <v>45507</v>
      </c>
      <c r="AS6" s="310">
        <f>'C завтраками| Bed and breakfast'!AS5</f>
        <v>45512</v>
      </c>
      <c r="AT6" s="310">
        <f>'C завтраками| Bed and breakfast'!AT5</f>
        <v>45514</v>
      </c>
      <c r="AU6" s="310">
        <f>'C завтраками| Bed and breakfast'!AU5</f>
        <v>45519</v>
      </c>
      <c r="AV6" s="310">
        <f>'C завтраками| Bed and breakfast'!AV5</f>
        <v>45521</v>
      </c>
      <c r="AW6" s="310">
        <f>'C завтраками| Bed and breakfast'!AW5</f>
        <v>45525</v>
      </c>
      <c r="AX6" s="310">
        <f>'C завтраками| Bed and breakfast'!AX5</f>
        <v>45531</v>
      </c>
      <c r="AY6" s="310">
        <f>'C завтраками| Bed and breakfast'!AY5</f>
        <v>45533</v>
      </c>
      <c r="AZ6" s="310">
        <f>'C завтраками| Bed and breakfast'!AZ5</f>
        <v>45535</v>
      </c>
      <c r="BA6" s="310">
        <f>'C завтраками| Bed and breakfast'!BA5</f>
        <v>45540</v>
      </c>
      <c r="BB6" s="310">
        <f>'C завтраками| Bed and breakfast'!BB5</f>
        <v>45542</v>
      </c>
      <c r="BC6" s="310">
        <f>'C завтраками| Bed and breakfast'!BC5</f>
        <v>45547</v>
      </c>
      <c r="BD6" s="310">
        <f>'C завтраками| Bed and breakfast'!BD5</f>
        <v>45549</v>
      </c>
      <c r="BE6" s="310">
        <f>'C завтраками| Bed and breakfast'!BE5</f>
        <v>45554</v>
      </c>
      <c r="BF6" s="310">
        <f>'C завтраками| Bed and breakfast'!BF5</f>
        <v>45556</v>
      </c>
      <c r="BG6" s="310">
        <f>'C завтраками| Bed and breakfast'!BG5</f>
        <v>45561</v>
      </c>
      <c r="BH6" s="310">
        <f>'C завтраками| Bed and breakfast'!BH5</f>
        <v>45563</v>
      </c>
      <c r="BI6" s="310">
        <f>'C завтраками| Bed and breakfast'!BI5</f>
        <v>45565</v>
      </c>
    </row>
    <row r="7" spans="1:61" s="85" customFormat="1" x14ac:dyDescent="0.2">
      <c r="A7" s="259" t="s">
        <v>153</v>
      </c>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26"/>
      <c r="AX7" s="326"/>
      <c r="AY7" s="326"/>
      <c r="AZ7" s="326"/>
      <c r="BA7" s="326"/>
      <c r="BB7" s="326"/>
      <c r="BC7" s="326"/>
      <c r="BD7" s="326"/>
      <c r="BE7" s="326"/>
      <c r="BF7" s="326"/>
      <c r="BG7" s="326"/>
      <c r="BH7" s="326"/>
      <c r="BI7" s="326"/>
    </row>
    <row r="8" spans="1:61" s="85" customFormat="1" x14ac:dyDescent="0.2">
      <c r="A8" s="260">
        <v>1</v>
      </c>
      <c r="B8" s="327">
        <f>'C завтраками| Bed and breakfast'!B7*0.9</f>
        <v>16650</v>
      </c>
      <c r="C8" s="327">
        <f>'C завтраками| Bed and breakfast'!C7*0.9</f>
        <v>15300</v>
      </c>
      <c r="D8" s="327">
        <f>'C завтраками| Bed and breakfast'!D7*0.9</f>
        <v>13230</v>
      </c>
      <c r="E8" s="327">
        <f>'C завтраками| Bed and breakfast'!E7*0.9</f>
        <v>13230</v>
      </c>
      <c r="F8" s="327">
        <f>'C завтраками| Bed and breakfast'!F7*0.9</f>
        <v>16650</v>
      </c>
      <c r="G8" s="327">
        <f>'C завтраками| Bed and breakfast'!G7*0.9</f>
        <v>28800</v>
      </c>
      <c r="H8" s="327">
        <f>'C завтраками| Bed and breakfast'!H7*0.9</f>
        <v>24750</v>
      </c>
      <c r="I8" s="327">
        <f>'C завтраками| Bed and breakfast'!I7*0.9</f>
        <v>22050</v>
      </c>
      <c r="J8" s="327">
        <f>'C завтраками| Bed and breakfast'!J7*0.9</f>
        <v>22050</v>
      </c>
      <c r="K8" s="327">
        <f>'C завтраками| Bed and breakfast'!K7*0.9</f>
        <v>19350</v>
      </c>
      <c r="L8" s="327">
        <f>'C завтраками| Bed and breakfast'!L7*0.9</f>
        <v>24750</v>
      </c>
      <c r="M8" s="327">
        <f>'C завтраками| Bed and breakfast'!M7*0.9</f>
        <v>28800</v>
      </c>
      <c r="N8" s="327">
        <f>'C завтраками| Bed and breakfast'!N7*0.9</f>
        <v>12600</v>
      </c>
      <c r="O8" s="327">
        <f>'C завтраками| Bed and breakfast'!O7*0.9</f>
        <v>13950</v>
      </c>
      <c r="P8" s="327">
        <f>'C завтраками| Bed and breakfast'!P7*0.9</f>
        <v>12600</v>
      </c>
      <c r="Q8" s="327">
        <f>'C завтраками| Bed and breakfast'!Q7*0.9</f>
        <v>13230</v>
      </c>
      <c r="R8" s="327">
        <f>'C завтраками| Bed and breakfast'!R7*0.9</f>
        <v>13950</v>
      </c>
      <c r="S8" s="327">
        <f>'C завтраками| Bed and breakfast'!S7*0.9</f>
        <v>11250</v>
      </c>
      <c r="T8" s="327">
        <f>'C завтраками| Bed and breakfast'!T7*0.9</f>
        <v>13950</v>
      </c>
      <c r="U8" s="327">
        <f>'C завтраками| Bed and breakfast'!U7*0.9</f>
        <v>16650</v>
      </c>
      <c r="V8" s="327">
        <f>'C завтраками| Bed and breakfast'!V7*0.9</f>
        <v>16650</v>
      </c>
      <c r="W8" s="327">
        <f>'C завтраками| Bed and breakfast'!W7*0.9</f>
        <v>16650</v>
      </c>
      <c r="X8" s="327">
        <f>'C завтраками| Bed and breakfast'!X7*0.9</f>
        <v>16650</v>
      </c>
      <c r="Y8" s="327">
        <f>'C завтраками| Bed and breakfast'!Y7*0.9</f>
        <v>15300</v>
      </c>
      <c r="Z8" s="327">
        <f>'C завтраками| Bed and breakfast'!Z7*0.9</f>
        <v>19350</v>
      </c>
      <c r="AA8" s="327">
        <f>'C завтраками| Bed and breakfast'!AA7*0.9</f>
        <v>15300</v>
      </c>
      <c r="AB8" s="327">
        <f>'C завтраками| Bed and breakfast'!AB7*0.9</f>
        <v>22050</v>
      </c>
      <c r="AC8" s="327">
        <f>'C завтраками| Bed and breakfast'!AC7*0.9</f>
        <v>19350</v>
      </c>
      <c r="AD8" s="327">
        <f>'C завтраками| Bed and breakfast'!AD7*0.9</f>
        <v>15300</v>
      </c>
      <c r="AE8" s="327">
        <f>'C завтраками| Bed and breakfast'!AE7*0.9</f>
        <v>19350</v>
      </c>
      <c r="AF8" s="327">
        <f>'C завтраками| Bed and breakfast'!AF7*0.9</f>
        <v>16650</v>
      </c>
      <c r="AG8" s="327">
        <f>'C завтраками| Bed and breakfast'!AG7*0.9</f>
        <v>22680</v>
      </c>
      <c r="AH8" s="327">
        <f>'C завтраками| Bed and breakfast'!AH7*0.9</f>
        <v>25380</v>
      </c>
      <c r="AI8" s="327">
        <f>'C завтраками| Bed and breakfast'!AI7*0.9</f>
        <v>22680</v>
      </c>
      <c r="AJ8" s="327">
        <f>'C завтраками| Bed and breakfast'!AJ7*0.9</f>
        <v>21150</v>
      </c>
      <c r="AK8" s="327">
        <f>'C завтраками| Bed and breakfast'!AK7*0.9</f>
        <v>21150</v>
      </c>
      <c r="AL8" s="327">
        <f>'C завтраками| Bed and breakfast'!AL7*0.9</f>
        <v>22680</v>
      </c>
      <c r="AM8" s="327">
        <f>'C завтраками| Bed and breakfast'!AM7*0.9</f>
        <v>21150</v>
      </c>
      <c r="AN8" s="327">
        <f>'C завтраками| Bed and breakfast'!AN7*0.9</f>
        <v>25380</v>
      </c>
      <c r="AO8" s="327">
        <f>'C завтраками| Bed and breakfast'!AO7*0.9</f>
        <v>22680</v>
      </c>
      <c r="AP8" s="327">
        <f>'C завтраками| Bed and breakfast'!AP7*0.9</f>
        <v>25380</v>
      </c>
      <c r="AQ8" s="327">
        <f>'C завтраками| Bed and breakfast'!AQ7*0.9</f>
        <v>25380</v>
      </c>
      <c r="AR8" s="327">
        <f>'C завтраками| Bed and breakfast'!AR7*0.9</f>
        <v>32580</v>
      </c>
      <c r="AS8" s="327">
        <f>'C завтраками| Bed and breakfast'!AS7*0.9</f>
        <v>25380</v>
      </c>
      <c r="AT8" s="327">
        <f>'C завтраками| Bed and breakfast'!AT7*0.9</f>
        <v>29880</v>
      </c>
      <c r="AU8" s="327">
        <f>'C завтраками| Bed and breakfast'!AU7*0.9</f>
        <v>25380</v>
      </c>
      <c r="AV8" s="327">
        <f>'C завтраками| Bed and breakfast'!AV7*0.9</f>
        <v>29880</v>
      </c>
      <c r="AW8" s="327">
        <f>'C завтраками| Bed and breakfast'!AW7*0.9</f>
        <v>25380</v>
      </c>
      <c r="AX8" s="327">
        <f>'C завтраками| Bed and breakfast'!AX7*0.9</f>
        <v>32580</v>
      </c>
      <c r="AY8" s="327">
        <f>'C завтраками| Bed and breakfast'!AY7*0.9</f>
        <v>21150</v>
      </c>
      <c r="AZ8" s="327">
        <f>'C завтраками| Bed and breakfast'!AZ7*0.9</f>
        <v>27180</v>
      </c>
      <c r="BA8" s="327">
        <f>'C завтраками| Bed and breakfast'!BA7*0.9</f>
        <v>18450</v>
      </c>
      <c r="BB8" s="327">
        <f>'C завтраками| Bed and breakfast'!BB7*0.9</f>
        <v>19800</v>
      </c>
      <c r="BC8" s="327">
        <f>'C завтраками| Bed and breakfast'!BC7*0.9</f>
        <v>18450</v>
      </c>
      <c r="BD8" s="327">
        <f>'C завтраками| Bed and breakfast'!BD7*0.9</f>
        <v>19800</v>
      </c>
      <c r="BE8" s="327">
        <f>'C завтраками| Bed and breakfast'!BE7*0.9</f>
        <v>18450</v>
      </c>
      <c r="BF8" s="327">
        <f>'C завтраками| Bed and breakfast'!BF7*0.9</f>
        <v>19800</v>
      </c>
      <c r="BG8" s="327">
        <f>'C завтраками| Bed and breakfast'!BG7*0.9</f>
        <v>18450</v>
      </c>
      <c r="BH8" s="327">
        <f>'C завтраками| Bed and breakfast'!BH7*0.9</f>
        <v>19800</v>
      </c>
      <c r="BI8" s="327">
        <f>'C завтраками| Bed and breakfast'!BI7*0.9</f>
        <v>18450</v>
      </c>
    </row>
    <row r="9" spans="1:61" s="85" customFormat="1" x14ac:dyDescent="0.2">
      <c r="A9" s="260">
        <v>2</v>
      </c>
      <c r="B9" s="328">
        <f>'C завтраками| Bed and breakfast'!B8*0.9</f>
        <v>18450</v>
      </c>
      <c r="C9" s="328">
        <f>'C завтраками| Bed and breakfast'!C8*0.9</f>
        <v>17100</v>
      </c>
      <c r="D9" s="328">
        <f>'C завтраками| Bed and breakfast'!D8*0.9</f>
        <v>15030</v>
      </c>
      <c r="E9" s="328">
        <f>'C завтраками| Bed and breakfast'!E8*0.9</f>
        <v>15030</v>
      </c>
      <c r="F9" s="328">
        <f>'C завтраками| Bed and breakfast'!F8*0.9</f>
        <v>18450</v>
      </c>
      <c r="G9" s="328">
        <f>'C завтраками| Bed and breakfast'!G8*0.9</f>
        <v>30600</v>
      </c>
      <c r="H9" s="328">
        <f>'C завтраками| Bed and breakfast'!H8*0.9</f>
        <v>26550</v>
      </c>
      <c r="I9" s="328">
        <f>'C завтраками| Bed and breakfast'!I8*0.9</f>
        <v>23850</v>
      </c>
      <c r="J9" s="328">
        <f>'C завтраками| Bed and breakfast'!J8*0.9</f>
        <v>23850</v>
      </c>
      <c r="K9" s="328">
        <f>'C завтраками| Bed and breakfast'!K8*0.9</f>
        <v>21150</v>
      </c>
      <c r="L9" s="328">
        <f>'C завтраками| Bed and breakfast'!L8*0.9</f>
        <v>26550</v>
      </c>
      <c r="M9" s="328">
        <f>'C завтраками| Bed and breakfast'!M8*0.9</f>
        <v>30600</v>
      </c>
      <c r="N9" s="328">
        <f>'C завтраками| Bed and breakfast'!N8*0.9</f>
        <v>14400</v>
      </c>
      <c r="O9" s="328">
        <f>'C завтраками| Bed and breakfast'!O8*0.9</f>
        <v>15750</v>
      </c>
      <c r="P9" s="328">
        <f>'C завтраками| Bed and breakfast'!P8*0.9</f>
        <v>14400</v>
      </c>
      <c r="Q9" s="328">
        <f>'C завтраками| Bed and breakfast'!Q8*0.9</f>
        <v>15030</v>
      </c>
      <c r="R9" s="328">
        <f>'C завтраками| Bed and breakfast'!R8*0.9</f>
        <v>15750</v>
      </c>
      <c r="S9" s="328">
        <f>'C завтраками| Bed and breakfast'!S8*0.9</f>
        <v>13050</v>
      </c>
      <c r="T9" s="328">
        <f>'C завтраками| Bed and breakfast'!T8*0.9</f>
        <v>15750</v>
      </c>
      <c r="U9" s="328">
        <f>'C завтраками| Bed and breakfast'!U8*0.9</f>
        <v>18450</v>
      </c>
      <c r="V9" s="328">
        <f>'C завтраками| Bed and breakfast'!V8*0.9</f>
        <v>18450</v>
      </c>
      <c r="W9" s="328">
        <f>'C завтраками| Bed and breakfast'!W8*0.9</f>
        <v>18450</v>
      </c>
      <c r="X9" s="328">
        <f>'C завтраками| Bed and breakfast'!X8*0.9</f>
        <v>18450</v>
      </c>
      <c r="Y9" s="328">
        <f>'C завтраками| Bed and breakfast'!Y8*0.9</f>
        <v>17100</v>
      </c>
      <c r="Z9" s="328">
        <f>'C завтраками| Bed and breakfast'!Z8*0.9</f>
        <v>21150</v>
      </c>
      <c r="AA9" s="328">
        <f>'C завтраками| Bed and breakfast'!AA8*0.9</f>
        <v>17100</v>
      </c>
      <c r="AB9" s="328">
        <f>'C завтраками| Bed and breakfast'!AB8*0.9</f>
        <v>23850</v>
      </c>
      <c r="AC9" s="328">
        <f>'C завтраками| Bed and breakfast'!AC8*0.9</f>
        <v>21150</v>
      </c>
      <c r="AD9" s="328">
        <f>'C завтраками| Bed and breakfast'!AD8*0.9</f>
        <v>17100</v>
      </c>
      <c r="AE9" s="328">
        <f>'C завтраками| Bed and breakfast'!AE8*0.9</f>
        <v>21150</v>
      </c>
      <c r="AF9" s="328">
        <f>'C завтраками| Bed and breakfast'!AF8*0.9</f>
        <v>18450</v>
      </c>
      <c r="AG9" s="328">
        <f>'C завтраками| Bed and breakfast'!AG8*0.9</f>
        <v>24480</v>
      </c>
      <c r="AH9" s="328">
        <f>'C завтраками| Bed and breakfast'!AH8*0.9</f>
        <v>27180</v>
      </c>
      <c r="AI9" s="328">
        <f>'C завтраками| Bed and breakfast'!AI8*0.9</f>
        <v>24480</v>
      </c>
      <c r="AJ9" s="328">
        <f>'C завтраками| Bed and breakfast'!AJ8*0.9</f>
        <v>22950</v>
      </c>
      <c r="AK9" s="328">
        <f>'C завтраками| Bed and breakfast'!AK8*0.9</f>
        <v>22950</v>
      </c>
      <c r="AL9" s="328">
        <f>'C завтраками| Bed and breakfast'!AL8*0.9</f>
        <v>24480</v>
      </c>
      <c r="AM9" s="328">
        <f>'C завтраками| Bed and breakfast'!AM8*0.9</f>
        <v>22950</v>
      </c>
      <c r="AN9" s="328">
        <f>'C завтраками| Bed and breakfast'!AN8*0.9</f>
        <v>27180</v>
      </c>
      <c r="AO9" s="328">
        <f>'C завтраками| Bed and breakfast'!AO8*0.9</f>
        <v>24480</v>
      </c>
      <c r="AP9" s="328">
        <f>'C завтраками| Bed and breakfast'!AP8*0.9</f>
        <v>27180</v>
      </c>
      <c r="AQ9" s="328">
        <f>'C завтраками| Bed and breakfast'!AQ8*0.9</f>
        <v>27180</v>
      </c>
      <c r="AR9" s="328">
        <f>'C завтраками| Bed and breakfast'!AR8*0.9</f>
        <v>34380</v>
      </c>
      <c r="AS9" s="328">
        <f>'C завтраками| Bed and breakfast'!AS8*0.9</f>
        <v>27180</v>
      </c>
      <c r="AT9" s="328">
        <f>'C завтраками| Bed and breakfast'!AT8*0.9</f>
        <v>31680</v>
      </c>
      <c r="AU9" s="328">
        <f>'C завтраками| Bed and breakfast'!AU8*0.9</f>
        <v>27180</v>
      </c>
      <c r="AV9" s="328">
        <f>'C завтраками| Bed and breakfast'!AV8*0.9</f>
        <v>31680</v>
      </c>
      <c r="AW9" s="328">
        <f>'C завтраками| Bed and breakfast'!AW8*0.9</f>
        <v>27180</v>
      </c>
      <c r="AX9" s="328">
        <f>'C завтраками| Bed and breakfast'!AX8*0.9</f>
        <v>34380</v>
      </c>
      <c r="AY9" s="328">
        <f>'C завтраками| Bed and breakfast'!AY8*0.9</f>
        <v>22950</v>
      </c>
      <c r="AZ9" s="328">
        <f>'C завтраками| Bed and breakfast'!AZ8*0.9</f>
        <v>28980</v>
      </c>
      <c r="BA9" s="328">
        <f>'C завтраками| Bed and breakfast'!BA8*0.9</f>
        <v>20250</v>
      </c>
      <c r="BB9" s="328">
        <f>'C завтраками| Bed and breakfast'!BB8*0.9</f>
        <v>21600</v>
      </c>
      <c r="BC9" s="328">
        <f>'C завтраками| Bed and breakfast'!BC8*0.9</f>
        <v>20250</v>
      </c>
      <c r="BD9" s="328">
        <f>'C завтраками| Bed and breakfast'!BD8*0.9</f>
        <v>21600</v>
      </c>
      <c r="BE9" s="328">
        <f>'C завтраками| Bed and breakfast'!BE8*0.9</f>
        <v>20250</v>
      </c>
      <c r="BF9" s="328">
        <f>'C завтраками| Bed and breakfast'!BF8*0.9</f>
        <v>21600</v>
      </c>
      <c r="BG9" s="328">
        <f>'C завтраками| Bed and breakfast'!BG8*0.9</f>
        <v>20250</v>
      </c>
      <c r="BH9" s="328">
        <f>'C завтраками| Bed and breakfast'!BH8*0.9</f>
        <v>21600</v>
      </c>
      <c r="BI9" s="328">
        <f>'C завтраками| Bed and breakfast'!BI8*0.9</f>
        <v>20250</v>
      </c>
    </row>
    <row r="10" spans="1:61" s="85" customFormat="1" x14ac:dyDescent="0.2">
      <c r="A10" s="259" t="s">
        <v>155</v>
      </c>
      <c r="B10" s="327"/>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7"/>
      <c r="AY10" s="327"/>
      <c r="AZ10" s="327"/>
      <c r="BA10" s="327"/>
      <c r="BB10" s="327"/>
      <c r="BC10" s="327"/>
      <c r="BD10" s="327"/>
      <c r="BE10" s="327"/>
      <c r="BF10" s="327"/>
      <c r="BG10" s="327"/>
      <c r="BH10" s="327"/>
      <c r="BI10" s="327"/>
    </row>
    <row r="11" spans="1:61" s="85" customFormat="1" x14ac:dyDescent="0.2">
      <c r="A11" s="260">
        <v>1</v>
      </c>
      <c r="B11" s="328">
        <f>'C завтраками| Bed and breakfast'!B10*0.9</f>
        <v>18900</v>
      </c>
      <c r="C11" s="328">
        <f>'C завтраками| Bed and breakfast'!C10*0.9</f>
        <v>17550</v>
      </c>
      <c r="D11" s="328">
        <f>'C завтраками| Bed and breakfast'!D10*0.9</f>
        <v>15480</v>
      </c>
      <c r="E11" s="328">
        <f>'C завтраками| Bed and breakfast'!E10*0.9</f>
        <v>15480</v>
      </c>
      <c r="F11" s="328">
        <f>'C завтраками| Bed and breakfast'!F10*0.9</f>
        <v>18900</v>
      </c>
      <c r="G11" s="328">
        <f>'C завтраками| Bed and breakfast'!G10*0.9</f>
        <v>31050</v>
      </c>
      <c r="H11" s="328">
        <f>'C завтраками| Bed and breakfast'!H10*0.9</f>
        <v>27000</v>
      </c>
      <c r="I11" s="328">
        <f>'C завтраками| Bed and breakfast'!I10*0.9</f>
        <v>24300</v>
      </c>
      <c r="J11" s="328">
        <f>'C завтраками| Bed and breakfast'!J10*0.9</f>
        <v>24300</v>
      </c>
      <c r="K11" s="328">
        <f>'C завтраками| Bed and breakfast'!K10*0.9</f>
        <v>21600</v>
      </c>
      <c r="L11" s="328">
        <f>'C завтраками| Bed and breakfast'!L10*0.9</f>
        <v>27000</v>
      </c>
      <c r="M11" s="328">
        <f>'C завтраками| Bed and breakfast'!M10*0.9</f>
        <v>31050</v>
      </c>
      <c r="N11" s="328">
        <f>'C завтраками| Bed and breakfast'!N10*0.9</f>
        <v>14850</v>
      </c>
      <c r="O11" s="328">
        <f>'C завтраками| Bed and breakfast'!O10*0.9</f>
        <v>16200</v>
      </c>
      <c r="P11" s="328">
        <f>'C завтраками| Bed and breakfast'!P10*0.9</f>
        <v>14850</v>
      </c>
      <c r="Q11" s="328">
        <f>'C завтраками| Bed and breakfast'!Q10*0.9</f>
        <v>15480</v>
      </c>
      <c r="R11" s="328">
        <f>'C завтраками| Bed and breakfast'!R10*0.9</f>
        <v>16200</v>
      </c>
      <c r="S11" s="328">
        <f>'C завтраками| Bed and breakfast'!S10*0.9</f>
        <v>13500</v>
      </c>
      <c r="T11" s="328">
        <f>'C завтраками| Bed and breakfast'!T10*0.9</f>
        <v>16200</v>
      </c>
      <c r="U11" s="328">
        <f>'C завтраками| Bed and breakfast'!U10*0.9</f>
        <v>18900</v>
      </c>
      <c r="V11" s="328">
        <f>'C завтраками| Bed and breakfast'!V10*0.9</f>
        <v>18900</v>
      </c>
      <c r="W11" s="328">
        <f>'C завтраками| Bed and breakfast'!W10*0.9</f>
        <v>18900</v>
      </c>
      <c r="X11" s="328">
        <f>'C завтраками| Bed and breakfast'!X10*0.9</f>
        <v>18900</v>
      </c>
      <c r="Y11" s="328">
        <f>'C завтраками| Bed and breakfast'!Y10*0.9</f>
        <v>17550</v>
      </c>
      <c r="Z11" s="328">
        <f>'C завтраками| Bed and breakfast'!Z10*0.9</f>
        <v>21600</v>
      </c>
      <c r="AA11" s="328">
        <f>'C завтраками| Bed and breakfast'!AA10*0.9</f>
        <v>17550</v>
      </c>
      <c r="AB11" s="328">
        <f>'C завтраками| Bed and breakfast'!AB10*0.9</f>
        <v>24300</v>
      </c>
      <c r="AC11" s="328">
        <f>'C завтраками| Bed and breakfast'!AC10*0.9</f>
        <v>21600</v>
      </c>
      <c r="AD11" s="328">
        <f>'C завтраками| Bed and breakfast'!AD10*0.9</f>
        <v>17550</v>
      </c>
      <c r="AE11" s="328">
        <f>'C завтраками| Bed and breakfast'!AE10*0.9</f>
        <v>21600</v>
      </c>
      <c r="AF11" s="328">
        <f>'C завтраками| Bed and breakfast'!AF10*0.9</f>
        <v>18900</v>
      </c>
      <c r="AG11" s="328">
        <f>'C завтраками| Bed and breakfast'!AG10*0.9</f>
        <v>24930</v>
      </c>
      <c r="AH11" s="328">
        <f>'C завтраками| Bed and breakfast'!AH10*0.9</f>
        <v>27630</v>
      </c>
      <c r="AI11" s="328">
        <f>'C завтраками| Bed and breakfast'!AI10*0.9</f>
        <v>24930</v>
      </c>
      <c r="AJ11" s="328">
        <f>'C завтраками| Bed and breakfast'!AJ10*0.9</f>
        <v>23400</v>
      </c>
      <c r="AK11" s="328">
        <f>'C завтраками| Bed and breakfast'!AK10*0.9</f>
        <v>23400</v>
      </c>
      <c r="AL11" s="328">
        <f>'C завтраками| Bed and breakfast'!AL10*0.9</f>
        <v>24930</v>
      </c>
      <c r="AM11" s="328">
        <f>'C завтраками| Bed and breakfast'!AM10*0.9</f>
        <v>23400</v>
      </c>
      <c r="AN11" s="328">
        <f>'C завтраками| Bed and breakfast'!AN10*0.9</f>
        <v>27630</v>
      </c>
      <c r="AO11" s="328">
        <f>'C завтраками| Bed and breakfast'!AO10*0.9</f>
        <v>24930</v>
      </c>
      <c r="AP11" s="328">
        <f>'C завтраками| Bed and breakfast'!AP10*0.9</f>
        <v>27630</v>
      </c>
      <c r="AQ11" s="328">
        <f>'C завтраками| Bed and breakfast'!AQ10*0.9</f>
        <v>27630</v>
      </c>
      <c r="AR11" s="328">
        <f>'C завтраками| Bed and breakfast'!AR10*0.9</f>
        <v>34830</v>
      </c>
      <c r="AS11" s="328">
        <f>'C завтраками| Bed and breakfast'!AS10*0.9</f>
        <v>27630</v>
      </c>
      <c r="AT11" s="328">
        <f>'C завтраками| Bed and breakfast'!AT10*0.9</f>
        <v>32130</v>
      </c>
      <c r="AU11" s="328">
        <f>'C завтраками| Bed and breakfast'!AU10*0.9</f>
        <v>27630</v>
      </c>
      <c r="AV11" s="328">
        <f>'C завтраками| Bed and breakfast'!AV10*0.9</f>
        <v>32130</v>
      </c>
      <c r="AW11" s="328">
        <f>'C завтраками| Bed and breakfast'!AW10*0.9</f>
        <v>27630</v>
      </c>
      <c r="AX11" s="328">
        <f>'C завтраками| Bed and breakfast'!AX10*0.9</f>
        <v>34830</v>
      </c>
      <c r="AY11" s="328">
        <f>'C завтраками| Bed and breakfast'!AY10*0.9</f>
        <v>23400</v>
      </c>
      <c r="AZ11" s="328">
        <f>'C завтраками| Bed and breakfast'!AZ10*0.9</f>
        <v>29430</v>
      </c>
      <c r="BA11" s="328">
        <f>'C завтраками| Bed and breakfast'!BA10*0.9</f>
        <v>20700</v>
      </c>
      <c r="BB11" s="328">
        <f>'C завтраками| Bed and breakfast'!BB10*0.9</f>
        <v>22050</v>
      </c>
      <c r="BC11" s="328">
        <f>'C завтраками| Bed and breakfast'!BC10*0.9</f>
        <v>20700</v>
      </c>
      <c r="BD11" s="328">
        <f>'C завтраками| Bed and breakfast'!BD10*0.9</f>
        <v>22050</v>
      </c>
      <c r="BE11" s="328">
        <f>'C завтраками| Bed and breakfast'!BE10*0.9</f>
        <v>20700</v>
      </c>
      <c r="BF11" s="328">
        <f>'C завтраками| Bed and breakfast'!BF10*0.9</f>
        <v>22050</v>
      </c>
      <c r="BG11" s="328">
        <f>'C завтраками| Bed and breakfast'!BG10*0.9</f>
        <v>20700</v>
      </c>
      <c r="BH11" s="328">
        <f>'C завтраками| Bed and breakfast'!BH10*0.9</f>
        <v>22050</v>
      </c>
      <c r="BI11" s="328">
        <f>'C завтраками| Bed and breakfast'!BI10*0.9</f>
        <v>20700</v>
      </c>
    </row>
    <row r="12" spans="1:61" s="85" customFormat="1" x14ac:dyDescent="0.2">
      <c r="A12" s="260">
        <v>2</v>
      </c>
      <c r="B12" s="328">
        <f>'C завтраками| Bed and breakfast'!B11*0.9</f>
        <v>20700</v>
      </c>
      <c r="C12" s="328">
        <f>'C завтраками| Bed and breakfast'!C11*0.9</f>
        <v>19350</v>
      </c>
      <c r="D12" s="328">
        <f>'C завтраками| Bed and breakfast'!D11*0.9</f>
        <v>17280</v>
      </c>
      <c r="E12" s="328">
        <f>'C завтраками| Bed and breakfast'!E11*0.9</f>
        <v>17280</v>
      </c>
      <c r="F12" s="328">
        <f>'C завтраками| Bed and breakfast'!F11*0.9</f>
        <v>20700</v>
      </c>
      <c r="G12" s="328">
        <f>'C завтраками| Bed and breakfast'!G11*0.9</f>
        <v>32850</v>
      </c>
      <c r="H12" s="328">
        <f>'C завтраками| Bed and breakfast'!H11*0.9</f>
        <v>28800</v>
      </c>
      <c r="I12" s="328">
        <f>'C завтраками| Bed and breakfast'!I11*0.9</f>
        <v>26100</v>
      </c>
      <c r="J12" s="328">
        <f>'C завтраками| Bed and breakfast'!J11*0.9</f>
        <v>26100</v>
      </c>
      <c r="K12" s="328">
        <f>'C завтраками| Bed and breakfast'!K11*0.9</f>
        <v>23400</v>
      </c>
      <c r="L12" s="328">
        <f>'C завтраками| Bed and breakfast'!L11*0.9</f>
        <v>28800</v>
      </c>
      <c r="M12" s="328">
        <f>'C завтраками| Bed and breakfast'!M11*0.9</f>
        <v>32850</v>
      </c>
      <c r="N12" s="328">
        <f>'C завтраками| Bed and breakfast'!N11*0.9</f>
        <v>16650</v>
      </c>
      <c r="O12" s="328">
        <f>'C завтраками| Bed and breakfast'!O11*0.9</f>
        <v>18000</v>
      </c>
      <c r="P12" s="328">
        <f>'C завтраками| Bed and breakfast'!P11*0.9</f>
        <v>16650</v>
      </c>
      <c r="Q12" s="328">
        <f>'C завтраками| Bed and breakfast'!Q11*0.9</f>
        <v>17280</v>
      </c>
      <c r="R12" s="328">
        <f>'C завтраками| Bed and breakfast'!R11*0.9</f>
        <v>18000</v>
      </c>
      <c r="S12" s="328">
        <f>'C завтраками| Bed and breakfast'!S11*0.9</f>
        <v>15300</v>
      </c>
      <c r="T12" s="328">
        <f>'C завтраками| Bed and breakfast'!T11*0.9</f>
        <v>18000</v>
      </c>
      <c r="U12" s="328">
        <f>'C завтраками| Bed and breakfast'!U11*0.9</f>
        <v>20700</v>
      </c>
      <c r="V12" s="328">
        <f>'C завтраками| Bed and breakfast'!V11*0.9</f>
        <v>20700</v>
      </c>
      <c r="W12" s="328">
        <f>'C завтраками| Bed and breakfast'!W11*0.9</f>
        <v>20700</v>
      </c>
      <c r="X12" s="328">
        <f>'C завтраками| Bed and breakfast'!X11*0.9</f>
        <v>20700</v>
      </c>
      <c r="Y12" s="328">
        <f>'C завтраками| Bed and breakfast'!Y11*0.9</f>
        <v>19350</v>
      </c>
      <c r="Z12" s="328">
        <f>'C завтраками| Bed and breakfast'!Z11*0.9</f>
        <v>23400</v>
      </c>
      <c r="AA12" s="328">
        <f>'C завтраками| Bed and breakfast'!AA11*0.9</f>
        <v>19350</v>
      </c>
      <c r="AB12" s="328">
        <f>'C завтраками| Bed and breakfast'!AB11*0.9</f>
        <v>26100</v>
      </c>
      <c r="AC12" s="328">
        <f>'C завтраками| Bed and breakfast'!AC11*0.9</f>
        <v>23400</v>
      </c>
      <c r="AD12" s="328">
        <f>'C завтраками| Bed and breakfast'!AD11*0.9</f>
        <v>19350</v>
      </c>
      <c r="AE12" s="328">
        <f>'C завтраками| Bed and breakfast'!AE11*0.9</f>
        <v>23400</v>
      </c>
      <c r="AF12" s="328">
        <f>'C завтраками| Bed and breakfast'!AF11*0.9</f>
        <v>20700</v>
      </c>
      <c r="AG12" s="328">
        <f>'C завтраками| Bed and breakfast'!AG11*0.9</f>
        <v>26730</v>
      </c>
      <c r="AH12" s="328">
        <f>'C завтраками| Bed and breakfast'!AH11*0.9</f>
        <v>29430</v>
      </c>
      <c r="AI12" s="328">
        <f>'C завтраками| Bed and breakfast'!AI11*0.9</f>
        <v>26730</v>
      </c>
      <c r="AJ12" s="328">
        <f>'C завтраками| Bed and breakfast'!AJ11*0.9</f>
        <v>25200</v>
      </c>
      <c r="AK12" s="328">
        <f>'C завтраками| Bed and breakfast'!AK11*0.9</f>
        <v>25200</v>
      </c>
      <c r="AL12" s="328">
        <f>'C завтраками| Bed and breakfast'!AL11*0.9</f>
        <v>26730</v>
      </c>
      <c r="AM12" s="328">
        <f>'C завтраками| Bed and breakfast'!AM11*0.9</f>
        <v>25200</v>
      </c>
      <c r="AN12" s="328">
        <f>'C завтраками| Bed and breakfast'!AN11*0.9</f>
        <v>29430</v>
      </c>
      <c r="AO12" s="328">
        <f>'C завтраками| Bed and breakfast'!AO11*0.9</f>
        <v>26730</v>
      </c>
      <c r="AP12" s="328">
        <f>'C завтраками| Bed and breakfast'!AP11*0.9</f>
        <v>29430</v>
      </c>
      <c r="AQ12" s="328">
        <f>'C завтраками| Bed and breakfast'!AQ11*0.9</f>
        <v>29430</v>
      </c>
      <c r="AR12" s="328">
        <f>'C завтраками| Bed and breakfast'!AR11*0.9</f>
        <v>36630</v>
      </c>
      <c r="AS12" s="328">
        <f>'C завтраками| Bed and breakfast'!AS11*0.9</f>
        <v>29430</v>
      </c>
      <c r="AT12" s="328">
        <f>'C завтраками| Bed and breakfast'!AT11*0.9</f>
        <v>33930</v>
      </c>
      <c r="AU12" s="328">
        <f>'C завтраками| Bed and breakfast'!AU11*0.9</f>
        <v>29430</v>
      </c>
      <c r="AV12" s="328">
        <f>'C завтраками| Bed and breakfast'!AV11*0.9</f>
        <v>33930</v>
      </c>
      <c r="AW12" s="328">
        <f>'C завтраками| Bed and breakfast'!AW11*0.9</f>
        <v>29430</v>
      </c>
      <c r="AX12" s="328">
        <f>'C завтраками| Bed and breakfast'!AX11*0.9</f>
        <v>36630</v>
      </c>
      <c r="AY12" s="328">
        <f>'C завтраками| Bed and breakfast'!AY11*0.9</f>
        <v>25200</v>
      </c>
      <c r="AZ12" s="328">
        <f>'C завтраками| Bed and breakfast'!AZ11*0.9</f>
        <v>31230</v>
      </c>
      <c r="BA12" s="328">
        <f>'C завтраками| Bed and breakfast'!BA11*0.9</f>
        <v>22500</v>
      </c>
      <c r="BB12" s="328">
        <f>'C завтраками| Bed and breakfast'!BB11*0.9</f>
        <v>23850</v>
      </c>
      <c r="BC12" s="328">
        <f>'C завтраками| Bed and breakfast'!BC11*0.9</f>
        <v>22500</v>
      </c>
      <c r="BD12" s="328">
        <f>'C завтраками| Bed and breakfast'!BD11*0.9</f>
        <v>23850</v>
      </c>
      <c r="BE12" s="328">
        <f>'C завтраками| Bed and breakfast'!BE11*0.9</f>
        <v>22500</v>
      </c>
      <c r="BF12" s="328">
        <f>'C завтраками| Bed and breakfast'!BF11*0.9</f>
        <v>23850</v>
      </c>
      <c r="BG12" s="328">
        <f>'C завтраками| Bed and breakfast'!BG11*0.9</f>
        <v>22500</v>
      </c>
      <c r="BH12" s="328">
        <f>'C завтраками| Bed and breakfast'!BH11*0.9</f>
        <v>23850</v>
      </c>
      <c r="BI12" s="328">
        <f>'C завтраками| Bed and breakfast'!BI11*0.9</f>
        <v>22500</v>
      </c>
    </row>
    <row r="13" spans="1:61" s="85" customFormat="1" x14ac:dyDescent="0.2">
      <c r="A13" s="259" t="s">
        <v>154</v>
      </c>
      <c r="B13" s="327"/>
      <c r="C13" s="327"/>
      <c r="D13" s="327"/>
      <c r="E13" s="327"/>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327"/>
      <c r="AT13" s="327"/>
      <c r="AU13" s="327"/>
      <c r="AV13" s="327"/>
      <c r="AW13" s="327"/>
      <c r="AX13" s="327"/>
      <c r="AY13" s="327"/>
      <c r="AZ13" s="327"/>
      <c r="BA13" s="327"/>
      <c r="BB13" s="327"/>
      <c r="BC13" s="327"/>
      <c r="BD13" s="327"/>
      <c r="BE13" s="327"/>
      <c r="BF13" s="327"/>
      <c r="BG13" s="327"/>
      <c r="BH13" s="327"/>
      <c r="BI13" s="327"/>
    </row>
    <row r="14" spans="1:61" s="85" customFormat="1" x14ac:dyDescent="0.2">
      <c r="A14" s="260">
        <v>1</v>
      </c>
      <c r="B14" s="328">
        <f>'C завтраками| Bed and breakfast'!B13*0.9</f>
        <v>19800</v>
      </c>
      <c r="C14" s="328">
        <f>'C завтраками| Bed and breakfast'!C13*0.9</f>
        <v>18450</v>
      </c>
      <c r="D14" s="328">
        <f>'C завтраками| Bed and breakfast'!D13*0.9</f>
        <v>16380</v>
      </c>
      <c r="E14" s="328">
        <f>'C завтраками| Bed and breakfast'!E13*0.9</f>
        <v>16380</v>
      </c>
      <c r="F14" s="328">
        <f>'C завтраками| Bed and breakfast'!F13*0.9</f>
        <v>19800</v>
      </c>
      <c r="G14" s="328">
        <f>'C завтраками| Bed and breakfast'!G13*0.9</f>
        <v>31950</v>
      </c>
      <c r="H14" s="328">
        <f>'C завтраками| Bed and breakfast'!H13*0.9</f>
        <v>27900</v>
      </c>
      <c r="I14" s="328">
        <f>'C завтраками| Bed and breakfast'!I13*0.9</f>
        <v>25200</v>
      </c>
      <c r="J14" s="328">
        <f>'C завтраками| Bed and breakfast'!J13*0.9</f>
        <v>25200</v>
      </c>
      <c r="K14" s="328">
        <f>'C завтраками| Bed and breakfast'!K13*0.9</f>
        <v>22500</v>
      </c>
      <c r="L14" s="328">
        <f>'C завтраками| Bed and breakfast'!L13*0.9</f>
        <v>27900</v>
      </c>
      <c r="M14" s="328">
        <f>'C завтраками| Bed and breakfast'!M13*0.9</f>
        <v>31950</v>
      </c>
      <c r="N14" s="328">
        <f>'C завтраками| Bed and breakfast'!N13*0.9</f>
        <v>15750</v>
      </c>
      <c r="O14" s="328">
        <f>'C завтраками| Bed and breakfast'!O13*0.9</f>
        <v>17100</v>
      </c>
      <c r="P14" s="328">
        <f>'C завтраками| Bed and breakfast'!P13*0.9</f>
        <v>15750</v>
      </c>
      <c r="Q14" s="328">
        <f>'C завтраками| Bed and breakfast'!Q13*0.9</f>
        <v>16380</v>
      </c>
      <c r="R14" s="328">
        <f>'C завтраками| Bed and breakfast'!R13*0.9</f>
        <v>17100</v>
      </c>
      <c r="S14" s="328">
        <f>'C завтраками| Bed and breakfast'!S13*0.9</f>
        <v>14400</v>
      </c>
      <c r="T14" s="328">
        <f>'C завтраками| Bed and breakfast'!T13*0.9</f>
        <v>17100</v>
      </c>
      <c r="U14" s="328">
        <f>'C завтраками| Bed and breakfast'!U13*0.9</f>
        <v>19800</v>
      </c>
      <c r="V14" s="328">
        <f>'C завтраками| Bed and breakfast'!V13*0.9</f>
        <v>19800</v>
      </c>
      <c r="W14" s="328">
        <f>'C завтраками| Bed and breakfast'!W13*0.9</f>
        <v>19800</v>
      </c>
      <c r="X14" s="328">
        <f>'C завтраками| Bed and breakfast'!X13*0.9</f>
        <v>19800</v>
      </c>
      <c r="Y14" s="328">
        <f>'C завтраками| Bed and breakfast'!Y13*0.9</f>
        <v>18450</v>
      </c>
      <c r="Z14" s="328">
        <f>'C завтраками| Bed and breakfast'!Z13*0.9</f>
        <v>22500</v>
      </c>
      <c r="AA14" s="328">
        <f>'C завтраками| Bed and breakfast'!AA13*0.9</f>
        <v>18450</v>
      </c>
      <c r="AB14" s="328">
        <f>'C завтраками| Bed and breakfast'!AB13*0.9</f>
        <v>25200</v>
      </c>
      <c r="AC14" s="328">
        <f>'C завтраками| Bed and breakfast'!AC13*0.9</f>
        <v>22500</v>
      </c>
      <c r="AD14" s="328">
        <f>'C завтраками| Bed and breakfast'!AD13*0.9</f>
        <v>18450</v>
      </c>
      <c r="AE14" s="328">
        <f>'C завтраками| Bed and breakfast'!AE13*0.9</f>
        <v>22500</v>
      </c>
      <c r="AF14" s="328">
        <f>'C завтраками| Bed and breakfast'!AF13*0.9</f>
        <v>19800</v>
      </c>
      <c r="AG14" s="328">
        <f>'C завтраками| Bed and breakfast'!AG13*0.9</f>
        <v>25830</v>
      </c>
      <c r="AH14" s="328">
        <f>'C завтраками| Bed and breakfast'!AH13*0.9</f>
        <v>28530</v>
      </c>
      <c r="AI14" s="328">
        <f>'C завтраками| Bed and breakfast'!AI13*0.9</f>
        <v>25830</v>
      </c>
      <c r="AJ14" s="328">
        <f>'C завтраками| Bed and breakfast'!AJ13*0.9</f>
        <v>24300</v>
      </c>
      <c r="AK14" s="328">
        <f>'C завтраками| Bed and breakfast'!AK13*0.9</f>
        <v>24300</v>
      </c>
      <c r="AL14" s="328">
        <f>'C завтраками| Bed and breakfast'!AL13*0.9</f>
        <v>25830</v>
      </c>
      <c r="AM14" s="328">
        <f>'C завтраками| Bed and breakfast'!AM13*0.9</f>
        <v>24300</v>
      </c>
      <c r="AN14" s="328">
        <f>'C завтраками| Bed and breakfast'!AN13*0.9</f>
        <v>28530</v>
      </c>
      <c r="AO14" s="328">
        <f>'C завтраками| Bed and breakfast'!AO13*0.9</f>
        <v>25830</v>
      </c>
      <c r="AP14" s="328">
        <f>'C завтраками| Bed and breakfast'!AP13*0.9</f>
        <v>28530</v>
      </c>
      <c r="AQ14" s="328">
        <f>'C завтраками| Bed and breakfast'!AQ13*0.9</f>
        <v>28530</v>
      </c>
      <c r="AR14" s="328">
        <f>'C завтраками| Bed and breakfast'!AR13*0.9</f>
        <v>35730</v>
      </c>
      <c r="AS14" s="328">
        <f>'C завтраками| Bed and breakfast'!AS13*0.9</f>
        <v>28530</v>
      </c>
      <c r="AT14" s="328">
        <f>'C завтраками| Bed and breakfast'!AT13*0.9</f>
        <v>33030</v>
      </c>
      <c r="AU14" s="328">
        <f>'C завтраками| Bed and breakfast'!AU13*0.9</f>
        <v>28530</v>
      </c>
      <c r="AV14" s="328">
        <f>'C завтраками| Bed and breakfast'!AV13*0.9</f>
        <v>33030</v>
      </c>
      <c r="AW14" s="328">
        <f>'C завтраками| Bed and breakfast'!AW13*0.9</f>
        <v>28530</v>
      </c>
      <c r="AX14" s="328">
        <f>'C завтраками| Bed and breakfast'!AX13*0.9</f>
        <v>35730</v>
      </c>
      <c r="AY14" s="328">
        <f>'C завтраками| Bed and breakfast'!AY13*0.9</f>
        <v>24300</v>
      </c>
      <c r="AZ14" s="328">
        <f>'C завтраками| Bed and breakfast'!AZ13*0.9</f>
        <v>30330</v>
      </c>
      <c r="BA14" s="328">
        <f>'C завтраками| Bed and breakfast'!BA13*0.9</f>
        <v>21600</v>
      </c>
      <c r="BB14" s="328">
        <f>'C завтраками| Bed and breakfast'!BB13*0.9</f>
        <v>22950</v>
      </c>
      <c r="BC14" s="328">
        <f>'C завтраками| Bed and breakfast'!BC13*0.9</f>
        <v>21600</v>
      </c>
      <c r="BD14" s="328">
        <f>'C завтраками| Bed and breakfast'!BD13*0.9</f>
        <v>22950</v>
      </c>
      <c r="BE14" s="328">
        <f>'C завтраками| Bed and breakfast'!BE13*0.9</f>
        <v>21600</v>
      </c>
      <c r="BF14" s="328">
        <f>'C завтраками| Bed and breakfast'!BF13*0.9</f>
        <v>22950</v>
      </c>
      <c r="BG14" s="328">
        <f>'C завтраками| Bed and breakfast'!BG13*0.9</f>
        <v>21600</v>
      </c>
      <c r="BH14" s="328">
        <f>'C завтраками| Bed and breakfast'!BH13*0.9</f>
        <v>22950</v>
      </c>
      <c r="BI14" s="328">
        <f>'C завтраками| Bed and breakfast'!BI13*0.9</f>
        <v>21600</v>
      </c>
    </row>
    <row r="15" spans="1:61" s="85" customFormat="1" x14ac:dyDescent="0.2">
      <c r="A15" s="260">
        <v>2</v>
      </c>
      <c r="B15" s="328">
        <f>'C завтраками| Bed and breakfast'!B14*0.9</f>
        <v>21600</v>
      </c>
      <c r="C15" s="328">
        <f>'C завтраками| Bed and breakfast'!C14*0.9</f>
        <v>20250</v>
      </c>
      <c r="D15" s="328">
        <f>'C завтраками| Bed and breakfast'!D14*0.9</f>
        <v>18180</v>
      </c>
      <c r="E15" s="328">
        <f>'C завтраками| Bed and breakfast'!E14*0.9</f>
        <v>18180</v>
      </c>
      <c r="F15" s="328">
        <f>'C завтраками| Bed and breakfast'!F14*0.9</f>
        <v>21600</v>
      </c>
      <c r="G15" s="328">
        <f>'C завтраками| Bed and breakfast'!G14*0.9</f>
        <v>33750</v>
      </c>
      <c r="H15" s="328">
        <f>'C завтраками| Bed and breakfast'!H14*0.9</f>
        <v>29700</v>
      </c>
      <c r="I15" s="328">
        <f>'C завтраками| Bed and breakfast'!I14*0.9</f>
        <v>27000</v>
      </c>
      <c r="J15" s="328">
        <f>'C завтраками| Bed and breakfast'!J14*0.9</f>
        <v>27000</v>
      </c>
      <c r="K15" s="328">
        <f>'C завтраками| Bed and breakfast'!K14*0.9</f>
        <v>24300</v>
      </c>
      <c r="L15" s="328">
        <f>'C завтраками| Bed and breakfast'!L14*0.9</f>
        <v>29700</v>
      </c>
      <c r="M15" s="328">
        <f>'C завтраками| Bed and breakfast'!M14*0.9</f>
        <v>33750</v>
      </c>
      <c r="N15" s="328">
        <f>'C завтраками| Bed and breakfast'!N14*0.9</f>
        <v>17550</v>
      </c>
      <c r="O15" s="328">
        <f>'C завтраками| Bed and breakfast'!O14*0.9</f>
        <v>18900</v>
      </c>
      <c r="P15" s="328">
        <f>'C завтраками| Bed and breakfast'!P14*0.9</f>
        <v>17550</v>
      </c>
      <c r="Q15" s="328">
        <f>'C завтраками| Bed and breakfast'!Q14*0.9</f>
        <v>18180</v>
      </c>
      <c r="R15" s="328">
        <f>'C завтраками| Bed and breakfast'!R14*0.9</f>
        <v>18900</v>
      </c>
      <c r="S15" s="328">
        <f>'C завтраками| Bed and breakfast'!S14*0.9</f>
        <v>16200</v>
      </c>
      <c r="T15" s="328">
        <f>'C завтраками| Bed and breakfast'!T14*0.9</f>
        <v>18900</v>
      </c>
      <c r="U15" s="328">
        <f>'C завтраками| Bed and breakfast'!U14*0.9</f>
        <v>21600</v>
      </c>
      <c r="V15" s="328">
        <f>'C завтраками| Bed and breakfast'!V14*0.9</f>
        <v>21600</v>
      </c>
      <c r="W15" s="328">
        <f>'C завтраками| Bed and breakfast'!W14*0.9</f>
        <v>21600</v>
      </c>
      <c r="X15" s="328">
        <f>'C завтраками| Bed and breakfast'!X14*0.9</f>
        <v>21600</v>
      </c>
      <c r="Y15" s="328">
        <f>'C завтраками| Bed and breakfast'!Y14*0.9</f>
        <v>20250</v>
      </c>
      <c r="Z15" s="328">
        <f>'C завтраками| Bed and breakfast'!Z14*0.9</f>
        <v>24300</v>
      </c>
      <c r="AA15" s="328">
        <f>'C завтраками| Bed and breakfast'!AA14*0.9</f>
        <v>20250</v>
      </c>
      <c r="AB15" s="328">
        <f>'C завтраками| Bed and breakfast'!AB14*0.9</f>
        <v>27000</v>
      </c>
      <c r="AC15" s="328">
        <f>'C завтраками| Bed and breakfast'!AC14*0.9</f>
        <v>24300</v>
      </c>
      <c r="AD15" s="328">
        <f>'C завтраками| Bed and breakfast'!AD14*0.9</f>
        <v>20250</v>
      </c>
      <c r="AE15" s="328">
        <f>'C завтраками| Bed and breakfast'!AE14*0.9</f>
        <v>24300</v>
      </c>
      <c r="AF15" s="328">
        <f>'C завтраками| Bed and breakfast'!AF14*0.9</f>
        <v>21600</v>
      </c>
      <c r="AG15" s="328">
        <f>'C завтраками| Bed and breakfast'!AG14*0.9</f>
        <v>27630</v>
      </c>
      <c r="AH15" s="328">
        <f>'C завтраками| Bed and breakfast'!AH14*0.9</f>
        <v>30330</v>
      </c>
      <c r="AI15" s="328">
        <f>'C завтраками| Bed and breakfast'!AI14*0.9</f>
        <v>27630</v>
      </c>
      <c r="AJ15" s="328">
        <f>'C завтраками| Bed and breakfast'!AJ14*0.9</f>
        <v>26100</v>
      </c>
      <c r="AK15" s="328">
        <f>'C завтраками| Bed and breakfast'!AK14*0.9</f>
        <v>26100</v>
      </c>
      <c r="AL15" s="328">
        <f>'C завтраками| Bed and breakfast'!AL14*0.9</f>
        <v>27630</v>
      </c>
      <c r="AM15" s="328">
        <f>'C завтраками| Bed and breakfast'!AM14*0.9</f>
        <v>26100</v>
      </c>
      <c r="AN15" s="328">
        <f>'C завтраками| Bed and breakfast'!AN14*0.9</f>
        <v>30330</v>
      </c>
      <c r="AO15" s="328">
        <f>'C завтраками| Bed and breakfast'!AO14*0.9</f>
        <v>27630</v>
      </c>
      <c r="AP15" s="328">
        <f>'C завтраками| Bed and breakfast'!AP14*0.9</f>
        <v>30330</v>
      </c>
      <c r="AQ15" s="328">
        <f>'C завтраками| Bed and breakfast'!AQ14*0.9</f>
        <v>30330</v>
      </c>
      <c r="AR15" s="328">
        <f>'C завтраками| Bed and breakfast'!AR14*0.9</f>
        <v>37530</v>
      </c>
      <c r="AS15" s="328">
        <f>'C завтраками| Bed and breakfast'!AS14*0.9</f>
        <v>30330</v>
      </c>
      <c r="AT15" s="328">
        <f>'C завтраками| Bed and breakfast'!AT14*0.9</f>
        <v>34830</v>
      </c>
      <c r="AU15" s="328">
        <f>'C завтраками| Bed and breakfast'!AU14*0.9</f>
        <v>30330</v>
      </c>
      <c r="AV15" s="328">
        <f>'C завтраками| Bed and breakfast'!AV14*0.9</f>
        <v>34830</v>
      </c>
      <c r="AW15" s="328">
        <f>'C завтраками| Bed and breakfast'!AW14*0.9</f>
        <v>30330</v>
      </c>
      <c r="AX15" s="328">
        <f>'C завтраками| Bed and breakfast'!AX14*0.9</f>
        <v>37530</v>
      </c>
      <c r="AY15" s="328">
        <f>'C завтраками| Bed and breakfast'!AY14*0.9</f>
        <v>26100</v>
      </c>
      <c r="AZ15" s="328">
        <f>'C завтраками| Bed and breakfast'!AZ14*0.9</f>
        <v>32130</v>
      </c>
      <c r="BA15" s="328">
        <f>'C завтраками| Bed and breakfast'!BA14*0.9</f>
        <v>23400</v>
      </c>
      <c r="BB15" s="328">
        <f>'C завтраками| Bed and breakfast'!BB14*0.9</f>
        <v>24750</v>
      </c>
      <c r="BC15" s="328">
        <f>'C завтраками| Bed and breakfast'!BC14*0.9</f>
        <v>23400</v>
      </c>
      <c r="BD15" s="328">
        <f>'C завтраками| Bed and breakfast'!BD14*0.9</f>
        <v>24750</v>
      </c>
      <c r="BE15" s="328">
        <f>'C завтраками| Bed and breakfast'!BE14*0.9</f>
        <v>23400</v>
      </c>
      <c r="BF15" s="328">
        <f>'C завтраками| Bed and breakfast'!BF14*0.9</f>
        <v>24750</v>
      </c>
      <c r="BG15" s="328">
        <f>'C завтраками| Bed and breakfast'!BG14*0.9</f>
        <v>23400</v>
      </c>
      <c r="BH15" s="328">
        <f>'C завтраками| Bed and breakfast'!BH14*0.9</f>
        <v>24750</v>
      </c>
      <c r="BI15" s="328">
        <f>'C завтраками| Bed and breakfast'!BI14*0.9</f>
        <v>23400</v>
      </c>
    </row>
    <row r="16" spans="1:61" s="85" customFormat="1" x14ac:dyDescent="0.2">
      <c r="A16" s="259" t="s">
        <v>156</v>
      </c>
      <c r="B16" s="327"/>
      <c r="C16" s="327"/>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7"/>
      <c r="AN16" s="327"/>
      <c r="AO16" s="327"/>
      <c r="AP16" s="327"/>
      <c r="AQ16" s="327"/>
      <c r="AR16" s="327"/>
      <c r="AS16" s="327"/>
      <c r="AT16" s="327"/>
      <c r="AU16" s="327"/>
      <c r="AV16" s="327"/>
      <c r="AW16" s="327"/>
      <c r="AX16" s="327"/>
      <c r="AY16" s="327"/>
      <c r="AZ16" s="327"/>
      <c r="BA16" s="327"/>
      <c r="BB16" s="327"/>
      <c r="BC16" s="327"/>
      <c r="BD16" s="327"/>
      <c r="BE16" s="327"/>
      <c r="BF16" s="327"/>
      <c r="BG16" s="327"/>
      <c r="BH16" s="327"/>
      <c r="BI16" s="327"/>
    </row>
    <row r="17" spans="1:61" s="85" customFormat="1" x14ac:dyDescent="0.2">
      <c r="A17" s="260">
        <v>1</v>
      </c>
      <c r="B17" s="328">
        <f>'C завтраками| Bed and breakfast'!B16*0.9</f>
        <v>22500</v>
      </c>
      <c r="C17" s="328">
        <f>'C завтраками| Bed and breakfast'!C16*0.9</f>
        <v>21150</v>
      </c>
      <c r="D17" s="328">
        <f>'C завтраками| Bed and breakfast'!D16*0.9</f>
        <v>19080</v>
      </c>
      <c r="E17" s="328">
        <f>'C завтраками| Bed and breakfast'!E16*0.9</f>
        <v>19080</v>
      </c>
      <c r="F17" s="328">
        <f>'C завтраками| Bed and breakfast'!F16*0.9</f>
        <v>22500</v>
      </c>
      <c r="G17" s="328">
        <f>'C завтраками| Bed and breakfast'!G16*0.9</f>
        <v>34650</v>
      </c>
      <c r="H17" s="328">
        <f>'C завтраками| Bed and breakfast'!H16*0.9</f>
        <v>30600</v>
      </c>
      <c r="I17" s="328">
        <f>'C завтраками| Bed and breakfast'!I16*0.9</f>
        <v>27900</v>
      </c>
      <c r="J17" s="328">
        <f>'C завтраками| Bed and breakfast'!J16*0.9</f>
        <v>27900</v>
      </c>
      <c r="K17" s="328">
        <f>'C завтраками| Bed and breakfast'!K16*0.9</f>
        <v>25200</v>
      </c>
      <c r="L17" s="328">
        <f>'C завтраками| Bed and breakfast'!L16*0.9</f>
        <v>30600</v>
      </c>
      <c r="M17" s="328">
        <f>'C завтраками| Bed and breakfast'!M16*0.9</f>
        <v>34650</v>
      </c>
      <c r="N17" s="328">
        <f>'C завтраками| Bed and breakfast'!N16*0.9</f>
        <v>18450</v>
      </c>
      <c r="O17" s="328">
        <f>'C завтраками| Bed and breakfast'!O16*0.9</f>
        <v>19800</v>
      </c>
      <c r="P17" s="328">
        <f>'C завтраками| Bed and breakfast'!P16*0.9</f>
        <v>18450</v>
      </c>
      <c r="Q17" s="328">
        <f>'C завтраками| Bed and breakfast'!Q16*0.9</f>
        <v>19080</v>
      </c>
      <c r="R17" s="328">
        <f>'C завтраками| Bed and breakfast'!R16*0.9</f>
        <v>19800</v>
      </c>
      <c r="S17" s="328">
        <f>'C завтраками| Bed and breakfast'!S16*0.9</f>
        <v>17100</v>
      </c>
      <c r="T17" s="328">
        <f>'C завтраками| Bed and breakfast'!T16*0.9</f>
        <v>19800</v>
      </c>
      <c r="U17" s="328">
        <f>'C завтраками| Bed and breakfast'!U16*0.9</f>
        <v>22500</v>
      </c>
      <c r="V17" s="328">
        <f>'C завтраками| Bed and breakfast'!V16*0.9</f>
        <v>22500</v>
      </c>
      <c r="W17" s="328">
        <f>'C завтраками| Bed and breakfast'!W16*0.9</f>
        <v>22500</v>
      </c>
      <c r="X17" s="328">
        <f>'C завтраками| Bed and breakfast'!X16*0.9</f>
        <v>22500</v>
      </c>
      <c r="Y17" s="328">
        <f>'C завтраками| Bed and breakfast'!Y16*0.9</f>
        <v>21150</v>
      </c>
      <c r="Z17" s="328">
        <f>'C завтраками| Bed and breakfast'!Z16*0.9</f>
        <v>25200</v>
      </c>
      <c r="AA17" s="328">
        <f>'C завтраками| Bed and breakfast'!AA16*0.9</f>
        <v>21150</v>
      </c>
      <c r="AB17" s="328">
        <f>'C завтраками| Bed and breakfast'!AB16*0.9</f>
        <v>27900</v>
      </c>
      <c r="AC17" s="328">
        <f>'C завтраками| Bed and breakfast'!AC16*0.9</f>
        <v>25200</v>
      </c>
      <c r="AD17" s="328">
        <f>'C завтраками| Bed and breakfast'!AD16*0.9</f>
        <v>21150</v>
      </c>
      <c r="AE17" s="328">
        <f>'C завтраками| Bed and breakfast'!AE16*0.9</f>
        <v>25200</v>
      </c>
      <c r="AF17" s="328">
        <f>'C завтраками| Bed and breakfast'!AF16*0.9</f>
        <v>22500</v>
      </c>
      <c r="AG17" s="328">
        <f>'C завтраками| Bed and breakfast'!AG16*0.9</f>
        <v>28530</v>
      </c>
      <c r="AH17" s="328">
        <f>'C завтраками| Bed and breakfast'!AH16*0.9</f>
        <v>31230</v>
      </c>
      <c r="AI17" s="328">
        <f>'C завтраками| Bed and breakfast'!AI16*0.9</f>
        <v>28530</v>
      </c>
      <c r="AJ17" s="328">
        <f>'C завтраками| Bed and breakfast'!AJ16*0.9</f>
        <v>27000</v>
      </c>
      <c r="AK17" s="328">
        <f>'C завтраками| Bed and breakfast'!AK16*0.9</f>
        <v>27000</v>
      </c>
      <c r="AL17" s="328">
        <f>'C завтраками| Bed and breakfast'!AL16*0.9</f>
        <v>28530</v>
      </c>
      <c r="AM17" s="328">
        <f>'C завтраками| Bed and breakfast'!AM16*0.9</f>
        <v>27000</v>
      </c>
      <c r="AN17" s="328">
        <f>'C завтраками| Bed and breakfast'!AN16*0.9</f>
        <v>31230</v>
      </c>
      <c r="AO17" s="328">
        <f>'C завтраками| Bed and breakfast'!AO16*0.9</f>
        <v>28530</v>
      </c>
      <c r="AP17" s="328">
        <f>'C завтраками| Bed and breakfast'!AP16*0.9</f>
        <v>31230</v>
      </c>
      <c r="AQ17" s="328">
        <f>'C завтраками| Bed and breakfast'!AQ16*0.9</f>
        <v>31230</v>
      </c>
      <c r="AR17" s="328">
        <f>'C завтраками| Bed and breakfast'!AR16*0.9</f>
        <v>38430</v>
      </c>
      <c r="AS17" s="328">
        <f>'C завтраками| Bed and breakfast'!AS16*0.9</f>
        <v>31230</v>
      </c>
      <c r="AT17" s="328">
        <f>'C завтраками| Bed and breakfast'!AT16*0.9</f>
        <v>35730</v>
      </c>
      <c r="AU17" s="328">
        <f>'C завтраками| Bed and breakfast'!AU16*0.9</f>
        <v>31230</v>
      </c>
      <c r="AV17" s="328">
        <f>'C завтраками| Bed and breakfast'!AV16*0.9</f>
        <v>35730</v>
      </c>
      <c r="AW17" s="328">
        <f>'C завтраками| Bed and breakfast'!AW16*0.9</f>
        <v>31230</v>
      </c>
      <c r="AX17" s="328">
        <f>'C завтраками| Bed and breakfast'!AX16*0.9</f>
        <v>38430</v>
      </c>
      <c r="AY17" s="328">
        <f>'C завтраками| Bed and breakfast'!AY16*0.9</f>
        <v>27000</v>
      </c>
      <c r="AZ17" s="328">
        <f>'C завтраками| Bed and breakfast'!AZ16*0.9</f>
        <v>33030</v>
      </c>
      <c r="BA17" s="328">
        <f>'C завтраками| Bed and breakfast'!BA16*0.9</f>
        <v>24300</v>
      </c>
      <c r="BB17" s="328">
        <f>'C завтраками| Bed and breakfast'!BB16*0.9</f>
        <v>25650</v>
      </c>
      <c r="BC17" s="328">
        <f>'C завтраками| Bed and breakfast'!BC16*0.9</f>
        <v>24300</v>
      </c>
      <c r="BD17" s="328">
        <f>'C завтраками| Bed and breakfast'!BD16*0.9</f>
        <v>25650</v>
      </c>
      <c r="BE17" s="328">
        <f>'C завтраками| Bed and breakfast'!BE16*0.9</f>
        <v>24300</v>
      </c>
      <c r="BF17" s="328">
        <f>'C завтраками| Bed and breakfast'!BF16*0.9</f>
        <v>25650</v>
      </c>
      <c r="BG17" s="328">
        <f>'C завтраками| Bed and breakfast'!BG16*0.9</f>
        <v>24300</v>
      </c>
      <c r="BH17" s="328">
        <f>'C завтраками| Bed and breakfast'!BH16*0.9</f>
        <v>25650</v>
      </c>
      <c r="BI17" s="328">
        <f>'C завтраками| Bed and breakfast'!BI16*0.9</f>
        <v>24300</v>
      </c>
    </row>
    <row r="18" spans="1:61" s="85" customFormat="1" x14ac:dyDescent="0.2">
      <c r="A18" s="260">
        <v>2</v>
      </c>
      <c r="B18" s="328">
        <f>'C завтраками| Bed and breakfast'!B17*0.9</f>
        <v>24300</v>
      </c>
      <c r="C18" s="328">
        <f>'C завтраками| Bed and breakfast'!C17*0.9</f>
        <v>22950</v>
      </c>
      <c r="D18" s="328">
        <f>'C завтраками| Bed and breakfast'!D17*0.9</f>
        <v>20880</v>
      </c>
      <c r="E18" s="328">
        <f>'C завтраками| Bed and breakfast'!E17*0.9</f>
        <v>20880</v>
      </c>
      <c r="F18" s="328">
        <f>'C завтраками| Bed and breakfast'!F17*0.9</f>
        <v>24300</v>
      </c>
      <c r="G18" s="328">
        <f>'C завтраками| Bed and breakfast'!G17*0.9</f>
        <v>36450</v>
      </c>
      <c r="H18" s="328">
        <f>'C завтраками| Bed and breakfast'!H17*0.9</f>
        <v>32400</v>
      </c>
      <c r="I18" s="328">
        <f>'C завтраками| Bed and breakfast'!I17*0.9</f>
        <v>29700</v>
      </c>
      <c r="J18" s="328">
        <f>'C завтраками| Bed and breakfast'!J17*0.9</f>
        <v>29700</v>
      </c>
      <c r="K18" s="328">
        <f>'C завтраками| Bed and breakfast'!K17*0.9</f>
        <v>27000</v>
      </c>
      <c r="L18" s="328">
        <f>'C завтраками| Bed and breakfast'!L17*0.9</f>
        <v>32400</v>
      </c>
      <c r="M18" s="328">
        <f>'C завтраками| Bed and breakfast'!M17*0.9</f>
        <v>36450</v>
      </c>
      <c r="N18" s="328">
        <f>'C завтраками| Bed and breakfast'!N17*0.9</f>
        <v>20250</v>
      </c>
      <c r="O18" s="328">
        <f>'C завтраками| Bed and breakfast'!O17*0.9</f>
        <v>21600</v>
      </c>
      <c r="P18" s="328">
        <f>'C завтраками| Bed and breakfast'!P17*0.9</f>
        <v>20250</v>
      </c>
      <c r="Q18" s="328">
        <f>'C завтраками| Bed and breakfast'!Q17*0.9</f>
        <v>20880</v>
      </c>
      <c r="R18" s="328">
        <f>'C завтраками| Bed and breakfast'!R17*0.9</f>
        <v>21600</v>
      </c>
      <c r="S18" s="328">
        <f>'C завтраками| Bed and breakfast'!S17*0.9</f>
        <v>18900</v>
      </c>
      <c r="T18" s="328">
        <f>'C завтраками| Bed and breakfast'!T17*0.9</f>
        <v>21600</v>
      </c>
      <c r="U18" s="328">
        <f>'C завтраками| Bed and breakfast'!U17*0.9</f>
        <v>24300</v>
      </c>
      <c r="V18" s="328">
        <f>'C завтраками| Bed and breakfast'!V17*0.9</f>
        <v>24300</v>
      </c>
      <c r="W18" s="328">
        <f>'C завтраками| Bed and breakfast'!W17*0.9</f>
        <v>24300</v>
      </c>
      <c r="X18" s="328">
        <f>'C завтраками| Bed and breakfast'!X17*0.9</f>
        <v>24300</v>
      </c>
      <c r="Y18" s="328">
        <f>'C завтраками| Bed and breakfast'!Y17*0.9</f>
        <v>22950</v>
      </c>
      <c r="Z18" s="328">
        <f>'C завтраками| Bed and breakfast'!Z17*0.9</f>
        <v>27000</v>
      </c>
      <c r="AA18" s="328">
        <f>'C завтраками| Bed and breakfast'!AA17*0.9</f>
        <v>22950</v>
      </c>
      <c r="AB18" s="328">
        <f>'C завтраками| Bed and breakfast'!AB17*0.9</f>
        <v>29700</v>
      </c>
      <c r="AC18" s="328">
        <f>'C завтраками| Bed and breakfast'!AC17*0.9</f>
        <v>27000</v>
      </c>
      <c r="AD18" s="328">
        <f>'C завтраками| Bed and breakfast'!AD17*0.9</f>
        <v>22950</v>
      </c>
      <c r="AE18" s="328">
        <f>'C завтраками| Bed and breakfast'!AE17*0.9</f>
        <v>27000</v>
      </c>
      <c r="AF18" s="328">
        <f>'C завтраками| Bed and breakfast'!AF17*0.9</f>
        <v>24300</v>
      </c>
      <c r="AG18" s="328">
        <f>'C завтраками| Bed and breakfast'!AG17*0.9</f>
        <v>30330</v>
      </c>
      <c r="AH18" s="328">
        <f>'C завтраками| Bed and breakfast'!AH17*0.9</f>
        <v>33030</v>
      </c>
      <c r="AI18" s="328">
        <f>'C завтраками| Bed and breakfast'!AI17*0.9</f>
        <v>30330</v>
      </c>
      <c r="AJ18" s="328">
        <f>'C завтраками| Bed and breakfast'!AJ17*0.9</f>
        <v>28800</v>
      </c>
      <c r="AK18" s="328">
        <f>'C завтраками| Bed and breakfast'!AK17*0.9</f>
        <v>28800</v>
      </c>
      <c r="AL18" s="328">
        <f>'C завтраками| Bed and breakfast'!AL17*0.9</f>
        <v>30330</v>
      </c>
      <c r="AM18" s="328">
        <f>'C завтраками| Bed and breakfast'!AM17*0.9</f>
        <v>28800</v>
      </c>
      <c r="AN18" s="328">
        <f>'C завтраками| Bed and breakfast'!AN17*0.9</f>
        <v>33030</v>
      </c>
      <c r="AO18" s="328">
        <f>'C завтраками| Bed and breakfast'!AO17*0.9</f>
        <v>30330</v>
      </c>
      <c r="AP18" s="328">
        <f>'C завтраками| Bed and breakfast'!AP17*0.9</f>
        <v>33030</v>
      </c>
      <c r="AQ18" s="328">
        <f>'C завтраками| Bed and breakfast'!AQ17*0.9</f>
        <v>33030</v>
      </c>
      <c r="AR18" s="328">
        <f>'C завтраками| Bed and breakfast'!AR17*0.9</f>
        <v>40230</v>
      </c>
      <c r="AS18" s="328">
        <f>'C завтраками| Bed and breakfast'!AS17*0.9</f>
        <v>33030</v>
      </c>
      <c r="AT18" s="328">
        <f>'C завтраками| Bed and breakfast'!AT17*0.9</f>
        <v>37530</v>
      </c>
      <c r="AU18" s="328">
        <f>'C завтраками| Bed and breakfast'!AU17*0.9</f>
        <v>33030</v>
      </c>
      <c r="AV18" s="328">
        <f>'C завтраками| Bed and breakfast'!AV17*0.9</f>
        <v>37530</v>
      </c>
      <c r="AW18" s="328">
        <f>'C завтраками| Bed and breakfast'!AW17*0.9</f>
        <v>33030</v>
      </c>
      <c r="AX18" s="328">
        <f>'C завтраками| Bed and breakfast'!AX17*0.9</f>
        <v>40230</v>
      </c>
      <c r="AY18" s="328">
        <f>'C завтраками| Bed and breakfast'!AY17*0.9</f>
        <v>28800</v>
      </c>
      <c r="AZ18" s="328">
        <f>'C завтраками| Bed and breakfast'!AZ17*0.9</f>
        <v>34830</v>
      </c>
      <c r="BA18" s="328">
        <f>'C завтраками| Bed and breakfast'!BA17*0.9</f>
        <v>26100</v>
      </c>
      <c r="BB18" s="328">
        <f>'C завтраками| Bed and breakfast'!BB17*0.9</f>
        <v>27450</v>
      </c>
      <c r="BC18" s="328">
        <f>'C завтраками| Bed and breakfast'!BC17*0.9</f>
        <v>26100</v>
      </c>
      <c r="BD18" s="328">
        <f>'C завтраками| Bed and breakfast'!BD17*0.9</f>
        <v>27450</v>
      </c>
      <c r="BE18" s="328">
        <f>'C завтраками| Bed and breakfast'!BE17*0.9</f>
        <v>26100</v>
      </c>
      <c r="BF18" s="328">
        <f>'C завтраками| Bed and breakfast'!BF17*0.9</f>
        <v>27450</v>
      </c>
      <c r="BG18" s="328">
        <f>'C завтраками| Bed and breakfast'!BG17*0.9</f>
        <v>26100</v>
      </c>
      <c r="BH18" s="328">
        <f>'C завтраками| Bed and breakfast'!BH17*0.9</f>
        <v>27450</v>
      </c>
      <c r="BI18" s="328">
        <f>'C завтраками| Bed and breakfast'!BI17*0.9</f>
        <v>26100</v>
      </c>
    </row>
    <row r="19" spans="1:61" s="85" customFormat="1" x14ac:dyDescent="0.2">
      <c r="A19" s="259" t="s">
        <v>136</v>
      </c>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7"/>
      <c r="AV19" s="327"/>
      <c r="AW19" s="327"/>
      <c r="AX19" s="327"/>
      <c r="AY19" s="327"/>
      <c r="AZ19" s="327"/>
      <c r="BA19" s="327"/>
      <c r="BB19" s="327"/>
      <c r="BC19" s="327"/>
      <c r="BD19" s="327"/>
      <c r="BE19" s="327"/>
      <c r="BF19" s="327"/>
      <c r="BG19" s="327"/>
      <c r="BH19" s="327"/>
      <c r="BI19" s="327"/>
    </row>
    <row r="20" spans="1:61" s="85" customFormat="1" x14ac:dyDescent="0.2">
      <c r="A20" s="260">
        <v>1</v>
      </c>
      <c r="B20" s="328">
        <f>'C завтраками| Bed and breakfast'!B19*0.9</f>
        <v>25200</v>
      </c>
      <c r="C20" s="328">
        <f>'C завтраками| Bed and breakfast'!C19*0.9</f>
        <v>23850</v>
      </c>
      <c r="D20" s="328">
        <f>'C завтраками| Bed and breakfast'!D19*0.9</f>
        <v>21780</v>
      </c>
      <c r="E20" s="328">
        <f>'C завтраками| Bed and breakfast'!E19*0.9</f>
        <v>21780</v>
      </c>
      <c r="F20" s="328">
        <f>'C завтраками| Bed and breakfast'!F19*0.9</f>
        <v>25200</v>
      </c>
      <c r="G20" s="328">
        <f>'C завтраками| Bed and breakfast'!G19*0.9</f>
        <v>37350</v>
      </c>
      <c r="H20" s="328">
        <f>'C завтраками| Bed and breakfast'!H19*0.9</f>
        <v>33300</v>
      </c>
      <c r="I20" s="328">
        <f>'C завтраками| Bed and breakfast'!I19*0.9</f>
        <v>30600</v>
      </c>
      <c r="J20" s="328">
        <f>'C завтраками| Bed and breakfast'!J19*0.9</f>
        <v>30600</v>
      </c>
      <c r="K20" s="328">
        <f>'C завтраками| Bed and breakfast'!K19*0.9</f>
        <v>27900</v>
      </c>
      <c r="L20" s="328">
        <f>'C завтраками| Bed and breakfast'!L19*0.9</f>
        <v>33300</v>
      </c>
      <c r="M20" s="328">
        <f>'C завтраками| Bed and breakfast'!M19*0.9</f>
        <v>37350</v>
      </c>
      <c r="N20" s="328">
        <f>'C завтраками| Bed and breakfast'!N19*0.9</f>
        <v>21150</v>
      </c>
      <c r="O20" s="328">
        <f>'C завтраками| Bed and breakfast'!O19*0.9</f>
        <v>22500</v>
      </c>
      <c r="P20" s="328">
        <f>'C завтраками| Bed and breakfast'!P19*0.9</f>
        <v>21150</v>
      </c>
      <c r="Q20" s="328">
        <f>'C завтраками| Bed and breakfast'!Q19*0.9</f>
        <v>21780</v>
      </c>
      <c r="R20" s="328">
        <f>'C завтраками| Bed and breakfast'!R19*0.9</f>
        <v>22500</v>
      </c>
      <c r="S20" s="328">
        <f>'C завтраками| Bed and breakfast'!S19*0.9</f>
        <v>19800</v>
      </c>
      <c r="T20" s="328">
        <f>'C завтраками| Bed and breakfast'!T19*0.9</f>
        <v>22500</v>
      </c>
      <c r="U20" s="328">
        <f>'C завтраками| Bed and breakfast'!U19*0.9</f>
        <v>25200</v>
      </c>
      <c r="V20" s="328">
        <f>'C завтраками| Bed and breakfast'!V19*0.9</f>
        <v>25200</v>
      </c>
      <c r="W20" s="328">
        <f>'C завтраками| Bed and breakfast'!W19*0.9</f>
        <v>25200</v>
      </c>
      <c r="X20" s="328">
        <f>'C завтраками| Bed and breakfast'!X19*0.9</f>
        <v>25200</v>
      </c>
      <c r="Y20" s="328">
        <f>'C завтраками| Bed and breakfast'!Y19*0.9</f>
        <v>23850</v>
      </c>
      <c r="Z20" s="328">
        <f>'C завтраками| Bed and breakfast'!Z19*0.9</f>
        <v>27900</v>
      </c>
      <c r="AA20" s="328">
        <f>'C завтраками| Bed and breakfast'!AA19*0.9</f>
        <v>23850</v>
      </c>
      <c r="AB20" s="328">
        <f>'C завтраками| Bed and breakfast'!AB19*0.9</f>
        <v>30600</v>
      </c>
      <c r="AC20" s="328">
        <f>'C завтраками| Bed and breakfast'!AC19*0.9</f>
        <v>27900</v>
      </c>
      <c r="AD20" s="328">
        <f>'C завтраками| Bed and breakfast'!AD19*0.9</f>
        <v>23850</v>
      </c>
      <c r="AE20" s="328">
        <f>'C завтраками| Bed and breakfast'!AE19*0.9</f>
        <v>27900</v>
      </c>
      <c r="AF20" s="328">
        <f>'C завтраками| Bed and breakfast'!AF19*0.9</f>
        <v>25200</v>
      </c>
      <c r="AG20" s="328">
        <f>'C завтраками| Bed and breakfast'!AG19*0.9</f>
        <v>31230</v>
      </c>
      <c r="AH20" s="328">
        <f>'C завтраками| Bed and breakfast'!AH19*0.9</f>
        <v>33930</v>
      </c>
      <c r="AI20" s="328">
        <f>'C завтраками| Bed and breakfast'!AI19*0.9</f>
        <v>31230</v>
      </c>
      <c r="AJ20" s="328">
        <f>'C завтраками| Bed and breakfast'!AJ19*0.9</f>
        <v>29700</v>
      </c>
      <c r="AK20" s="328">
        <f>'C завтраками| Bed and breakfast'!AK19*0.9</f>
        <v>29700</v>
      </c>
      <c r="AL20" s="328">
        <f>'C завтраками| Bed and breakfast'!AL19*0.9</f>
        <v>31230</v>
      </c>
      <c r="AM20" s="328">
        <f>'C завтраками| Bed and breakfast'!AM19*0.9</f>
        <v>29700</v>
      </c>
      <c r="AN20" s="328">
        <f>'C завтраками| Bed and breakfast'!AN19*0.9</f>
        <v>33930</v>
      </c>
      <c r="AO20" s="328">
        <f>'C завтраками| Bed and breakfast'!AO19*0.9</f>
        <v>31230</v>
      </c>
      <c r="AP20" s="328">
        <f>'C завтраками| Bed and breakfast'!AP19*0.9</f>
        <v>33930</v>
      </c>
      <c r="AQ20" s="328">
        <f>'C завтраками| Bed and breakfast'!AQ19*0.9</f>
        <v>33930</v>
      </c>
      <c r="AR20" s="328">
        <f>'C завтраками| Bed and breakfast'!AR19*0.9</f>
        <v>41130</v>
      </c>
      <c r="AS20" s="328">
        <f>'C завтраками| Bed and breakfast'!AS19*0.9</f>
        <v>33930</v>
      </c>
      <c r="AT20" s="328">
        <f>'C завтраками| Bed and breakfast'!AT19*0.9</f>
        <v>38430</v>
      </c>
      <c r="AU20" s="328">
        <f>'C завтраками| Bed and breakfast'!AU19*0.9</f>
        <v>33930</v>
      </c>
      <c r="AV20" s="328">
        <f>'C завтраками| Bed and breakfast'!AV19*0.9</f>
        <v>38430</v>
      </c>
      <c r="AW20" s="328">
        <f>'C завтраками| Bed and breakfast'!AW19*0.9</f>
        <v>33930</v>
      </c>
      <c r="AX20" s="328">
        <f>'C завтраками| Bed and breakfast'!AX19*0.9</f>
        <v>41130</v>
      </c>
      <c r="AY20" s="328">
        <f>'C завтраками| Bed and breakfast'!AY19*0.9</f>
        <v>29700</v>
      </c>
      <c r="AZ20" s="328">
        <f>'C завтраками| Bed and breakfast'!AZ19*0.9</f>
        <v>35730</v>
      </c>
      <c r="BA20" s="328">
        <f>'C завтраками| Bed and breakfast'!BA19*0.9</f>
        <v>27000</v>
      </c>
      <c r="BB20" s="328">
        <f>'C завтраками| Bed and breakfast'!BB19*0.9</f>
        <v>28350</v>
      </c>
      <c r="BC20" s="328">
        <f>'C завтраками| Bed and breakfast'!BC19*0.9</f>
        <v>27000</v>
      </c>
      <c r="BD20" s="328">
        <f>'C завтраками| Bed and breakfast'!BD19*0.9</f>
        <v>28350</v>
      </c>
      <c r="BE20" s="328">
        <f>'C завтраками| Bed and breakfast'!BE19*0.9</f>
        <v>27000</v>
      </c>
      <c r="BF20" s="328">
        <f>'C завтраками| Bed and breakfast'!BF19*0.9</f>
        <v>28350</v>
      </c>
      <c r="BG20" s="328">
        <f>'C завтраками| Bed and breakfast'!BG19*0.9</f>
        <v>27000</v>
      </c>
      <c r="BH20" s="328">
        <f>'C завтраками| Bed and breakfast'!BH19*0.9</f>
        <v>28350</v>
      </c>
      <c r="BI20" s="328">
        <f>'C завтраками| Bed and breakfast'!BI19*0.9</f>
        <v>27000</v>
      </c>
    </row>
    <row r="21" spans="1:61" s="85" customFormat="1" x14ac:dyDescent="0.2">
      <c r="A21" s="260">
        <v>2</v>
      </c>
      <c r="B21" s="328">
        <f>'C завтраками| Bed and breakfast'!B20*0.9</f>
        <v>27000</v>
      </c>
      <c r="C21" s="328">
        <f>'C завтраками| Bed and breakfast'!C20*0.9</f>
        <v>25650</v>
      </c>
      <c r="D21" s="328">
        <f>'C завтраками| Bed and breakfast'!D20*0.9</f>
        <v>23580</v>
      </c>
      <c r="E21" s="328">
        <f>'C завтраками| Bed and breakfast'!E20*0.9</f>
        <v>23580</v>
      </c>
      <c r="F21" s="328">
        <f>'C завтраками| Bed and breakfast'!F20*0.9</f>
        <v>27000</v>
      </c>
      <c r="G21" s="328">
        <f>'C завтраками| Bed and breakfast'!G20*0.9</f>
        <v>39150</v>
      </c>
      <c r="H21" s="328">
        <f>'C завтраками| Bed and breakfast'!H20*0.9</f>
        <v>35100</v>
      </c>
      <c r="I21" s="328">
        <f>'C завтраками| Bed and breakfast'!I20*0.9</f>
        <v>32400</v>
      </c>
      <c r="J21" s="328">
        <f>'C завтраками| Bed and breakfast'!J20*0.9</f>
        <v>32400</v>
      </c>
      <c r="K21" s="328">
        <f>'C завтраками| Bed and breakfast'!K20*0.9</f>
        <v>29700</v>
      </c>
      <c r="L21" s="328">
        <f>'C завтраками| Bed and breakfast'!L20*0.9</f>
        <v>35100</v>
      </c>
      <c r="M21" s="328">
        <f>'C завтраками| Bed and breakfast'!M20*0.9</f>
        <v>39150</v>
      </c>
      <c r="N21" s="328">
        <f>'C завтраками| Bed and breakfast'!N20*0.9</f>
        <v>22950</v>
      </c>
      <c r="O21" s="328">
        <f>'C завтраками| Bed and breakfast'!O20*0.9</f>
        <v>24300</v>
      </c>
      <c r="P21" s="328">
        <f>'C завтраками| Bed and breakfast'!P20*0.9</f>
        <v>22950</v>
      </c>
      <c r="Q21" s="328">
        <f>'C завтраками| Bed and breakfast'!Q20*0.9</f>
        <v>23580</v>
      </c>
      <c r="R21" s="328">
        <f>'C завтраками| Bed and breakfast'!R20*0.9</f>
        <v>24300</v>
      </c>
      <c r="S21" s="328">
        <f>'C завтраками| Bed and breakfast'!S20*0.9</f>
        <v>21600</v>
      </c>
      <c r="T21" s="328">
        <f>'C завтраками| Bed and breakfast'!T20*0.9</f>
        <v>24300</v>
      </c>
      <c r="U21" s="328">
        <f>'C завтраками| Bed and breakfast'!U20*0.9</f>
        <v>27000</v>
      </c>
      <c r="V21" s="328">
        <f>'C завтраками| Bed and breakfast'!V20*0.9</f>
        <v>27000</v>
      </c>
      <c r="W21" s="328">
        <f>'C завтраками| Bed and breakfast'!W20*0.9</f>
        <v>27000</v>
      </c>
      <c r="X21" s="328">
        <f>'C завтраками| Bed and breakfast'!X20*0.9</f>
        <v>27000</v>
      </c>
      <c r="Y21" s="328">
        <f>'C завтраками| Bed and breakfast'!Y20*0.9</f>
        <v>25650</v>
      </c>
      <c r="Z21" s="328">
        <f>'C завтраками| Bed and breakfast'!Z20*0.9</f>
        <v>29700</v>
      </c>
      <c r="AA21" s="328">
        <f>'C завтраками| Bed and breakfast'!AA20*0.9</f>
        <v>25650</v>
      </c>
      <c r="AB21" s="328">
        <f>'C завтраками| Bed and breakfast'!AB20*0.9</f>
        <v>32400</v>
      </c>
      <c r="AC21" s="328">
        <f>'C завтраками| Bed and breakfast'!AC20*0.9</f>
        <v>29700</v>
      </c>
      <c r="AD21" s="328">
        <f>'C завтраками| Bed and breakfast'!AD20*0.9</f>
        <v>25650</v>
      </c>
      <c r="AE21" s="328">
        <f>'C завтраками| Bed and breakfast'!AE20*0.9</f>
        <v>29700</v>
      </c>
      <c r="AF21" s="328">
        <f>'C завтраками| Bed and breakfast'!AF20*0.9</f>
        <v>27000</v>
      </c>
      <c r="AG21" s="328">
        <f>'C завтраками| Bed and breakfast'!AG20*0.9</f>
        <v>33030</v>
      </c>
      <c r="AH21" s="328">
        <f>'C завтраками| Bed and breakfast'!AH20*0.9</f>
        <v>35730</v>
      </c>
      <c r="AI21" s="328">
        <f>'C завтраками| Bed and breakfast'!AI20*0.9</f>
        <v>33030</v>
      </c>
      <c r="AJ21" s="328">
        <f>'C завтраками| Bed and breakfast'!AJ20*0.9</f>
        <v>31500</v>
      </c>
      <c r="AK21" s="328">
        <f>'C завтраками| Bed and breakfast'!AK20*0.9</f>
        <v>31500</v>
      </c>
      <c r="AL21" s="328">
        <f>'C завтраками| Bed and breakfast'!AL20*0.9</f>
        <v>33030</v>
      </c>
      <c r="AM21" s="328">
        <f>'C завтраками| Bed and breakfast'!AM20*0.9</f>
        <v>31500</v>
      </c>
      <c r="AN21" s="328">
        <f>'C завтраками| Bed and breakfast'!AN20*0.9</f>
        <v>35730</v>
      </c>
      <c r="AO21" s="328">
        <f>'C завтраками| Bed and breakfast'!AO20*0.9</f>
        <v>33030</v>
      </c>
      <c r="AP21" s="328">
        <f>'C завтраками| Bed and breakfast'!AP20*0.9</f>
        <v>35730</v>
      </c>
      <c r="AQ21" s="328">
        <f>'C завтраками| Bed and breakfast'!AQ20*0.9</f>
        <v>35730</v>
      </c>
      <c r="AR21" s="328">
        <f>'C завтраками| Bed and breakfast'!AR20*0.9</f>
        <v>42930</v>
      </c>
      <c r="AS21" s="328">
        <f>'C завтраками| Bed and breakfast'!AS20*0.9</f>
        <v>35730</v>
      </c>
      <c r="AT21" s="328">
        <f>'C завтраками| Bed and breakfast'!AT20*0.9</f>
        <v>40230</v>
      </c>
      <c r="AU21" s="328">
        <f>'C завтраками| Bed and breakfast'!AU20*0.9</f>
        <v>35730</v>
      </c>
      <c r="AV21" s="328">
        <f>'C завтраками| Bed and breakfast'!AV20*0.9</f>
        <v>40230</v>
      </c>
      <c r="AW21" s="328">
        <f>'C завтраками| Bed and breakfast'!AW20*0.9</f>
        <v>35730</v>
      </c>
      <c r="AX21" s="328">
        <f>'C завтраками| Bed and breakfast'!AX20*0.9</f>
        <v>42930</v>
      </c>
      <c r="AY21" s="328">
        <f>'C завтраками| Bed and breakfast'!AY20*0.9</f>
        <v>31500</v>
      </c>
      <c r="AZ21" s="328">
        <f>'C завтраками| Bed and breakfast'!AZ20*0.9</f>
        <v>37530</v>
      </c>
      <c r="BA21" s="328">
        <f>'C завтраками| Bed and breakfast'!BA20*0.9</f>
        <v>28800</v>
      </c>
      <c r="BB21" s="328">
        <f>'C завтраками| Bed and breakfast'!BB20*0.9</f>
        <v>30150</v>
      </c>
      <c r="BC21" s="328">
        <f>'C завтраками| Bed and breakfast'!BC20*0.9</f>
        <v>28800</v>
      </c>
      <c r="BD21" s="328">
        <f>'C завтраками| Bed and breakfast'!BD20*0.9</f>
        <v>30150</v>
      </c>
      <c r="BE21" s="328">
        <f>'C завтраками| Bed and breakfast'!BE20*0.9</f>
        <v>28800</v>
      </c>
      <c r="BF21" s="328">
        <f>'C завтраками| Bed and breakfast'!BF20*0.9</f>
        <v>30150</v>
      </c>
      <c r="BG21" s="328">
        <f>'C завтраками| Bed and breakfast'!BG20*0.9</f>
        <v>28800</v>
      </c>
      <c r="BH21" s="328">
        <f>'C завтраками| Bed and breakfast'!BH20*0.9</f>
        <v>30150</v>
      </c>
      <c r="BI21" s="328">
        <f>'C завтраками| Bed and breakfast'!BI20*0.9</f>
        <v>28800</v>
      </c>
    </row>
    <row r="22" spans="1:61" s="85" customFormat="1" x14ac:dyDescent="0.2">
      <c r="A22" s="259" t="s">
        <v>137</v>
      </c>
      <c r="B22" s="326"/>
      <c r="C22" s="326"/>
      <c r="D22" s="326"/>
      <c r="E22" s="326"/>
      <c r="F22" s="326"/>
      <c r="G22" s="326"/>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c r="AV22" s="326"/>
      <c r="AW22" s="326"/>
      <c r="AX22" s="326"/>
      <c r="AY22" s="326"/>
      <c r="AZ22" s="326"/>
      <c r="BA22" s="326"/>
      <c r="BB22" s="326"/>
      <c r="BC22" s="326"/>
      <c r="BD22" s="326"/>
      <c r="BE22" s="326"/>
      <c r="BF22" s="326"/>
      <c r="BG22" s="326"/>
      <c r="BH22" s="326"/>
      <c r="BI22" s="326"/>
    </row>
    <row r="23" spans="1:61" s="85" customFormat="1" x14ac:dyDescent="0.2">
      <c r="A23" s="260" t="s">
        <v>129</v>
      </c>
      <c r="B23" s="328">
        <f>'C завтраками| Bed and breakfast'!B22*0.9</f>
        <v>33750</v>
      </c>
      <c r="C23" s="328">
        <f>'C завтраками| Bed and breakfast'!C22*0.9</f>
        <v>32400</v>
      </c>
      <c r="D23" s="328">
        <f>'C завтраками| Bed and breakfast'!D22*0.9</f>
        <v>30330</v>
      </c>
      <c r="E23" s="328">
        <f>'C завтраками| Bed and breakfast'!E22*0.9</f>
        <v>30330</v>
      </c>
      <c r="F23" s="328">
        <f>'C завтраками| Bed and breakfast'!F22*0.9</f>
        <v>33750</v>
      </c>
      <c r="G23" s="328">
        <f>'C завтраками| Bed and breakfast'!G22*0.9</f>
        <v>45900</v>
      </c>
      <c r="H23" s="328">
        <f>'C завтраками| Bed and breakfast'!H22*0.9</f>
        <v>41850</v>
      </c>
      <c r="I23" s="328">
        <f>'C завтраками| Bed and breakfast'!I22*0.9</f>
        <v>39150</v>
      </c>
      <c r="J23" s="328">
        <f>'C завтраками| Bed and breakfast'!J22*0.9</f>
        <v>39150</v>
      </c>
      <c r="K23" s="328">
        <f>'C завтраками| Bed and breakfast'!K22*0.9</f>
        <v>36450</v>
      </c>
      <c r="L23" s="328">
        <f>'C завтраками| Bed and breakfast'!L22*0.9</f>
        <v>41850</v>
      </c>
      <c r="M23" s="328">
        <f>'C завтраками| Bed and breakfast'!M22*0.9</f>
        <v>45900</v>
      </c>
      <c r="N23" s="328">
        <f>'C завтраками| Bed and breakfast'!N22*0.9</f>
        <v>29700</v>
      </c>
      <c r="O23" s="328">
        <f>'C завтраками| Bed and breakfast'!O22*0.9</f>
        <v>31050</v>
      </c>
      <c r="P23" s="328">
        <f>'C завтраками| Bed and breakfast'!P22*0.9</f>
        <v>29700</v>
      </c>
      <c r="Q23" s="328">
        <f>'C завтраками| Bed and breakfast'!Q22*0.9</f>
        <v>30330</v>
      </c>
      <c r="R23" s="328">
        <f>'C завтраками| Bed and breakfast'!R22*0.9</f>
        <v>31050</v>
      </c>
      <c r="S23" s="328">
        <f>'C завтраками| Bed and breakfast'!S22*0.9</f>
        <v>28350</v>
      </c>
      <c r="T23" s="328">
        <f>'C завтраками| Bed and breakfast'!T22*0.9</f>
        <v>31050</v>
      </c>
      <c r="U23" s="328">
        <f>'C завтраками| Bed and breakfast'!U22*0.9</f>
        <v>33750</v>
      </c>
      <c r="V23" s="328">
        <f>'C завтраками| Bed and breakfast'!V22*0.9</f>
        <v>33750</v>
      </c>
      <c r="W23" s="328">
        <f>'C завтраками| Bed and breakfast'!W22*0.9</f>
        <v>33750</v>
      </c>
      <c r="X23" s="328">
        <f>'C завтраками| Bed and breakfast'!X22*0.9</f>
        <v>33750</v>
      </c>
      <c r="Y23" s="328">
        <f>'C завтраками| Bed and breakfast'!Y22*0.9</f>
        <v>32400</v>
      </c>
      <c r="Z23" s="328">
        <f>'C завтраками| Bed and breakfast'!Z22*0.9</f>
        <v>36450</v>
      </c>
      <c r="AA23" s="328">
        <f>'C завтраками| Bed and breakfast'!AA22*0.9</f>
        <v>32400</v>
      </c>
      <c r="AB23" s="328">
        <f>'C завтраками| Bed and breakfast'!AB22*0.9</f>
        <v>39150</v>
      </c>
      <c r="AC23" s="328">
        <f>'C завтраками| Bed and breakfast'!AC22*0.9</f>
        <v>36450</v>
      </c>
      <c r="AD23" s="328">
        <f>'C завтраками| Bed and breakfast'!AD22*0.9</f>
        <v>32400</v>
      </c>
      <c r="AE23" s="328">
        <f>'C завтраками| Bed and breakfast'!AE22*0.9</f>
        <v>36450</v>
      </c>
      <c r="AF23" s="328">
        <f>'C завтраками| Bed and breakfast'!AF22*0.9</f>
        <v>33750</v>
      </c>
      <c r="AG23" s="328">
        <f>'C завтраками| Bed and breakfast'!AG22*0.9</f>
        <v>39780</v>
      </c>
      <c r="AH23" s="328">
        <f>'C завтраками| Bed and breakfast'!AH22*0.9</f>
        <v>42480</v>
      </c>
      <c r="AI23" s="328">
        <f>'C завтраками| Bed and breakfast'!AI22*0.9</f>
        <v>39780</v>
      </c>
      <c r="AJ23" s="328">
        <f>'C завтраками| Bed and breakfast'!AJ22*0.9</f>
        <v>38250</v>
      </c>
      <c r="AK23" s="328">
        <f>'C завтраками| Bed and breakfast'!AK22*0.9</f>
        <v>38250</v>
      </c>
      <c r="AL23" s="328">
        <f>'C завтраками| Bed and breakfast'!AL22*0.9</f>
        <v>39780</v>
      </c>
      <c r="AM23" s="328">
        <f>'C завтраками| Bed and breakfast'!AM22*0.9</f>
        <v>38250</v>
      </c>
      <c r="AN23" s="328">
        <f>'C завтраками| Bed and breakfast'!AN22*0.9</f>
        <v>42480</v>
      </c>
      <c r="AO23" s="328">
        <f>'C завтраками| Bed and breakfast'!AO22*0.9</f>
        <v>39780</v>
      </c>
      <c r="AP23" s="328">
        <f>'C завтраками| Bed and breakfast'!AP22*0.9</f>
        <v>42480</v>
      </c>
      <c r="AQ23" s="328">
        <f>'C завтраками| Bed and breakfast'!AQ22*0.9</f>
        <v>42480</v>
      </c>
      <c r="AR23" s="328">
        <f>'C завтраками| Bed and breakfast'!AR22*0.9</f>
        <v>49680</v>
      </c>
      <c r="AS23" s="328">
        <f>'C завтраками| Bed and breakfast'!AS22*0.9</f>
        <v>42480</v>
      </c>
      <c r="AT23" s="328">
        <f>'C завтраками| Bed and breakfast'!AT22*0.9</f>
        <v>46980</v>
      </c>
      <c r="AU23" s="328">
        <f>'C завтраками| Bed and breakfast'!AU22*0.9</f>
        <v>42480</v>
      </c>
      <c r="AV23" s="328">
        <f>'C завтраками| Bed and breakfast'!AV22*0.9</f>
        <v>46980</v>
      </c>
      <c r="AW23" s="328">
        <f>'C завтраками| Bed and breakfast'!AW22*0.9</f>
        <v>42480</v>
      </c>
      <c r="AX23" s="328">
        <f>'C завтраками| Bed and breakfast'!AX22*0.9</f>
        <v>49680</v>
      </c>
      <c r="AY23" s="328">
        <f>'C завтраками| Bed and breakfast'!AY22*0.9</f>
        <v>38250</v>
      </c>
      <c r="AZ23" s="328">
        <f>'C завтраками| Bed and breakfast'!AZ22*0.9</f>
        <v>44280</v>
      </c>
      <c r="BA23" s="328">
        <f>'C завтраками| Bed and breakfast'!BA22*0.9</f>
        <v>35550</v>
      </c>
      <c r="BB23" s="328">
        <f>'C завтраками| Bed and breakfast'!BB22*0.9</f>
        <v>36900</v>
      </c>
      <c r="BC23" s="328">
        <f>'C завтраками| Bed and breakfast'!BC22*0.9</f>
        <v>35550</v>
      </c>
      <c r="BD23" s="328">
        <f>'C завтраками| Bed and breakfast'!BD22*0.9</f>
        <v>36900</v>
      </c>
      <c r="BE23" s="328">
        <f>'C завтраками| Bed and breakfast'!BE22*0.9</f>
        <v>35550</v>
      </c>
      <c r="BF23" s="328">
        <f>'C завтраками| Bed and breakfast'!BF22*0.9</f>
        <v>36900</v>
      </c>
      <c r="BG23" s="328">
        <f>'C завтраками| Bed and breakfast'!BG22*0.9</f>
        <v>35550</v>
      </c>
      <c r="BH23" s="328">
        <f>'C завтраками| Bed and breakfast'!BH22*0.9</f>
        <v>36900</v>
      </c>
      <c r="BI23" s="328">
        <f>'C завтраками| Bed and breakfast'!BI22*0.9</f>
        <v>35550</v>
      </c>
    </row>
    <row r="24" spans="1:61" s="85" customFormat="1" x14ac:dyDescent="0.2">
      <c r="A24" s="259" t="s">
        <v>138</v>
      </c>
      <c r="B24" s="327"/>
      <c r="C24" s="327"/>
      <c r="D24" s="327"/>
      <c r="E24" s="327"/>
      <c r="F24" s="327"/>
      <c r="G24" s="327"/>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7"/>
      <c r="AZ24" s="327"/>
      <c r="BA24" s="327"/>
      <c r="BB24" s="327"/>
      <c r="BC24" s="327"/>
      <c r="BD24" s="327"/>
      <c r="BE24" s="327"/>
      <c r="BF24" s="327"/>
      <c r="BG24" s="327"/>
      <c r="BH24" s="327"/>
      <c r="BI24" s="327"/>
    </row>
    <row r="25" spans="1:61" s="85" customFormat="1" x14ac:dyDescent="0.2">
      <c r="A25" s="260" t="s">
        <v>129</v>
      </c>
      <c r="B25" s="328">
        <f>'C завтраками| Bed and breakfast'!B24*0.9</f>
        <v>40950</v>
      </c>
      <c r="C25" s="328">
        <f>'C завтраками| Bed and breakfast'!C24*0.9</f>
        <v>39600</v>
      </c>
      <c r="D25" s="328">
        <f>'C завтраками| Bed and breakfast'!D24*0.9</f>
        <v>37530</v>
      </c>
      <c r="E25" s="328">
        <f>'C завтраками| Bed and breakfast'!E24*0.9</f>
        <v>37530</v>
      </c>
      <c r="F25" s="328">
        <f>'C завтраками| Bed and breakfast'!F24*0.9</f>
        <v>40950</v>
      </c>
      <c r="G25" s="328">
        <f>'C завтраками| Bed and breakfast'!G24*0.9</f>
        <v>53100</v>
      </c>
      <c r="H25" s="328">
        <f>'C завтраками| Bed and breakfast'!H24*0.9</f>
        <v>49050</v>
      </c>
      <c r="I25" s="328">
        <f>'C завтраками| Bed and breakfast'!I24*0.9</f>
        <v>46350</v>
      </c>
      <c r="J25" s="328">
        <f>'C завтраками| Bed and breakfast'!J24*0.9</f>
        <v>46350</v>
      </c>
      <c r="K25" s="328">
        <f>'C завтраками| Bed and breakfast'!K24*0.9</f>
        <v>43650</v>
      </c>
      <c r="L25" s="328">
        <f>'C завтраками| Bed and breakfast'!L24*0.9</f>
        <v>49050</v>
      </c>
      <c r="M25" s="328">
        <f>'C завтраками| Bed and breakfast'!M24*0.9</f>
        <v>53100</v>
      </c>
      <c r="N25" s="328">
        <f>'C завтраками| Bed and breakfast'!N24*0.9</f>
        <v>36900</v>
      </c>
      <c r="O25" s="328">
        <f>'C завтраками| Bed and breakfast'!O24*0.9</f>
        <v>38250</v>
      </c>
      <c r="P25" s="328">
        <f>'C завтраками| Bed and breakfast'!P24*0.9</f>
        <v>36900</v>
      </c>
      <c r="Q25" s="328">
        <f>'C завтраками| Bed and breakfast'!Q24*0.9</f>
        <v>37530</v>
      </c>
      <c r="R25" s="328">
        <f>'C завтраками| Bed and breakfast'!R24*0.9</f>
        <v>38250</v>
      </c>
      <c r="S25" s="328">
        <f>'C завтраками| Bed and breakfast'!S24*0.9</f>
        <v>35550</v>
      </c>
      <c r="T25" s="328">
        <f>'C завтраками| Bed and breakfast'!T24*0.9</f>
        <v>38250</v>
      </c>
      <c r="U25" s="328">
        <f>'C завтраками| Bed and breakfast'!U24*0.9</f>
        <v>40950</v>
      </c>
      <c r="V25" s="328">
        <f>'C завтраками| Bed and breakfast'!V24*0.9</f>
        <v>40950</v>
      </c>
      <c r="W25" s="328">
        <f>'C завтраками| Bed and breakfast'!W24*0.9</f>
        <v>40950</v>
      </c>
      <c r="X25" s="328">
        <f>'C завтраками| Bed and breakfast'!X24*0.9</f>
        <v>40950</v>
      </c>
      <c r="Y25" s="328">
        <f>'C завтраками| Bed and breakfast'!Y24*0.9</f>
        <v>39600</v>
      </c>
      <c r="Z25" s="328">
        <f>'C завтраками| Bed and breakfast'!Z24*0.9</f>
        <v>43650</v>
      </c>
      <c r="AA25" s="328">
        <f>'C завтраками| Bed and breakfast'!AA24*0.9</f>
        <v>39600</v>
      </c>
      <c r="AB25" s="328">
        <f>'C завтраками| Bed and breakfast'!AB24*0.9</f>
        <v>46350</v>
      </c>
      <c r="AC25" s="328">
        <f>'C завтраками| Bed and breakfast'!AC24*0.9</f>
        <v>43650</v>
      </c>
      <c r="AD25" s="328">
        <f>'C завтраками| Bed and breakfast'!AD24*0.9</f>
        <v>39600</v>
      </c>
      <c r="AE25" s="328">
        <f>'C завтраками| Bed and breakfast'!AE24*0.9</f>
        <v>43650</v>
      </c>
      <c r="AF25" s="328">
        <f>'C завтраками| Bed and breakfast'!AF24*0.9</f>
        <v>40950</v>
      </c>
      <c r="AG25" s="328">
        <f>'C завтраками| Bed and breakfast'!AG24*0.9</f>
        <v>46980</v>
      </c>
      <c r="AH25" s="328">
        <f>'C завтраками| Bed and breakfast'!AH24*0.9</f>
        <v>49680</v>
      </c>
      <c r="AI25" s="328">
        <f>'C завтраками| Bed and breakfast'!AI24*0.9</f>
        <v>46980</v>
      </c>
      <c r="AJ25" s="328">
        <f>'C завтраками| Bed and breakfast'!AJ24*0.9</f>
        <v>45450</v>
      </c>
      <c r="AK25" s="328">
        <f>'C завтраками| Bed and breakfast'!AK24*0.9</f>
        <v>45450</v>
      </c>
      <c r="AL25" s="328">
        <f>'C завтраками| Bed and breakfast'!AL24*0.9</f>
        <v>46980</v>
      </c>
      <c r="AM25" s="328">
        <f>'C завтраками| Bed and breakfast'!AM24*0.9</f>
        <v>45450</v>
      </c>
      <c r="AN25" s="328">
        <f>'C завтраками| Bed and breakfast'!AN24*0.9</f>
        <v>49680</v>
      </c>
      <c r="AO25" s="328">
        <f>'C завтраками| Bed and breakfast'!AO24*0.9</f>
        <v>46980</v>
      </c>
      <c r="AP25" s="328">
        <f>'C завтраками| Bed and breakfast'!AP24*0.9</f>
        <v>49680</v>
      </c>
      <c r="AQ25" s="328">
        <f>'C завтраками| Bed and breakfast'!AQ24*0.9</f>
        <v>49680</v>
      </c>
      <c r="AR25" s="328">
        <f>'C завтраками| Bed and breakfast'!AR24*0.9</f>
        <v>56880</v>
      </c>
      <c r="AS25" s="328">
        <f>'C завтраками| Bed and breakfast'!AS24*0.9</f>
        <v>49680</v>
      </c>
      <c r="AT25" s="328">
        <f>'C завтраками| Bed and breakfast'!AT24*0.9</f>
        <v>54180</v>
      </c>
      <c r="AU25" s="328">
        <f>'C завтраками| Bed and breakfast'!AU24*0.9</f>
        <v>49680</v>
      </c>
      <c r="AV25" s="328">
        <f>'C завтраками| Bed and breakfast'!AV24*0.9</f>
        <v>54180</v>
      </c>
      <c r="AW25" s="328">
        <f>'C завтраками| Bed and breakfast'!AW24*0.9</f>
        <v>49680</v>
      </c>
      <c r="AX25" s="328">
        <f>'C завтраками| Bed and breakfast'!AX24*0.9</f>
        <v>56880</v>
      </c>
      <c r="AY25" s="328">
        <f>'C завтраками| Bed and breakfast'!AY24*0.9</f>
        <v>45450</v>
      </c>
      <c r="AZ25" s="328">
        <f>'C завтраками| Bed and breakfast'!AZ24*0.9</f>
        <v>51480</v>
      </c>
      <c r="BA25" s="328">
        <f>'C завтраками| Bed and breakfast'!BA24*0.9</f>
        <v>42750</v>
      </c>
      <c r="BB25" s="328">
        <f>'C завтраками| Bed and breakfast'!BB24*0.9</f>
        <v>44100</v>
      </c>
      <c r="BC25" s="328">
        <f>'C завтраками| Bed and breakfast'!BC24*0.9</f>
        <v>42750</v>
      </c>
      <c r="BD25" s="328">
        <f>'C завтраками| Bed and breakfast'!BD24*0.9</f>
        <v>44100</v>
      </c>
      <c r="BE25" s="328">
        <f>'C завтраками| Bed and breakfast'!BE24*0.9</f>
        <v>42750</v>
      </c>
      <c r="BF25" s="328">
        <f>'C завтраками| Bed and breakfast'!BF24*0.9</f>
        <v>44100</v>
      </c>
      <c r="BG25" s="328">
        <f>'C завтраками| Bed and breakfast'!BG24*0.9</f>
        <v>42750</v>
      </c>
      <c r="BH25" s="328">
        <f>'C завтраками| Bed and breakfast'!BH24*0.9</f>
        <v>44100</v>
      </c>
      <c r="BI25" s="328">
        <f>'C завтраками| Bed and breakfast'!BI24*0.9</f>
        <v>42750</v>
      </c>
    </row>
    <row r="26" spans="1:61" s="85" customFormat="1" x14ac:dyDescent="0.2">
      <c r="A26" s="261" t="s">
        <v>139</v>
      </c>
      <c r="B26" s="327"/>
      <c r="C26" s="327"/>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c r="BF26" s="327"/>
      <c r="BG26" s="327"/>
      <c r="BH26" s="327"/>
      <c r="BI26" s="327"/>
    </row>
    <row r="27" spans="1:61" s="85" customFormat="1" x14ac:dyDescent="0.2">
      <c r="A27" s="260" t="s">
        <v>129</v>
      </c>
      <c r="B27" s="328">
        <f>'C завтраками| Bed and breakfast'!B26*0.9</f>
        <v>63450</v>
      </c>
      <c r="C27" s="328">
        <f>'C завтраками| Bed and breakfast'!C26*0.9</f>
        <v>62100</v>
      </c>
      <c r="D27" s="328">
        <f>'C завтраками| Bed and breakfast'!D26*0.9</f>
        <v>60030</v>
      </c>
      <c r="E27" s="328">
        <f>'C завтраками| Bed and breakfast'!E26*0.9</f>
        <v>60030</v>
      </c>
      <c r="F27" s="328">
        <f>'C завтраками| Bed and breakfast'!F26*0.9</f>
        <v>63450</v>
      </c>
      <c r="G27" s="328">
        <f>'C завтраками| Bed and breakfast'!G26*0.9</f>
        <v>75600</v>
      </c>
      <c r="H27" s="328">
        <f>'C завтраками| Bed and breakfast'!H26*0.9</f>
        <v>71550</v>
      </c>
      <c r="I27" s="328">
        <f>'C завтраками| Bed and breakfast'!I26*0.9</f>
        <v>68850</v>
      </c>
      <c r="J27" s="328">
        <f>'C завтраками| Bed and breakfast'!J26*0.9</f>
        <v>68850</v>
      </c>
      <c r="K27" s="328">
        <f>'C завтраками| Bed and breakfast'!K26*0.9</f>
        <v>66150</v>
      </c>
      <c r="L27" s="328">
        <f>'C завтраками| Bed and breakfast'!L26*0.9</f>
        <v>71550</v>
      </c>
      <c r="M27" s="328">
        <f>'C завтраками| Bed and breakfast'!M26*0.9</f>
        <v>75600</v>
      </c>
      <c r="N27" s="328">
        <f>'C завтраками| Bed and breakfast'!N26*0.9</f>
        <v>59400</v>
      </c>
      <c r="O27" s="328">
        <f>'C завтраками| Bed and breakfast'!O26*0.9</f>
        <v>60750</v>
      </c>
      <c r="P27" s="328">
        <f>'C завтраками| Bed and breakfast'!P26*0.9</f>
        <v>59400</v>
      </c>
      <c r="Q27" s="328">
        <f>'C завтраками| Bed and breakfast'!Q26*0.9</f>
        <v>60030</v>
      </c>
      <c r="R27" s="328">
        <f>'C завтраками| Bed and breakfast'!R26*0.9</f>
        <v>60750</v>
      </c>
      <c r="S27" s="328">
        <f>'C завтраками| Bed and breakfast'!S26*0.9</f>
        <v>58050</v>
      </c>
      <c r="T27" s="328">
        <f>'C завтраками| Bed and breakfast'!T26*0.9</f>
        <v>60750</v>
      </c>
      <c r="U27" s="328">
        <f>'C завтраками| Bed and breakfast'!U26*0.9</f>
        <v>63450</v>
      </c>
      <c r="V27" s="328">
        <f>'C завтраками| Bed and breakfast'!V26*0.9</f>
        <v>63450</v>
      </c>
      <c r="W27" s="328">
        <f>'C завтраками| Bed and breakfast'!W26*0.9</f>
        <v>63450</v>
      </c>
      <c r="X27" s="328">
        <f>'C завтраками| Bed and breakfast'!X26*0.9</f>
        <v>63450</v>
      </c>
      <c r="Y27" s="328">
        <f>'C завтраками| Bed and breakfast'!Y26*0.9</f>
        <v>62100</v>
      </c>
      <c r="Z27" s="328">
        <f>'C завтраками| Bed and breakfast'!Z26*0.9</f>
        <v>66150</v>
      </c>
      <c r="AA27" s="328">
        <f>'C завтраками| Bed and breakfast'!AA26*0.9</f>
        <v>62100</v>
      </c>
      <c r="AB27" s="328">
        <f>'C завтраками| Bed and breakfast'!AB26*0.9</f>
        <v>68850</v>
      </c>
      <c r="AC27" s="328">
        <f>'C завтраками| Bed and breakfast'!AC26*0.9</f>
        <v>66150</v>
      </c>
      <c r="AD27" s="328">
        <f>'C завтраками| Bed and breakfast'!AD26*0.9</f>
        <v>62100</v>
      </c>
      <c r="AE27" s="328">
        <f>'C завтраками| Bed and breakfast'!AE26*0.9</f>
        <v>66150</v>
      </c>
      <c r="AF27" s="328">
        <f>'C завтраками| Bed and breakfast'!AF26*0.9</f>
        <v>63450</v>
      </c>
      <c r="AG27" s="328">
        <f>'C завтраками| Bed and breakfast'!AG26*0.9</f>
        <v>69480</v>
      </c>
      <c r="AH27" s="328">
        <f>'C завтраками| Bed and breakfast'!AH26*0.9</f>
        <v>72180</v>
      </c>
      <c r="AI27" s="328">
        <f>'C завтраками| Bed and breakfast'!AI26*0.9</f>
        <v>69480</v>
      </c>
      <c r="AJ27" s="328">
        <f>'C завтраками| Bed and breakfast'!AJ26*0.9</f>
        <v>67950</v>
      </c>
      <c r="AK27" s="328">
        <f>'C завтраками| Bed and breakfast'!AK26*0.9</f>
        <v>67950</v>
      </c>
      <c r="AL27" s="328">
        <f>'C завтраками| Bed and breakfast'!AL26*0.9</f>
        <v>69480</v>
      </c>
      <c r="AM27" s="328">
        <f>'C завтраками| Bed and breakfast'!AM26*0.9</f>
        <v>67950</v>
      </c>
      <c r="AN27" s="328">
        <f>'C завтраками| Bed and breakfast'!AN26*0.9</f>
        <v>72180</v>
      </c>
      <c r="AO27" s="328">
        <f>'C завтраками| Bed and breakfast'!AO26*0.9</f>
        <v>69480</v>
      </c>
      <c r="AP27" s="328">
        <f>'C завтраками| Bed and breakfast'!AP26*0.9</f>
        <v>72180</v>
      </c>
      <c r="AQ27" s="328">
        <f>'C завтраками| Bed and breakfast'!AQ26*0.9</f>
        <v>72180</v>
      </c>
      <c r="AR27" s="328">
        <f>'C завтраками| Bed and breakfast'!AR26*0.9</f>
        <v>79380</v>
      </c>
      <c r="AS27" s="328">
        <f>'C завтраками| Bed and breakfast'!AS26*0.9</f>
        <v>72180</v>
      </c>
      <c r="AT27" s="328">
        <f>'C завтраками| Bed and breakfast'!AT26*0.9</f>
        <v>76680</v>
      </c>
      <c r="AU27" s="328">
        <f>'C завтраками| Bed and breakfast'!AU26*0.9</f>
        <v>72180</v>
      </c>
      <c r="AV27" s="328">
        <f>'C завтраками| Bed and breakfast'!AV26*0.9</f>
        <v>76680</v>
      </c>
      <c r="AW27" s="328">
        <f>'C завтраками| Bed and breakfast'!AW26*0.9</f>
        <v>72180</v>
      </c>
      <c r="AX27" s="328">
        <f>'C завтраками| Bed and breakfast'!AX26*0.9</f>
        <v>79380</v>
      </c>
      <c r="AY27" s="328">
        <f>'C завтраками| Bed and breakfast'!AY26*0.9</f>
        <v>67950</v>
      </c>
      <c r="AZ27" s="328">
        <f>'C завтраками| Bed and breakfast'!AZ26*0.9</f>
        <v>73980</v>
      </c>
      <c r="BA27" s="328">
        <f>'C завтраками| Bed and breakfast'!BA26*0.9</f>
        <v>65250</v>
      </c>
      <c r="BB27" s="328">
        <f>'C завтраками| Bed and breakfast'!BB26*0.9</f>
        <v>66600</v>
      </c>
      <c r="BC27" s="328">
        <f>'C завтраками| Bed and breakfast'!BC26*0.9</f>
        <v>65250</v>
      </c>
      <c r="BD27" s="328">
        <f>'C завтраками| Bed and breakfast'!BD26*0.9</f>
        <v>66600</v>
      </c>
      <c r="BE27" s="328">
        <f>'C завтраками| Bed and breakfast'!BE26*0.9</f>
        <v>65250</v>
      </c>
      <c r="BF27" s="328">
        <f>'C завтраками| Bed and breakfast'!BF26*0.9</f>
        <v>66600</v>
      </c>
      <c r="BG27" s="328">
        <f>'C завтраками| Bed and breakfast'!BG26*0.9</f>
        <v>65250</v>
      </c>
      <c r="BH27" s="328">
        <f>'C завтраками| Bed and breakfast'!BH26*0.9</f>
        <v>66600</v>
      </c>
      <c r="BI27" s="328">
        <f>'C завтраками| Bed and breakfast'!BI26*0.9</f>
        <v>65250</v>
      </c>
    </row>
    <row r="28" spans="1:61" s="85" customFormat="1" x14ac:dyDescent="0.2">
      <c r="A28" s="259" t="s">
        <v>140</v>
      </c>
      <c r="B28" s="327"/>
      <c r="C28" s="327"/>
      <c r="D28" s="327"/>
      <c r="E28" s="327"/>
      <c r="F28" s="327"/>
      <c r="G28" s="327"/>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7"/>
      <c r="AM28" s="327"/>
      <c r="AN28" s="327"/>
      <c r="AO28" s="327"/>
      <c r="AP28" s="327"/>
      <c r="AQ28" s="327"/>
      <c r="AR28" s="327"/>
      <c r="AS28" s="327"/>
      <c r="AT28" s="327"/>
      <c r="AU28" s="327"/>
      <c r="AV28" s="327"/>
      <c r="AW28" s="327"/>
      <c r="AX28" s="327"/>
      <c r="AY28" s="327"/>
      <c r="AZ28" s="327"/>
      <c r="BA28" s="327"/>
      <c r="BB28" s="327"/>
      <c r="BC28" s="327"/>
      <c r="BD28" s="327"/>
      <c r="BE28" s="327"/>
      <c r="BF28" s="327"/>
      <c r="BG28" s="327"/>
      <c r="BH28" s="327"/>
      <c r="BI28" s="327"/>
    </row>
    <row r="29" spans="1:61" s="85" customFormat="1" x14ac:dyDescent="0.2">
      <c r="A29" s="260" t="s">
        <v>129</v>
      </c>
      <c r="B29" s="328">
        <f>'C завтраками| Bed and breakfast'!B28*0.9</f>
        <v>81450</v>
      </c>
      <c r="C29" s="328">
        <f>'C завтраками| Bed and breakfast'!C28*0.9</f>
        <v>80100</v>
      </c>
      <c r="D29" s="328">
        <f>'C завтраками| Bed and breakfast'!D28*0.9</f>
        <v>78030</v>
      </c>
      <c r="E29" s="328">
        <f>'C завтраками| Bed and breakfast'!E28*0.9</f>
        <v>78030</v>
      </c>
      <c r="F29" s="328">
        <f>'C завтраками| Bed and breakfast'!F28*0.9</f>
        <v>81450</v>
      </c>
      <c r="G29" s="328">
        <f>'C завтраками| Bed and breakfast'!G28*0.9</f>
        <v>93600</v>
      </c>
      <c r="H29" s="328">
        <f>'C завтраками| Bed and breakfast'!H28*0.9</f>
        <v>89550</v>
      </c>
      <c r="I29" s="328">
        <f>'C завтраками| Bed and breakfast'!I28*0.9</f>
        <v>86850</v>
      </c>
      <c r="J29" s="328">
        <f>'C завтраками| Bed and breakfast'!J28*0.9</f>
        <v>86850</v>
      </c>
      <c r="K29" s="328">
        <f>'C завтраками| Bed and breakfast'!K28*0.9</f>
        <v>84150</v>
      </c>
      <c r="L29" s="328">
        <f>'C завтраками| Bed and breakfast'!L28*0.9</f>
        <v>89550</v>
      </c>
      <c r="M29" s="328">
        <f>'C завтраками| Bed and breakfast'!M28*0.9</f>
        <v>93600</v>
      </c>
      <c r="N29" s="328">
        <f>'C завтраками| Bed and breakfast'!N28*0.9</f>
        <v>77400</v>
      </c>
      <c r="O29" s="328">
        <f>'C завтраками| Bed and breakfast'!O28*0.9</f>
        <v>78750</v>
      </c>
      <c r="P29" s="328">
        <f>'C завтраками| Bed and breakfast'!P28*0.9</f>
        <v>77400</v>
      </c>
      <c r="Q29" s="328">
        <f>'C завтраками| Bed and breakfast'!Q28*0.9</f>
        <v>78030</v>
      </c>
      <c r="R29" s="328">
        <f>'C завтраками| Bed and breakfast'!R28*0.9</f>
        <v>78750</v>
      </c>
      <c r="S29" s="328">
        <f>'C завтраками| Bed and breakfast'!S28*0.9</f>
        <v>76050</v>
      </c>
      <c r="T29" s="328">
        <f>'C завтраками| Bed and breakfast'!T28*0.9</f>
        <v>78750</v>
      </c>
      <c r="U29" s="328">
        <f>'C завтраками| Bed and breakfast'!U28*0.9</f>
        <v>81450</v>
      </c>
      <c r="V29" s="328">
        <f>'C завтраками| Bed and breakfast'!V28*0.9</f>
        <v>81450</v>
      </c>
      <c r="W29" s="328">
        <f>'C завтраками| Bed and breakfast'!W28*0.9</f>
        <v>81450</v>
      </c>
      <c r="X29" s="328">
        <f>'C завтраками| Bed and breakfast'!X28*0.9</f>
        <v>81450</v>
      </c>
      <c r="Y29" s="328">
        <f>'C завтраками| Bed and breakfast'!Y28*0.9</f>
        <v>80100</v>
      </c>
      <c r="Z29" s="328">
        <f>'C завтраками| Bed and breakfast'!Z28*0.9</f>
        <v>84150</v>
      </c>
      <c r="AA29" s="328">
        <f>'C завтраками| Bed and breakfast'!AA28*0.9</f>
        <v>80100</v>
      </c>
      <c r="AB29" s="328">
        <f>'C завтраками| Bed and breakfast'!AB28*0.9</f>
        <v>86850</v>
      </c>
      <c r="AC29" s="328">
        <f>'C завтраками| Bed and breakfast'!AC28*0.9</f>
        <v>84150</v>
      </c>
      <c r="AD29" s="328">
        <f>'C завтраками| Bed and breakfast'!AD28*0.9</f>
        <v>80100</v>
      </c>
      <c r="AE29" s="328">
        <f>'C завтраками| Bed and breakfast'!AE28*0.9</f>
        <v>84150</v>
      </c>
      <c r="AF29" s="328">
        <f>'C завтраками| Bed and breakfast'!AF28*0.9</f>
        <v>81450</v>
      </c>
      <c r="AG29" s="328">
        <f>'C завтраками| Bed and breakfast'!AG28*0.9</f>
        <v>87480</v>
      </c>
      <c r="AH29" s="328">
        <f>'C завтраками| Bed and breakfast'!AH28*0.9</f>
        <v>90180</v>
      </c>
      <c r="AI29" s="328">
        <f>'C завтраками| Bed and breakfast'!AI28*0.9</f>
        <v>87480</v>
      </c>
      <c r="AJ29" s="328">
        <f>'C завтраками| Bed and breakfast'!AJ28*0.9</f>
        <v>85950</v>
      </c>
      <c r="AK29" s="328">
        <f>'C завтраками| Bed and breakfast'!AK28*0.9</f>
        <v>85950</v>
      </c>
      <c r="AL29" s="328">
        <f>'C завтраками| Bed and breakfast'!AL28*0.9</f>
        <v>87480</v>
      </c>
      <c r="AM29" s="328">
        <f>'C завтраками| Bed and breakfast'!AM28*0.9</f>
        <v>85950</v>
      </c>
      <c r="AN29" s="328">
        <f>'C завтраками| Bed and breakfast'!AN28*0.9</f>
        <v>90180</v>
      </c>
      <c r="AO29" s="328">
        <f>'C завтраками| Bed and breakfast'!AO28*0.9</f>
        <v>87480</v>
      </c>
      <c r="AP29" s="328">
        <f>'C завтраками| Bed and breakfast'!AP28*0.9</f>
        <v>90180</v>
      </c>
      <c r="AQ29" s="328">
        <f>'C завтраками| Bed and breakfast'!AQ28*0.9</f>
        <v>90180</v>
      </c>
      <c r="AR29" s="328">
        <f>'C завтраками| Bed and breakfast'!AR28*0.9</f>
        <v>97380</v>
      </c>
      <c r="AS29" s="328">
        <f>'C завтраками| Bed and breakfast'!AS28*0.9</f>
        <v>90180</v>
      </c>
      <c r="AT29" s="328">
        <f>'C завтраками| Bed and breakfast'!AT28*0.9</f>
        <v>94680</v>
      </c>
      <c r="AU29" s="328">
        <f>'C завтраками| Bed and breakfast'!AU28*0.9</f>
        <v>90180</v>
      </c>
      <c r="AV29" s="328">
        <f>'C завтраками| Bed and breakfast'!AV28*0.9</f>
        <v>94680</v>
      </c>
      <c r="AW29" s="328">
        <f>'C завтраками| Bed and breakfast'!AW28*0.9</f>
        <v>90180</v>
      </c>
      <c r="AX29" s="328">
        <f>'C завтраками| Bed and breakfast'!AX28*0.9</f>
        <v>97380</v>
      </c>
      <c r="AY29" s="328">
        <f>'C завтраками| Bed and breakfast'!AY28*0.9</f>
        <v>85950</v>
      </c>
      <c r="AZ29" s="328">
        <f>'C завтраками| Bed and breakfast'!AZ28*0.9</f>
        <v>91980</v>
      </c>
      <c r="BA29" s="328">
        <f>'C завтраками| Bed and breakfast'!BA28*0.9</f>
        <v>83250</v>
      </c>
      <c r="BB29" s="328">
        <f>'C завтраками| Bed and breakfast'!BB28*0.9</f>
        <v>84600</v>
      </c>
      <c r="BC29" s="328">
        <f>'C завтраками| Bed and breakfast'!BC28*0.9</f>
        <v>83250</v>
      </c>
      <c r="BD29" s="328">
        <f>'C завтраками| Bed and breakfast'!BD28*0.9</f>
        <v>84600</v>
      </c>
      <c r="BE29" s="328">
        <f>'C завтраками| Bed and breakfast'!BE28*0.9</f>
        <v>83250</v>
      </c>
      <c r="BF29" s="328">
        <f>'C завтраками| Bed and breakfast'!BF28*0.9</f>
        <v>84600</v>
      </c>
      <c r="BG29" s="328">
        <f>'C завтраками| Bed and breakfast'!BG28*0.9</f>
        <v>83250</v>
      </c>
      <c r="BH29" s="328">
        <f>'C завтраками| Bed and breakfast'!BH28*0.9</f>
        <v>84600</v>
      </c>
      <c r="BI29" s="328">
        <f>'C завтраками| Bed and breakfast'!BI28*0.9</f>
        <v>83250</v>
      </c>
    </row>
    <row r="30" spans="1:61" s="85" customFormat="1" x14ac:dyDescent="0.2">
      <c r="A30" s="101"/>
      <c r="B30" s="329"/>
      <c r="C30" s="329"/>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29"/>
      <c r="AY30" s="329"/>
      <c r="AZ30" s="329"/>
      <c r="BA30" s="329"/>
      <c r="BB30" s="329"/>
      <c r="BC30" s="329"/>
      <c r="BD30" s="329"/>
      <c r="BE30" s="329"/>
      <c r="BF30" s="329"/>
      <c r="BG30" s="329"/>
      <c r="BH30" s="329"/>
      <c r="BI30" s="329"/>
    </row>
    <row r="31" spans="1:61" s="85" customFormat="1" x14ac:dyDescent="0.2">
      <c r="A31" s="273" t="s">
        <v>313</v>
      </c>
      <c r="B31" s="329"/>
      <c r="C31" s="329"/>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29"/>
      <c r="AZ31" s="329"/>
      <c r="BA31" s="329"/>
      <c r="BB31" s="329"/>
      <c r="BC31" s="329"/>
      <c r="BD31" s="329"/>
      <c r="BE31" s="329"/>
      <c r="BF31" s="329"/>
      <c r="BG31" s="329"/>
      <c r="BH31" s="329"/>
      <c r="BI31" s="329"/>
    </row>
    <row r="32" spans="1:61" s="85" customFormat="1" x14ac:dyDescent="0.2">
      <c r="A32" s="93" t="s">
        <v>143</v>
      </c>
      <c r="B32" s="310">
        <f t="shared" ref="B32" si="0">B5</f>
        <v>45399</v>
      </c>
      <c r="C32" s="310">
        <f t="shared" ref="C32:BI32" si="1">C5</f>
        <v>45401</v>
      </c>
      <c r="D32" s="310">
        <f t="shared" si="1"/>
        <v>45403</v>
      </c>
      <c r="E32" s="310">
        <f t="shared" si="1"/>
        <v>45407</v>
      </c>
      <c r="F32" s="310">
        <f t="shared" si="1"/>
        <v>45408</v>
      </c>
      <c r="G32" s="291">
        <f t="shared" si="1"/>
        <v>45410</v>
      </c>
      <c r="H32" s="291">
        <f t="shared" si="1"/>
        <v>45412</v>
      </c>
      <c r="I32" s="310">
        <f t="shared" si="1"/>
        <v>45414</v>
      </c>
      <c r="J32" s="310">
        <f t="shared" si="1"/>
        <v>45415</v>
      </c>
      <c r="K32" s="291">
        <f t="shared" si="1"/>
        <v>45417</v>
      </c>
      <c r="L32" s="310">
        <f t="shared" si="1"/>
        <v>45420</v>
      </c>
      <c r="M32" s="291">
        <f t="shared" si="1"/>
        <v>45421</v>
      </c>
      <c r="N32" s="310">
        <f t="shared" si="1"/>
        <v>45424</v>
      </c>
      <c r="O32" s="291">
        <f t="shared" si="1"/>
        <v>45427</v>
      </c>
      <c r="P32" s="310">
        <f t="shared" si="1"/>
        <v>45429</v>
      </c>
      <c r="Q32" s="310">
        <f t="shared" si="1"/>
        <v>45431</v>
      </c>
      <c r="R32" s="310">
        <f t="shared" si="1"/>
        <v>45436</v>
      </c>
      <c r="S32" s="310">
        <f t="shared" si="1"/>
        <v>45438</v>
      </c>
      <c r="T32" s="310">
        <f t="shared" si="1"/>
        <v>45440</v>
      </c>
      <c r="U32" s="310">
        <f t="shared" si="1"/>
        <v>45443</v>
      </c>
      <c r="V32" s="310">
        <f t="shared" si="1"/>
        <v>45444</v>
      </c>
      <c r="W32" s="310">
        <f t="shared" si="1"/>
        <v>45445</v>
      </c>
      <c r="X32" s="310">
        <f t="shared" si="1"/>
        <v>45453</v>
      </c>
      <c r="Y32" s="310">
        <f t="shared" si="1"/>
        <v>45454</v>
      </c>
      <c r="Z32" s="310">
        <f t="shared" si="1"/>
        <v>45457</v>
      </c>
      <c r="AA32" s="310">
        <f t="shared" si="1"/>
        <v>45459</v>
      </c>
      <c r="AB32" s="291">
        <f t="shared" si="1"/>
        <v>45461</v>
      </c>
      <c r="AC32" s="310">
        <f t="shared" si="1"/>
        <v>45464</v>
      </c>
      <c r="AD32" s="310">
        <f t="shared" si="1"/>
        <v>45466</v>
      </c>
      <c r="AE32" s="310">
        <f t="shared" si="1"/>
        <v>45471</v>
      </c>
      <c r="AF32" s="310">
        <f t="shared" si="1"/>
        <v>45473</v>
      </c>
      <c r="AG32" s="310">
        <f t="shared" si="1"/>
        <v>45474</v>
      </c>
      <c r="AH32" s="310">
        <f t="shared" si="1"/>
        <v>45478</v>
      </c>
      <c r="AI32" s="310">
        <f t="shared" si="1"/>
        <v>45480</v>
      </c>
      <c r="AJ32" s="310">
        <f t="shared" si="1"/>
        <v>45484</v>
      </c>
      <c r="AK32" s="310">
        <f t="shared" si="1"/>
        <v>45485</v>
      </c>
      <c r="AL32" s="310">
        <f t="shared" si="1"/>
        <v>45492</v>
      </c>
      <c r="AM32" s="310">
        <f t="shared" si="1"/>
        <v>45494</v>
      </c>
      <c r="AN32" s="310">
        <f t="shared" si="1"/>
        <v>45499</v>
      </c>
      <c r="AO32" s="310">
        <f t="shared" si="1"/>
        <v>45501</v>
      </c>
      <c r="AP32" s="310">
        <f t="shared" si="1"/>
        <v>45504</v>
      </c>
      <c r="AQ32" s="310">
        <f t="shared" si="1"/>
        <v>45505</v>
      </c>
      <c r="AR32" s="310">
        <f t="shared" si="1"/>
        <v>45506</v>
      </c>
      <c r="AS32" s="310">
        <f t="shared" si="1"/>
        <v>45508</v>
      </c>
      <c r="AT32" s="310">
        <f t="shared" si="1"/>
        <v>45513</v>
      </c>
      <c r="AU32" s="310">
        <f t="shared" si="1"/>
        <v>45515</v>
      </c>
      <c r="AV32" s="310">
        <f t="shared" si="1"/>
        <v>45520</v>
      </c>
      <c r="AW32" s="310">
        <f t="shared" si="1"/>
        <v>45522</v>
      </c>
      <c r="AX32" s="310">
        <f t="shared" si="1"/>
        <v>45526</v>
      </c>
      <c r="AY32" s="310">
        <f t="shared" si="1"/>
        <v>45532</v>
      </c>
      <c r="AZ32" s="310">
        <f t="shared" si="1"/>
        <v>45534</v>
      </c>
      <c r="BA32" s="310">
        <f t="shared" si="1"/>
        <v>45536</v>
      </c>
      <c r="BB32" s="310">
        <f t="shared" si="1"/>
        <v>45541</v>
      </c>
      <c r="BC32" s="310">
        <f t="shared" si="1"/>
        <v>45543</v>
      </c>
      <c r="BD32" s="310">
        <f t="shared" si="1"/>
        <v>45548</v>
      </c>
      <c r="BE32" s="310">
        <f t="shared" si="1"/>
        <v>45550</v>
      </c>
      <c r="BF32" s="310">
        <f t="shared" si="1"/>
        <v>45555</v>
      </c>
      <c r="BG32" s="310">
        <f t="shared" si="1"/>
        <v>45557</v>
      </c>
      <c r="BH32" s="310">
        <f t="shared" si="1"/>
        <v>45562</v>
      </c>
      <c r="BI32" s="310">
        <f t="shared" si="1"/>
        <v>45564</v>
      </c>
    </row>
    <row r="33" spans="1:61" s="85" customFormat="1" x14ac:dyDescent="0.2">
      <c r="A33" s="94"/>
      <c r="B33" s="310">
        <f t="shared" ref="B33" si="2">B6</f>
        <v>45400</v>
      </c>
      <c r="C33" s="310">
        <f t="shared" ref="C33:BI33" si="3">C6</f>
        <v>45402</v>
      </c>
      <c r="D33" s="310">
        <f t="shared" si="3"/>
        <v>45406</v>
      </c>
      <c r="E33" s="310">
        <f t="shared" si="3"/>
        <v>45407</v>
      </c>
      <c r="F33" s="310">
        <f t="shared" si="3"/>
        <v>45409</v>
      </c>
      <c r="G33" s="291">
        <f t="shared" si="3"/>
        <v>45411</v>
      </c>
      <c r="H33" s="291">
        <f t="shared" si="3"/>
        <v>45413</v>
      </c>
      <c r="I33" s="310">
        <f t="shared" si="3"/>
        <v>45414</v>
      </c>
      <c r="J33" s="310">
        <f t="shared" si="3"/>
        <v>45416</v>
      </c>
      <c r="K33" s="291">
        <f t="shared" si="3"/>
        <v>45419</v>
      </c>
      <c r="L33" s="310">
        <f t="shared" si="3"/>
        <v>45420</v>
      </c>
      <c r="M33" s="291">
        <f t="shared" si="3"/>
        <v>45423</v>
      </c>
      <c r="N33" s="310">
        <f t="shared" si="3"/>
        <v>45426</v>
      </c>
      <c r="O33" s="291">
        <f t="shared" si="3"/>
        <v>45428</v>
      </c>
      <c r="P33" s="310">
        <f t="shared" si="3"/>
        <v>45430</v>
      </c>
      <c r="Q33" s="310">
        <f t="shared" si="3"/>
        <v>45435</v>
      </c>
      <c r="R33" s="310">
        <f t="shared" si="3"/>
        <v>45437</v>
      </c>
      <c r="S33" s="310">
        <f t="shared" si="3"/>
        <v>45439</v>
      </c>
      <c r="T33" s="310">
        <f t="shared" si="3"/>
        <v>45442</v>
      </c>
      <c r="U33" s="310">
        <f t="shared" si="3"/>
        <v>45443</v>
      </c>
      <c r="V33" s="310">
        <f t="shared" si="3"/>
        <v>45444</v>
      </c>
      <c r="W33" s="310">
        <f t="shared" si="3"/>
        <v>45452</v>
      </c>
      <c r="X33" s="310">
        <f t="shared" si="3"/>
        <v>45453</v>
      </c>
      <c r="Y33" s="310">
        <f t="shared" si="3"/>
        <v>45456</v>
      </c>
      <c r="Z33" s="310">
        <f t="shared" si="3"/>
        <v>45458</v>
      </c>
      <c r="AA33" s="310">
        <f t="shared" si="3"/>
        <v>45460</v>
      </c>
      <c r="AB33" s="291">
        <f t="shared" si="3"/>
        <v>45463</v>
      </c>
      <c r="AC33" s="310">
        <f t="shared" si="3"/>
        <v>45465</v>
      </c>
      <c r="AD33" s="310">
        <f t="shared" si="3"/>
        <v>45470</v>
      </c>
      <c r="AE33" s="310">
        <f t="shared" si="3"/>
        <v>45472</v>
      </c>
      <c r="AF33" s="310">
        <f t="shared" si="3"/>
        <v>45473</v>
      </c>
      <c r="AG33" s="310">
        <f t="shared" si="3"/>
        <v>45477</v>
      </c>
      <c r="AH33" s="310">
        <f t="shared" si="3"/>
        <v>45479</v>
      </c>
      <c r="AI33" s="310">
        <f t="shared" si="3"/>
        <v>45483</v>
      </c>
      <c r="AJ33" s="310">
        <f t="shared" si="3"/>
        <v>45484</v>
      </c>
      <c r="AK33" s="310">
        <f t="shared" si="3"/>
        <v>45491</v>
      </c>
      <c r="AL33" s="310">
        <f t="shared" si="3"/>
        <v>45493</v>
      </c>
      <c r="AM33" s="310">
        <f t="shared" si="3"/>
        <v>45498</v>
      </c>
      <c r="AN33" s="310">
        <f t="shared" si="3"/>
        <v>45500</v>
      </c>
      <c r="AO33" s="310">
        <f t="shared" si="3"/>
        <v>45503</v>
      </c>
      <c r="AP33" s="310">
        <f t="shared" si="3"/>
        <v>45504</v>
      </c>
      <c r="AQ33" s="310">
        <f t="shared" si="3"/>
        <v>45505</v>
      </c>
      <c r="AR33" s="310">
        <f t="shared" si="3"/>
        <v>45507</v>
      </c>
      <c r="AS33" s="310">
        <f t="shared" si="3"/>
        <v>45512</v>
      </c>
      <c r="AT33" s="310">
        <f t="shared" si="3"/>
        <v>45514</v>
      </c>
      <c r="AU33" s="310">
        <f t="shared" si="3"/>
        <v>45519</v>
      </c>
      <c r="AV33" s="310">
        <f t="shared" si="3"/>
        <v>45521</v>
      </c>
      <c r="AW33" s="310">
        <f t="shared" si="3"/>
        <v>45525</v>
      </c>
      <c r="AX33" s="310">
        <f t="shared" si="3"/>
        <v>45531</v>
      </c>
      <c r="AY33" s="310">
        <f t="shared" si="3"/>
        <v>45533</v>
      </c>
      <c r="AZ33" s="310">
        <f t="shared" si="3"/>
        <v>45535</v>
      </c>
      <c r="BA33" s="310">
        <f t="shared" si="3"/>
        <v>45540</v>
      </c>
      <c r="BB33" s="310">
        <f t="shared" si="3"/>
        <v>45542</v>
      </c>
      <c r="BC33" s="310">
        <f t="shared" si="3"/>
        <v>45547</v>
      </c>
      <c r="BD33" s="310">
        <f t="shared" si="3"/>
        <v>45549</v>
      </c>
      <c r="BE33" s="310">
        <f t="shared" si="3"/>
        <v>45554</v>
      </c>
      <c r="BF33" s="310">
        <f t="shared" si="3"/>
        <v>45556</v>
      </c>
      <c r="BG33" s="310">
        <f t="shared" si="3"/>
        <v>45561</v>
      </c>
      <c r="BH33" s="310">
        <f t="shared" si="3"/>
        <v>45563</v>
      </c>
      <c r="BI33" s="310">
        <f t="shared" si="3"/>
        <v>45565</v>
      </c>
    </row>
    <row r="34" spans="1:61" s="85" customFormat="1" x14ac:dyDescent="0.2">
      <c r="A34" s="259" t="s">
        <v>153</v>
      </c>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1"/>
      <c r="BC34" s="311"/>
      <c r="BD34" s="311"/>
      <c r="BE34" s="311"/>
      <c r="BF34" s="311"/>
      <c r="BG34" s="311"/>
      <c r="BH34" s="311"/>
      <c r="BI34" s="311"/>
    </row>
    <row r="35" spans="1:61" s="85" customFormat="1" x14ac:dyDescent="0.2">
      <c r="A35" s="260">
        <v>1</v>
      </c>
      <c r="B35" s="292">
        <f t="shared" ref="B35" si="4">ROUND(B8*0.85,)+35</f>
        <v>14188</v>
      </c>
      <c r="C35" s="292">
        <f t="shared" ref="C35:BI35" si="5">ROUND(C8*0.85,)+35</f>
        <v>13040</v>
      </c>
      <c r="D35" s="292">
        <f t="shared" si="5"/>
        <v>11281</v>
      </c>
      <c r="E35" s="292">
        <f t="shared" si="5"/>
        <v>11281</v>
      </c>
      <c r="F35" s="292">
        <f t="shared" si="5"/>
        <v>14188</v>
      </c>
      <c r="G35" s="292">
        <f t="shared" si="5"/>
        <v>24515</v>
      </c>
      <c r="H35" s="292">
        <f t="shared" si="5"/>
        <v>21073</v>
      </c>
      <c r="I35" s="292">
        <f t="shared" si="5"/>
        <v>18778</v>
      </c>
      <c r="J35" s="292">
        <f t="shared" si="5"/>
        <v>18778</v>
      </c>
      <c r="K35" s="292">
        <f t="shared" si="5"/>
        <v>16483</v>
      </c>
      <c r="L35" s="292">
        <f t="shared" si="5"/>
        <v>21073</v>
      </c>
      <c r="M35" s="292">
        <f t="shared" si="5"/>
        <v>24515</v>
      </c>
      <c r="N35" s="292">
        <f t="shared" si="5"/>
        <v>10745</v>
      </c>
      <c r="O35" s="292">
        <f t="shared" si="5"/>
        <v>11893</v>
      </c>
      <c r="P35" s="292">
        <f t="shared" si="5"/>
        <v>10745</v>
      </c>
      <c r="Q35" s="292">
        <f t="shared" si="5"/>
        <v>11281</v>
      </c>
      <c r="R35" s="292">
        <f t="shared" si="5"/>
        <v>11893</v>
      </c>
      <c r="S35" s="292">
        <f t="shared" si="5"/>
        <v>9598</v>
      </c>
      <c r="T35" s="292">
        <f t="shared" si="5"/>
        <v>11893</v>
      </c>
      <c r="U35" s="292">
        <f t="shared" si="5"/>
        <v>14188</v>
      </c>
      <c r="V35" s="292">
        <f t="shared" si="5"/>
        <v>14188</v>
      </c>
      <c r="W35" s="292">
        <f t="shared" si="5"/>
        <v>14188</v>
      </c>
      <c r="X35" s="292">
        <f t="shared" si="5"/>
        <v>14188</v>
      </c>
      <c r="Y35" s="292">
        <f t="shared" si="5"/>
        <v>13040</v>
      </c>
      <c r="Z35" s="292">
        <f t="shared" si="5"/>
        <v>16483</v>
      </c>
      <c r="AA35" s="292">
        <f t="shared" si="5"/>
        <v>13040</v>
      </c>
      <c r="AB35" s="292">
        <f t="shared" si="5"/>
        <v>18778</v>
      </c>
      <c r="AC35" s="292">
        <f t="shared" si="5"/>
        <v>16483</v>
      </c>
      <c r="AD35" s="292">
        <f t="shared" si="5"/>
        <v>13040</v>
      </c>
      <c r="AE35" s="292">
        <f t="shared" si="5"/>
        <v>16483</v>
      </c>
      <c r="AF35" s="292">
        <f t="shared" si="5"/>
        <v>14188</v>
      </c>
      <c r="AG35" s="292">
        <f t="shared" si="5"/>
        <v>19313</v>
      </c>
      <c r="AH35" s="292">
        <f t="shared" si="5"/>
        <v>21608</v>
      </c>
      <c r="AI35" s="292">
        <f t="shared" si="5"/>
        <v>19313</v>
      </c>
      <c r="AJ35" s="292">
        <f t="shared" si="5"/>
        <v>18013</v>
      </c>
      <c r="AK35" s="292">
        <f t="shared" si="5"/>
        <v>18013</v>
      </c>
      <c r="AL35" s="292">
        <f t="shared" si="5"/>
        <v>19313</v>
      </c>
      <c r="AM35" s="292">
        <f t="shared" si="5"/>
        <v>18013</v>
      </c>
      <c r="AN35" s="292">
        <f t="shared" si="5"/>
        <v>21608</v>
      </c>
      <c r="AO35" s="292">
        <f t="shared" si="5"/>
        <v>19313</v>
      </c>
      <c r="AP35" s="292">
        <f t="shared" si="5"/>
        <v>21608</v>
      </c>
      <c r="AQ35" s="292">
        <f t="shared" si="5"/>
        <v>21608</v>
      </c>
      <c r="AR35" s="292">
        <f t="shared" si="5"/>
        <v>27728</v>
      </c>
      <c r="AS35" s="292">
        <f t="shared" si="5"/>
        <v>21608</v>
      </c>
      <c r="AT35" s="292">
        <f t="shared" si="5"/>
        <v>25433</v>
      </c>
      <c r="AU35" s="292">
        <f t="shared" si="5"/>
        <v>21608</v>
      </c>
      <c r="AV35" s="292">
        <f t="shared" si="5"/>
        <v>25433</v>
      </c>
      <c r="AW35" s="292">
        <f t="shared" si="5"/>
        <v>21608</v>
      </c>
      <c r="AX35" s="292">
        <f t="shared" si="5"/>
        <v>27728</v>
      </c>
      <c r="AY35" s="292">
        <f t="shared" si="5"/>
        <v>18013</v>
      </c>
      <c r="AZ35" s="292">
        <f t="shared" si="5"/>
        <v>23138</v>
      </c>
      <c r="BA35" s="292">
        <f t="shared" si="5"/>
        <v>15718</v>
      </c>
      <c r="BB35" s="292">
        <f t="shared" si="5"/>
        <v>16865</v>
      </c>
      <c r="BC35" s="292">
        <f t="shared" si="5"/>
        <v>15718</v>
      </c>
      <c r="BD35" s="292">
        <f t="shared" si="5"/>
        <v>16865</v>
      </c>
      <c r="BE35" s="292">
        <f t="shared" si="5"/>
        <v>15718</v>
      </c>
      <c r="BF35" s="292">
        <f t="shared" si="5"/>
        <v>16865</v>
      </c>
      <c r="BG35" s="292">
        <f t="shared" si="5"/>
        <v>15718</v>
      </c>
      <c r="BH35" s="292">
        <f t="shared" si="5"/>
        <v>16865</v>
      </c>
      <c r="BI35" s="292">
        <f t="shared" si="5"/>
        <v>15718</v>
      </c>
    </row>
    <row r="36" spans="1:61" s="85" customFormat="1" x14ac:dyDescent="0.2">
      <c r="A36" s="260">
        <v>2</v>
      </c>
      <c r="B36" s="292">
        <f t="shared" ref="B36" si="6">ROUND(B9*0.85,)+35</f>
        <v>15718</v>
      </c>
      <c r="C36" s="292">
        <f t="shared" ref="C36:BI36" si="7">ROUND(C9*0.85,)+35</f>
        <v>14570</v>
      </c>
      <c r="D36" s="292">
        <f t="shared" si="7"/>
        <v>12811</v>
      </c>
      <c r="E36" s="292">
        <f t="shared" si="7"/>
        <v>12811</v>
      </c>
      <c r="F36" s="292">
        <f t="shared" si="7"/>
        <v>15718</v>
      </c>
      <c r="G36" s="292">
        <f t="shared" si="7"/>
        <v>26045</v>
      </c>
      <c r="H36" s="292">
        <f t="shared" si="7"/>
        <v>22603</v>
      </c>
      <c r="I36" s="292">
        <f t="shared" si="7"/>
        <v>20308</v>
      </c>
      <c r="J36" s="292">
        <f t="shared" si="7"/>
        <v>20308</v>
      </c>
      <c r="K36" s="292">
        <f t="shared" si="7"/>
        <v>18013</v>
      </c>
      <c r="L36" s="292">
        <f t="shared" si="7"/>
        <v>22603</v>
      </c>
      <c r="M36" s="292">
        <f t="shared" si="7"/>
        <v>26045</v>
      </c>
      <c r="N36" s="292">
        <f t="shared" si="7"/>
        <v>12275</v>
      </c>
      <c r="O36" s="292">
        <f t="shared" si="7"/>
        <v>13423</v>
      </c>
      <c r="P36" s="292">
        <f t="shared" si="7"/>
        <v>12275</v>
      </c>
      <c r="Q36" s="292">
        <f t="shared" si="7"/>
        <v>12811</v>
      </c>
      <c r="R36" s="292">
        <f t="shared" si="7"/>
        <v>13423</v>
      </c>
      <c r="S36" s="292">
        <f t="shared" si="7"/>
        <v>11128</v>
      </c>
      <c r="T36" s="292">
        <f t="shared" si="7"/>
        <v>13423</v>
      </c>
      <c r="U36" s="292">
        <f t="shared" si="7"/>
        <v>15718</v>
      </c>
      <c r="V36" s="292">
        <f t="shared" si="7"/>
        <v>15718</v>
      </c>
      <c r="W36" s="292">
        <f t="shared" si="7"/>
        <v>15718</v>
      </c>
      <c r="X36" s="292">
        <f t="shared" si="7"/>
        <v>15718</v>
      </c>
      <c r="Y36" s="292">
        <f t="shared" si="7"/>
        <v>14570</v>
      </c>
      <c r="Z36" s="292">
        <f t="shared" si="7"/>
        <v>18013</v>
      </c>
      <c r="AA36" s="292">
        <f t="shared" si="7"/>
        <v>14570</v>
      </c>
      <c r="AB36" s="292">
        <f t="shared" si="7"/>
        <v>20308</v>
      </c>
      <c r="AC36" s="292">
        <f t="shared" si="7"/>
        <v>18013</v>
      </c>
      <c r="AD36" s="292">
        <f t="shared" si="7"/>
        <v>14570</v>
      </c>
      <c r="AE36" s="292">
        <f t="shared" si="7"/>
        <v>18013</v>
      </c>
      <c r="AF36" s="292">
        <f t="shared" si="7"/>
        <v>15718</v>
      </c>
      <c r="AG36" s="292">
        <f t="shared" si="7"/>
        <v>20843</v>
      </c>
      <c r="AH36" s="292">
        <f t="shared" si="7"/>
        <v>23138</v>
      </c>
      <c r="AI36" s="292">
        <f t="shared" si="7"/>
        <v>20843</v>
      </c>
      <c r="AJ36" s="292">
        <f t="shared" si="7"/>
        <v>19543</v>
      </c>
      <c r="AK36" s="292">
        <f t="shared" si="7"/>
        <v>19543</v>
      </c>
      <c r="AL36" s="292">
        <f t="shared" si="7"/>
        <v>20843</v>
      </c>
      <c r="AM36" s="292">
        <f t="shared" si="7"/>
        <v>19543</v>
      </c>
      <c r="AN36" s="292">
        <f t="shared" si="7"/>
        <v>23138</v>
      </c>
      <c r="AO36" s="292">
        <f t="shared" si="7"/>
        <v>20843</v>
      </c>
      <c r="AP36" s="292">
        <f t="shared" si="7"/>
        <v>23138</v>
      </c>
      <c r="AQ36" s="292">
        <f t="shared" si="7"/>
        <v>23138</v>
      </c>
      <c r="AR36" s="292">
        <f t="shared" si="7"/>
        <v>29258</v>
      </c>
      <c r="AS36" s="292">
        <f t="shared" si="7"/>
        <v>23138</v>
      </c>
      <c r="AT36" s="292">
        <f t="shared" si="7"/>
        <v>26963</v>
      </c>
      <c r="AU36" s="292">
        <f t="shared" si="7"/>
        <v>23138</v>
      </c>
      <c r="AV36" s="292">
        <f t="shared" si="7"/>
        <v>26963</v>
      </c>
      <c r="AW36" s="292">
        <f t="shared" si="7"/>
        <v>23138</v>
      </c>
      <c r="AX36" s="292">
        <f t="shared" si="7"/>
        <v>29258</v>
      </c>
      <c r="AY36" s="292">
        <f t="shared" si="7"/>
        <v>19543</v>
      </c>
      <c r="AZ36" s="292">
        <f t="shared" si="7"/>
        <v>24668</v>
      </c>
      <c r="BA36" s="292">
        <f t="shared" si="7"/>
        <v>17248</v>
      </c>
      <c r="BB36" s="292">
        <f t="shared" si="7"/>
        <v>18395</v>
      </c>
      <c r="BC36" s="292">
        <f t="shared" si="7"/>
        <v>17248</v>
      </c>
      <c r="BD36" s="292">
        <f t="shared" si="7"/>
        <v>18395</v>
      </c>
      <c r="BE36" s="292">
        <f t="shared" si="7"/>
        <v>17248</v>
      </c>
      <c r="BF36" s="292">
        <f t="shared" si="7"/>
        <v>18395</v>
      </c>
      <c r="BG36" s="292">
        <f t="shared" si="7"/>
        <v>17248</v>
      </c>
      <c r="BH36" s="292">
        <f t="shared" si="7"/>
        <v>18395</v>
      </c>
      <c r="BI36" s="292">
        <f t="shared" si="7"/>
        <v>17248</v>
      </c>
    </row>
    <row r="37" spans="1:61" s="85" customFormat="1" x14ac:dyDescent="0.2">
      <c r="A37" s="259" t="s">
        <v>155</v>
      </c>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2"/>
      <c r="BI37" s="292"/>
    </row>
    <row r="38" spans="1:61" s="85" customFormat="1" x14ac:dyDescent="0.2">
      <c r="A38" s="260">
        <v>1</v>
      </c>
      <c r="B38" s="292">
        <f t="shared" ref="B38" si="8">ROUND(B11*0.85,)+35</f>
        <v>16100</v>
      </c>
      <c r="C38" s="292">
        <f t="shared" ref="C38:BI38" si="9">ROUND(C11*0.85,)+35</f>
        <v>14953</v>
      </c>
      <c r="D38" s="292">
        <f t="shared" si="9"/>
        <v>13193</v>
      </c>
      <c r="E38" s="292">
        <f t="shared" si="9"/>
        <v>13193</v>
      </c>
      <c r="F38" s="292">
        <f t="shared" si="9"/>
        <v>16100</v>
      </c>
      <c r="G38" s="292">
        <f t="shared" si="9"/>
        <v>26428</v>
      </c>
      <c r="H38" s="292">
        <f t="shared" si="9"/>
        <v>22985</v>
      </c>
      <c r="I38" s="292">
        <f t="shared" si="9"/>
        <v>20690</v>
      </c>
      <c r="J38" s="292">
        <f t="shared" si="9"/>
        <v>20690</v>
      </c>
      <c r="K38" s="292">
        <f t="shared" si="9"/>
        <v>18395</v>
      </c>
      <c r="L38" s="292">
        <f t="shared" si="9"/>
        <v>22985</v>
      </c>
      <c r="M38" s="292">
        <f t="shared" si="9"/>
        <v>26428</v>
      </c>
      <c r="N38" s="292">
        <f t="shared" si="9"/>
        <v>12658</v>
      </c>
      <c r="O38" s="292">
        <f t="shared" si="9"/>
        <v>13805</v>
      </c>
      <c r="P38" s="292">
        <f t="shared" si="9"/>
        <v>12658</v>
      </c>
      <c r="Q38" s="292">
        <f t="shared" si="9"/>
        <v>13193</v>
      </c>
      <c r="R38" s="292">
        <f t="shared" si="9"/>
        <v>13805</v>
      </c>
      <c r="S38" s="292">
        <f t="shared" si="9"/>
        <v>11510</v>
      </c>
      <c r="T38" s="292">
        <f t="shared" si="9"/>
        <v>13805</v>
      </c>
      <c r="U38" s="292">
        <f t="shared" si="9"/>
        <v>16100</v>
      </c>
      <c r="V38" s="292">
        <f t="shared" si="9"/>
        <v>16100</v>
      </c>
      <c r="W38" s="292">
        <f t="shared" si="9"/>
        <v>16100</v>
      </c>
      <c r="X38" s="292">
        <f t="shared" si="9"/>
        <v>16100</v>
      </c>
      <c r="Y38" s="292">
        <f t="shared" si="9"/>
        <v>14953</v>
      </c>
      <c r="Z38" s="292">
        <f t="shared" si="9"/>
        <v>18395</v>
      </c>
      <c r="AA38" s="292">
        <f t="shared" si="9"/>
        <v>14953</v>
      </c>
      <c r="AB38" s="292">
        <f t="shared" si="9"/>
        <v>20690</v>
      </c>
      <c r="AC38" s="292">
        <f t="shared" si="9"/>
        <v>18395</v>
      </c>
      <c r="AD38" s="292">
        <f t="shared" si="9"/>
        <v>14953</v>
      </c>
      <c r="AE38" s="292">
        <f t="shared" si="9"/>
        <v>18395</v>
      </c>
      <c r="AF38" s="292">
        <f t="shared" si="9"/>
        <v>16100</v>
      </c>
      <c r="AG38" s="292">
        <f t="shared" si="9"/>
        <v>21226</v>
      </c>
      <c r="AH38" s="292">
        <f t="shared" si="9"/>
        <v>23521</v>
      </c>
      <c r="AI38" s="292">
        <f t="shared" si="9"/>
        <v>21226</v>
      </c>
      <c r="AJ38" s="292">
        <f t="shared" si="9"/>
        <v>19925</v>
      </c>
      <c r="AK38" s="292">
        <f t="shared" si="9"/>
        <v>19925</v>
      </c>
      <c r="AL38" s="292">
        <f t="shared" si="9"/>
        <v>21226</v>
      </c>
      <c r="AM38" s="292">
        <f t="shared" si="9"/>
        <v>19925</v>
      </c>
      <c r="AN38" s="292">
        <f t="shared" si="9"/>
        <v>23521</v>
      </c>
      <c r="AO38" s="292">
        <f t="shared" si="9"/>
        <v>21226</v>
      </c>
      <c r="AP38" s="292">
        <f t="shared" si="9"/>
        <v>23521</v>
      </c>
      <c r="AQ38" s="292">
        <f t="shared" si="9"/>
        <v>23521</v>
      </c>
      <c r="AR38" s="292">
        <f t="shared" si="9"/>
        <v>29641</v>
      </c>
      <c r="AS38" s="292">
        <f t="shared" si="9"/>
        <v>23521</v>
      </c>
      <c r="AT38" s="292">
        <f t="shared" si="9"/>
        <v>27346</v>
      </c>
      <c r="AU38" s="292">
        <f t="shared" si="9"/>
        <v>23521</v>
      </c>
      <c r="AV38" s="292">
        <f t="shared" si="9"/>
        <v>27346</v>
      </c>
      <c r="AW38" s="292">
        <f t="shared" si="9"/>
        <v>23521</v>
      </c>
      <c r="AX38" s="292">
        <f t="shared" si="9"/>
        <v>29641</v>
      </c>
      <c r="AY38" s="292">
        <f t="shared" si="9"/>
        <v>19925</v>
      </c>
      <c r="AZ38" s="292">
        <f t="shared" si="9"/>
        <v>25051</v>
      </c>
      <c r="BA38" s="292">
        <f t="shared" si="9"/>
        <v>17630</v>
      </c>
      <c r="BB38" s="292">
        <f t="shared" si="9"/>
        <v>18778</v>
      </c>
      <c r="BC38" s="292">
        <f t="shared" si="9"/>
        <v>17630</v>
      </c>
      <c r="BD38" s="292">
        <f t="shared" si="9"/>
        <v>18778</v>
      </c>
      <c r="BE38" s="292">
        <f t="shared" si="9"/>
        <v>17630</v>
      </c>
      <c r="BF38" s="292">
        <f t="shared" si="9"/>
        <v>18778</v>
      </c>
      <c r="BG38" s="292">
        <f t="shared" si="9"/>
        <v>17630</v>
      </c>
      <c r="BH38" s="292">
        <f t="shared" si="9"/>
        <v>18778</v>
      </c>
      <c r="BI38" s="292">
        <f t="shared" si="9"/>
        <v>17630</v>
      </c>
    </row>
    <row r="39" spans="1:61" s="85" customFormat="1" x14ac:dyDescent="0.2">
      <c r="A39" s="260">
        <v>2</v>
      </c>
      <c r="B39" s="292">
        <f t="shared" ref="B39" si="10">ROUND(B12*0.85,)+35</f>
        <v>17630</v>
      </c>
      <c r="C39" s="292">
        <f t="shared" ref="C39:BI39" si="11">ROUND(C12*0.85,)+35</f>
        <v>16483</v>
      </c>
      <c r="D39" s="292">
        <f t="shared" si="11"/>
        <v>14723</v>
      </c>
      <c r="E39" s="292">
        <f t="shared" si="11"/>
        <v>14723</v>
      </c>
      <c r="F39" s="292">
        <f t="shared" si="11"/>
        <v>17630</v>
      </c>
      <c r="G39" s="292">
        <f t="shared" si="11"/>
        <v>27958</v>
      </c>
      <c r="H39" s="292">
        <f t="shared" si="11"/>
        <v>24515</v>
      </c>
      <c r="I39" s="292">
        <f t="shared" si="11"/>
        <v>22220</v>
      </c>
      <c r="J39" s="292">
        <f t="shared" si="11"/>
        <v>22220</v>
      </c>
      <c r="K39" s="292">
        <f t="shared" si="11"/>
        <v>19925</v>
      </c>
      <c r="L39" s="292">
        <f t="shared" si="11"/>
        <v>24515</v>
      </c>
      <c r="M39" s="292">
        <f t="shared" si="11"/>
        <v>27958</v>
      </c>
      <c r="N39" s="292">
        <f t="shared" si="11"/>
        <v>14188</v>
      </c>
      <c r="O39" s="292">
        <f t="shared" si="11"/>
        <v>15335</v>
      </c>
      <c r="P39" s="292">
        <f t="shared" si="11"/>
        <v>14188</v>
      </c>
      <c r="Q39" s="292">
        <f t="shared" si="11"/>
        <v>14723</v>
      </c>
      <c r="R39" s="292">
        <f t="shared" si="11"/>
        <v>15335</v>
      </c>
      <c r="S39" s="292">
        <f t="shared" si="11"/>
        <v>13040</v>
      </c>
      <c r="T39" s="292">
        <f t="shared" si="11"/>
        <v>15335</v>
      </c>
      <c r="U39" s="292">
        <f t="shared" si="11"/>
        <v>17630</v>
      </c>
      <c r="V39" s="292">
        <f t="shared" si="11"/>
        <v>17630</v>
      </c>
      <c r="W39" s="292">
        <f t="shared" si="11"/>
        <v>17630</v>
      </c>
      <c r="X39" s="292">
        <f t="shared" si="11"/>
        <v>17630</v>
      </c>
      <c r="Y39" s="292">
        <f t="shared" si="11"/>
        <v>16483</v>
      </c>
      <c r="Z39" s="292">
        <f t="shared" si="11"/>
        <v>19925</v>
      </c>
      <c r="AA39" s="292">
        <f t="shared" si="11"/>
        <v>16483</v>
      </c>
      <c r="AB39" s="292">
        <f t="shared" si="11"/>
        <v>22220</v>
      </c>
      <c r="AC39" s="292">
        <f t="shared" si="11"/>
        <v>19925</v>
      </c>
      <c r="AD39" s="292">
        <f t="shared" si="11"/>
        <v>16483</v>
      </c>
      <c r="AE39" s="292">
        <f t="shared" si="11"/>
        <v>19925</v>
      </c>
      <c r="AF39" s="292">
        <f t="shared" si="11"/>
        <v>17630</v>
      </c>
      <c r="AG39" s="292">
        <f t="shared" si="11"/>
        <v>22756</v>
      </c>
      <c r="AH39" s="292">
        <f t="shared" si="11"/>
        <v>25051</v>
      </c>
      <c r="AI39" s="292">
        <f t="shared" si="11"/>
        <v>22756</v>
      </c>
      <c r="AJ39" s="292">
        <f t="shared" si="11"/>
        <v>21455</v>
      </c>
      <c r="AK39" s="292">
        <f t="shared" si="11"/>
        <v>21455</v>
      </c>
      <c r="AL39" s="292">
        <f t="shared" si="11"/>
        <v>22756</v>
      </c>
      <c r="AM39" s="292">
        <f t="shared" si="11"/>
        <v>21455</v>
      </c>
      <c r="AN39" s="292">
        <f t="shared" si="11"/>
        <v>25051</v>
      </c>
      <c r="AO39" s="292">
        <f t="shared" si="11"/>
        <v>22756</v>
      </c>
      <c r="AP39" s="292">
        <f t="shared" si="11"/>
        <v>25051</v>
      </c>
      <c r="AQ39" s="292">
        <f t="shared" si="11"/>
        <v>25051</v>
      </c>
      <c r="AR39" s="292">
        <f t="shared" si="11"/>
        <v>31171</v>
      </c>
      <c r="AS39" s="292">
        <f t="shared" si="11"/>
        <v>25051</v>
      </c>
      <c r="AT39" s="292">
        <f t="shared" si="11"/>
        <v>28876</v>
      </c>
      <c r="AU39" s="292">
        <f t="shared" si="11"/>
        <v>25051</v>
      </c>
      <c r="AV39" s="292">
        <f t="shared" si="11"/>
        <v>28876</v>
      </c>
      <c r="AW39" s="292">
        <f t="shared" si="11"/>
        <v>25051</v>
      </c>
      <c r="AX39" s="292">
        <f t="shared" si="11"/>
        <v>31171</v>
      </c>
      <c r="AY39" s="292">
        <f t="shared" si="11"/>
        <v>21455</v>
      </c>
      <c r="AZ39" s="292">
        <f t="shared" si="11"/>
        <v>26581</v>
      </c>
      <c r="BA39" s="292">
        <f t="shared" si="11"/>
        <v>19160</v>
      </c>
      <c r="BB39" s="292">
        <f t="shared" si="11"/>
        <v>20308</v>
      </c>
      <c r="BC39" s="292">
        <f t="shared" si="11"/>
        <v>19160</v>
      </c>
      <c r="BD39" s="292">
        <f t="shared" si="11"/>
        <v>20308</v>
      </c>
      <c r="BE39" s="292">
        <f t="shared" si="11"/>
        <v>19160</v>
      </c>
      <c r="BF39" s="292">
        <f t="shared" si="11"/>
        <v>20308</v>
      </c>
      <c r="BG39" s="292">
        <f t="shared" si="11"/>
        <v>19160</v>
      </c>
      <c r="BH39" s="292">
        <f t="shared" si="11"/>
        <v>20308</v>
      </c>
      <c r="BI39" s="292">
        <f t="shared" si="11"/>
        <v>19160</v>
      </c>
    </row>
    <row r="40" spans="1:61" s="85" customFormat="1" x14ac:dyDescent="0.2">
      <c r="A40" s="259" t="s">
        <v>154</v>
      </c>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c r="BI40" s="292"/>
    </row>
    <row r="41" spans="1:61" s="85" customFormat="1" x14ac:dyDescent="0.2">
      <c r="A41" s="260">
        <v>1</v>
      </c>
      <c r="B41" s="292">
        <f t="shared" ref="B41" si="12">ROUND(B14*0.85,)+35</f>
        <v>16865</v>
      </c>
      <c r="C41" s="292">
        <f t="shared" ref="C41:BI41" si="13">ROUND(C14*0.85,)+35</f>
        <v>15718</v>
      </c>
      <c r="D41" s="292">
        <f t="shared" si="13"/>
        <v>13958</v>
      </c>
      <c r="E41" s="292">
        <f t="shared" si="13"/>
        <v>13958</v>
      </c>
      <c r="F41" s="292">
        <f t="shared" si="13"/>
        <v>16865</v>
      </c>
      <c r="G41" s="292">
        <f t="shared" si="13"/>
        <v>27193</v>
      </c>
      <c r="H41" s="292">
        <f t="shared" si="13"/>
        <v>23750</v>
      </c>
      <c r="I41" s="292">
        <f t="shared" si="13"/>
        <v>21455</v>
      </c>
      <c r="J41" s="292">
        <f t="shared" si="13"/>
        <v>21455</v>
      </c>
      <c r="K41" s="292">
        <f t="shared" si="13"/>
        <v>19160</v>
      </c>
      <c r="L41" s="292">
        <f t="shared" si="13"/>
        <v>23750</v>
      </c>
      <c r="M41" s="292">
        <f t="shared" si="13"/>
        <v>27193</v>
      </c>
      <c r="N41" s="292">
        <f t="shared" si="13"/>
        <v>13423</v>
      </c>
      <c r="O41" s="292">
        <f t="shared" si="13"/>
        <v>14570</v>
      </c>
      <c r="P41" s="292">
        <f t="shared" si="13"/>
        <v>13423</v>
      </c>
      <c r="Q41" s="292">
        <f t="shared" si="13"/>
        <v>13958</v>
      </c>
      <c r="R41" s="292">
        <f t="shared" si="13"/>
        <v>14570</v>
      </c>
      <c r="S41" s="292">
        <f t="shared" si="13"/>
        <v>12275</v>
      </c>
      <c r="T41" s="292">
        <f t="shared" si="13"/>
        <v>14570</v>
      </c>
      <c r="U41" s="292">
        <f t="shared" si="13"/>
        <v>16865</v>
      </c>
      <c r="V41" s="292">
        <f t="shared" si="13"/>
        <v>16865</v>
      </c>
      <c r="W41" s="292">
        <f t="shared" si="13"/>
        <v>16865</v>
      </c>
      <c r="X41" s="292">
        <f t="shared" si="13"/>
        <v>16865</v>
      </c>
      <c r="Y41" s="292">
        <f t="shared" si="13"/>
        <v>15718</v>
      </c>
      <c r="Z41" s="292">
        <f t="shared" si="13"/>
        <v>19160</v>
      </c>
      <c r="AA41" s="292">
        <f t="shared" si="13"/>
        <v>15718</v>
      </c>
      <c r="AB41" s="292">
        <f t="shared" si="13"/>
        <v>21455</v>
      </c>
      <c r="AC41" s="292">
        <f t="shared" si="13"/>
        <v>19160</v>
      </c>
      <c r="AD41" s="292">
        <f t="shared" si="13"/>
        <v>15718</v>
      </c>
      <c r="AE41" s="292">
        <f t="shared" si="13"/>
        <v>19160</v>
      </c>
      <c r="AF41" s="292">
        <f t="shared" si="13"/>
        <v>16865</v>
      </c>
      <c r="AG41" s="292">
        <f t="shared" si="13"/>
        <v>21991</v>
      </c>
      <c r="AH41" s="292">
        <f t="shared" si="13"/>
        <v>24286</v>
      </c>
      <c r="AI41" s="292">
        <f t="shared" si="13"/>
        <v>21991</v>
      </c>
      <c r="AJ41" s="292">
        <f t="shared" si="13"/>
        <v>20690</v>
      </c>
      <c r="AK41" s="292">
        <f t="shared" si="13"/>
        <v>20690</v>
      </c>
      <c r="AL41" s="292">
        <f t="shared" si="13"/>
        <v>21991</v>
      </c>
      <c r="AM41" s="292">
        <f t="shared" si="13"/>
        <v>20690</v>
      </c>
      <c r="AN41" s="292">
        <f t="shared" si="13"/>
        <v>24286</v>
      </c>
      <c r="AO41" s="292">
        <f t="shared" si="13"/>
        <v>21991</v>
      </c>
      <c r="AP41" s="292">
        <f t="shared" si="13"/>
        <v>24286</v>
      </c>
      <c r="AQ41" s="292">
        <f t="shared" si="13"/>
        <v>24286</v>
      </c>
      <c r="AR41" s="292">
        <f t="shared" si="13"/>
        <v>30406</v>
      </c>
      <c r="AS41" s="292">
        <f t="shared" si="13"/>
        <v>24286</v>
      </c>
      <c r="AT41" s="292">
        <f t="shared" si="13"/>
        <v>28111</v>
      </c>
      <c r="AU41" s="292">
        <f t="shared" si="13"/>
        <v>24286</v>
      </c>
      <c r="AV41" s="292">
        <f t="shared" si="13"/>
        <v>28111</v>
      </c>
      <c r="AW41" s="292">
        <f t="shared" si="13"/>
        <v>24286</v>
      </c>
      <c r="AX41" s="292">
        <f t="shared" si="13"/>
        <v>30406</v>
      </c>
      <c r="AY41" s="292">
        <f t="shared" si="13"/>
        <v>20690</v>
      </c>
      <c r="AZ41" s="292">
        <f t="shared" si="13"/>
        <v>25816</v>
      </c>
      <c r="BA41" s="292">
        <f t="shared" si="13"/>
        <v>18395</v>
      </c>
      <c r="BB41" s="292">
        <f t="shared" si="13"/>
        <v>19543</v>
      </c>
      <c r="BC41" s="292">
        <f t="shared" si="13"/>
        <v>18395</v>
      </c>
      <c r="BD41" s="292">
        <f t="shared" si="13"/>
        <v>19543</v>
      </c>
      <c r="BE41" s="292">
        <f t="shared" si="13"/>
        <v>18395</v>
      </c>
      <c r="BF41" s="292">
        <f t="shared" si="13"/>
        <v>19543</v>
      </c>
      <c r="BG41" s="292">
        <f t="shared" si="13"/>
        <v>18395</v>
      </c>
      <c r="BH41" s="292">
        <f t="shared" si="13"/>
        <v>19543</v>
      </c>
      <c r="BI41" s="292">
        <f t="shared" si="13"/>
        <v>18395</v>
      </c>
    </row>
    <row r="42" spans="1:61" s="85" customFormat="1" x14ac:dyDescent="0.2">
      <c r="A42" s="260">
        <v>2</v>
      </c>
      <c r="B42" s="292">
        <f t="shared" ref="B42" si="14">ROUND(B15*0.85,)+35</f>
        <v>18395</v>
      </c>
      <c r="C42" s="292">
        <f t="shared" ref="C42:BI42" si="15">ROUND(C15*0.85,)+35</f>
        <v>17248</v>
      </c>
      <c r="D42" s="292">
        <f t="shared" si="15"/>
        <v>15488</v>
      </c>
      <c r="E42" s="292">
        <f t="shared" si="15"/>
        <v>15488</v>
      </c>
      <c r="F42" s="292">
        <f t="shared" si="15"/>
        <v>18395</v>
      </c>
      <c r="G42" s="292">
        <f t="shared" si="15"/>
        <v>28723</v>
      </c>
      <c r="H42" s="292">
        <f t="shared" si="15"/>
        <v>25280</v>
      </c>
      <c r="I42" s="292">
        <f t="shared" si="15"/>
        <v>22985</v>
      </c>
      <c r="J42" s="292">
        <f t="shared" si="15"/>
        <v>22985</v>
      </c>
      <c r="K42" s="292">
        <f t="shared" si="15"/>
        <v>20690</v>
      </c>
      <c r="L42" s="292">
        <f t="shared" si="15"/>
        <v>25280</v>
      </c>
      <c r="M42" s="292">
        <f t="shared" si="15"/>
        <v>28723</v>
      </c>
      <c r="N42" s="292">
        <f t="shared" si="15"/>
        <v>14953</v>
      </c>
      <c r="O42" s="292">
        <f t="shared" si="15"/>
        <v>16100</v>
      </c>
      <c r="P42" s="292">
        <f t="shared" si="15"/>
        <v>14953</v>
      </c>
      <c r="Q42" s="292">
        <f t="shared" si="15"/>
        <v>15488</v>
      </c>
      <c r="R42" s="292">
        <f t="shared" si="15"/>
        <v>16100</v>
      </c>
      <c r="S42" s="292">
        <f t="shared" si="15"/>
        <v>13805</v>
      </c>
      <c r="T42" s="292">
        <f t="shared" si="15"/>
        <v>16100</v>
      </c>
      <c r="U42" s="292">
        <f t="shared" si="15"/>
        <v>18395</v>
      </c>
      <c r="V42" s="292">
        <f t="shared" si="15"/>
        <v>18395</v>
      </c>
      <c r="W42" s="292">
        <f t="shared" si="15"/>
        <v>18395</v>
      </c>
      <c r="X42" s="292">
        <f t="shared" si="15"/>
        <v>18395</v>
      </c>
      <c r="Y42" s="292">
        <f t="shared" si="15"/>
        <v>17248</v>
      </c>
      <c r="Z42" s="292">
        <f t="shared" si="15"/>
        <v>20690</v>
      </c>
      <c r="AA42" s="292">
        <f t="shared" si="15"/>
        <v>17248</v>
      </c>
      <c r="AB42" s="292">
        <f t="shared" si="15"/>
        <v>22985</v>
      </c>
      <c r="AC42" s="292">
        <f t="shared" si="15"/>
        <v>20690</v>
      </c>
      <c r="AD42" s="292">
        <f t="shared" si="15"/>
        <v>17248</v>
      </c>
      <c r="AE42" s="292">
        <f t="shared" si="15"/>
        <v>20690</v>
      </c>
      <c r="AF42" s="292">
        <f t="shared" si="15"/>
        <v>18395</v>
      </c>
      <c r="AG42" s="292">
        <f t="shared" si="15"/>
        <v>23521</v>
      </c>
      <c r="AH42" s="292">
        <f t="shared" si="15"/>
        <v>25816</v>
      </c>
      <c r="AI42" s="292">
        <f t="shared" si="15"/>
        <v>23521</v>
      </c>
      <c r="AJ42" s="292">
        <f t="shared" si="15"/>
        <v>22220</v>
      </c>
      <c r="AK42" s="292">
        <f t="shared" si="15"/>
        <v>22220</v>
      </c>
      <c r="AL42" s="292">
        <f t="shared" si="15"/>
        <v>23521</v>
      </c>
      <c r="AM42" s="292">
        <f t="shared" si="15"/>
        <v>22220</v>
      </c>
      <c r="AN42" s="292">
        <f t="shared" si="15"/>
        <v>25816</v>
      </c>
      <c r="AO42" s="292">
        <f t="shared" si="15"/>
        <v>23521</v>
      </c>
      <c r="AP42" s="292">
        <f t="shared" si="15"/>
        <v>25816</v>
      </c>
      <c r="AQ42" s="292">
        <f t="shared" si="15"/>
        <v>25816</v>
      </c>
      <c r="AR42" s="292">
        <f t="shared" si="15"/>
        <v>31936</v>
      </c>
      <c r="AS42" s="292">
        <f t="shared" si="15"/>
        <v>25816</v>
      </c>
      <c r="AT42" s="292">
        <f t="shared" si="15"/>
        <v>29641</v>
      </c>
      <c r="AU42" s="292">
        <f t="shared" si="15"/>
        <v>25816</v>
      </c>
      <c r="AV42" s="292">
        <f t="shared" si="15"/>
        <v>29641</v>
      </c>
      <c r="AW42" s="292">
        <f t="shared" si="15"/>
        <v>25816</v>
      </c>
      <c r="AX42" s="292">
        <f t="shared" si="15"/>
        <v>31936</v>
      </c>
      <c r="AY42" s="292">
        <f t="shared" si="15"/>
        <v>22220</v>
      </c>
      <c r="AZ42" s="292">
        <f t="shared" si="15"/>
        <v>27346</v>
      </c>
      <c r="BA42" s="292">
        <f t="shared" si="15"/>
        <v>19925</v>
      </c>
      <c r="BB42" s="292">
        <f t="shared" si="15"/>
        <v>21073</v>
      </c>
      <c r="BC42" s="292">
        <f t="shared" si="15"/>
        <v>19925</v>
      </c>
      <c r="BD42" s="292">
        <f t="shared" si="15"/>
        <v>21073</v>
      </c>
      <c r="BE42" s="292">
        <f t="shared" si="15"/>
        <v>19925</v>
      </c>
      <c r="BF42" s="292">
        <f t="shared" si="15"/>
        <v>21073</v>
      </c>
      <c r="BG42" s="292">
        <f t="shared" si="15"/>
        <v>19925</v>
      </c>
      <c r="BH42" s="292">
        <f t="shared" si="15"/>
        <v>21073</v>
      </c>
      <c r="BI42" s="292">
        <f t="shared" si="15"/>
        <v>19925</v>
      </c>
    </row>
    <row r="43" spans="1:61" s="85" customFormat="1" x14ac:dyDescent="0.2">
      <c r="A43" s="259" t="s">
        <v>156</v>
      </c>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row>
    <row r="44" spans="1:61" s="85" customFormat="1" x14ac:dyDescent="0.2">
      <c r="A44" s="260">
        <v>1</v>
      </c>
      <c r="B44" s="292">
        <f t="shared" ref="B44" si="16">ROUND(B17*0.85,)+35</f>
        <v>19160</v>
      </c>
      <c r="C44" s="292">
        <f t="shared" ref="C44:BI44" si="17">ROUND(C17*0.85,)+35</f>
        <v>18013</v>
      </c>
      <c r="D44" s="292">
        <f t="shared" si="17"/>
        <v>16253</v>
      </c>
      <c r="E44" s="292">
        <f t="shared" si="17"/>
        <v>16253</v>
      </c>
      <c r="F44" s="292">
        <f t="shared" si="17"/>
        <v>19160</v>
      </c>
      <c r="G44" s="292">
        <f t="shared" si="17"/>
        <v>29488</v>
      </c>
      <c r="H44" s="292">
        <f t="shared" si="17"/>
        <v>26045</v>
      </c>
      <c r="I44" s="292">
        <f t="shared" si="17"/>
        <v>23750</v>
      </c>
      <c r="J44" s="292">
        <f t="shared" si="17"/>
        <v>23750</v>
      </c>
      <c r="K44" s="292">
        <f t="shared" si="17"/>
        <v>21455</v>
      </c>
      <c r="L44" s="292">
        <f t="shared" si="17"/>
        <v>26045</v>
      </c>
      <c r="M44" s="292">
        <f t="shared" si="17"/>
        <v>29488</v>
      </c>
      <c r="N44" s="292">
        <f t="shared" si="17"/>
        <v>15718</v>
      </c>
      <c r="O44" s="292">
        <f t="shared" si="17"/>
        <v>16865</v>
      </c>
      <c r="P44" s="292">
        <f t="shared" si="17"/>
        <v>15718</v>
      </c>
      <c r="Q44" s="292">
        <f t="shared" si="17"/>
        <v>16253</v>
      </c>
      <c r="R44" s="292">
        <f t="shared" si="17"/>
        <v>16865</v>
      </c>
      <c r="S44" s="292">
        <f t="shared" si="17"/>
        <v>14570</v>
      </c>
      <c r="T44" s="292">
        <f t="shared" si="17"/>
        <v>16865</v>
      </c>
      <c r="U44" s="292">
        <f t="shared" si="17"/>
        <v>19160</v>
      </c>
      <c r="V44" s="292">
        <f t="shared" si="17"/>
        <v>19160</v>
      </c>
      <c r="W44" s="292">
        <f t="shared" si="17"/>
        <v>19160</v>
      </c>
      <c r="X44" s="292">
        <f t="shared" si="17"/>
        <v>19160</v>
      </c>
      <c r="Y44" s="292">
        <f t="shared" si="17"/>
        <v>18013</v>
      </c>
      <c r="Z44" s="292">
        <f t="shared" si="17"/>
        <v>21455</v>
      </c>
      <c r="AA44" s="292">
        <f t="shared" si="17"/>
        <v>18013</v>
      </c>
      <c r="AB44" s="292">
        <f t="shared" si="17"/>
        <v>23750</v>
      </c>
      <c r="AC44" s="292">
        <f t="shared" si="17"/>
        <v>21455</v>
      </c>
      <c r="AD44" s="292">
        <f t="shared" si="17"/>
        <v>18013</v>
      </c>
      <c r="AE44" s="292">
        <f t="shared" si="17"/>
        <v>21455</v>
      </c>
      <c r="AF44" s="292">
        <f t="shared" si="17"/>
        <v>19160</v>
      </c>
      <c r="AG44" s="292">
        <f t="shared" si="17"/>
        <v>24286</v>
      </c>
      <c r="AH44" s="292">
        <f t="shared" si="17"/>
        <v>26581</v>
      </c>
      <c r="AI44" s="292">
        <f t="shared" si="17"/>
        <v>24286</v>
      </c>
      <c r="AJ44" s="292">
        <f t="shared" si="17"/>
        <v>22985</v>
      </c>
      <c r="AK44" s="292">
        <f t="shared" si="17"/>
        <v>22985</v>
      </c>
      <c r="AL44" s="292">
        <f t="shared" si="17"/>
        <v>24286</v>
      </c>
      <c r="AM44" s="292">
        <f t="shared" si="17"/>
        <v>22985</v>
      </c>
      <c r="AN44" s="292">
        <f t="shared" si="17"/>
        <v>26581</v>
      </c>
      <c r="AO44" s="292">
        <f t="shared" si="17"/>
        <v>24286</v>
      </c>
      <c r="AP44" s="292">
        <f t="shared" si="17"/>
        <v>26581</v>
      </c>
      <c r="AQ44" s="292">
        <f t="shared" si="17"/>
        <v>26581</v>
      </c>
      <c r="AR44" s="292">
        <f t="shared" si="17"/>
        <v>32701</v>
      </c>
      <c r="AS44" s="292">
        <f t="shared" si="17"/>
        <v>26581</v>
      </c>
      <c r="AT44" s="292">
        <f t="shared" si="17"/>
        <v>30406</v>
      </c>
      <c r="AU44" s="292">
        <f t="shared" si="17"/>
        <v>26581</v>
      </c>
      <c r="AV44" s="292">
        <f t="shared" si="17"/>
        <v>30406</v>
      </c>
      <c r="AW44" s="292">
        <f t="shared" si="17"/>
        <v>26581</v>
      </c>
      <c r="AX44" s="292">
        <f t="shared" si="17"/>
        <v>32701</v>
      </c>
      <c r="AY44" s="292">
        <f t="shared" si="17"/>
        <v>22985</v>
      </c>
      <c r="AZ44" s="292">
        <f t="shared" si="17"/>
        <v>28111</v>
      </c>
      <c r="BA44" s="292">
        <f t="shared" si="17"/>
        <v>20690</v>
      </c>
      <c r="BB44" s="292">
        <f t="shared" si="17"/>
        <v>21838</v>
      </c>
      <c r="BC44" s="292">
        <f t="shared" si="17"/>
        <v>20690</v>
      </c>
      <c r="BD44" s="292">
        <f t="shared" si="17"/>
        <v>21838</v>
      </c>
      <c r="BE44" s="292">
        <f t="shared" si="17"/>
        <v>20690</v>
      </c>
      <c r="BF44" s="292">
        <f t="shared" si="17"/>
        <v>21838</v>
      </c>
      <c r="BG44" s="292">
        <f t="shared" si="17"/>
        <v>20690</v>
      </c>
      <c r="BH44" s="292">
        <f t="shared" si="17"/>
        <v>21838</v>
      </c>
      <c r="BI44" s="292">
        <f t="shared" si="17"/>
        <v>20690</v>
      </c>
    </row>
    <row r="45" spans="1:61" s="85" customFormat="1" x14ac:dyDescent="0.2">
      <c r="A45" s="260">
        <v>2</v>
      </c>
      <c r="B45" s="292">
        <f t="shared" ref="B45" si="18">ROUND(B18*0.85,)+35</f>
        <v>20690</v>
      </c>
      <c r="C45" s="292">
        <f t="shared" ref="C45:BI45" si="19">ROUND(C18*0.85,)+35</f>
        <v>19543</v>
      </c>
      <c r="D45" s="292">
        <f t="shared" si="19"/>
        <v>17783</v>
      </c>
      <c r="E45" s="292">
        <f t="shared" si="19"/>
        <v>17783</v>
      </c>
      <c r="F45" s="292">
        <f t="shared" si="19"/>
        <v>20690</v>
      </c>
      <c r="G45" s="292">
        <f t="shared" si="19"/>
        <v>31018</v>
      </c>
      <c r="H45" s="292">
        <f t="shared" si="19"/>
        <v>27575</v>
      </c>
      <c r="I45" s="292">
        <f t="shared" si="19"/>
        <v>25280</v>
      </c>
      <c r="J45" s="292">
        <f t="shared" si="19"/>
        <v>25280</v>
      </c>
      <c r="K45" s="292">
        <f t="shared" si="19"/>
        <v>22985</v>
      </c>
      <c r="L45" s="292">
        <f t="shared" si="19"/>
        <v>27575</v>
      </c>
      <c r="M45" s="292">
        <f t="shared" si="19"/>
        <v>31018</v>
      </c>
      <c r="N45" s="292">
        <f t="shared" si="19"/>
        <v>17248</v>
      </c>
      <c r="O45" s="292">
        <f t="shared" si="19"/>
        <v>18395</v>
      </c>
      <c r="P45" s="292">
        <f t="shared" si="19"/>
        <v>17248</v>
      </c>
      <c r="Q45" s="292">
        <f t="shared" si="19"/>
        <v>17783</v>
      </c>
      <c r="R45" s="292">
        <f t="shared" si="19"/>
        <v>18395</v>
      </c>
      <c r="S45" s="292">
        <f t="shared" si="19"/>
        <v>16100</v>
      </c>
      <c r="T45" s="292">
        <f t="shared" si="19"/>
        <v>18395</v>
      </c>
      <c r="U45" s="292">
        <f t="shared" si="19"/>
        <v>20690</v>
      </c>
      <c r="V45" s="292">
        <f t="shared" si="19"/>
        <v>20690</v>
      </c>
      <c r="W45" s="292">
        <f t="shared" si="19"/>
        <v>20690</v>
      </c>
      <c r="X45" s="292">
        <f t="shared" si="19"/>
        <v>20690</v>
      </c>
      <c r="Y45" s="292">
        <f t="shared" si="19"/>
        <v>19543</v>
      </c>
      <c r="Z45" s="292">
        <f t="shared" si="19"/>
        <v>22985</v>
      </c>
      <c r="AA45" s="292">
        <f t="shared" si="19"/>
        <v>19543</v>
      </c>
      <c r="AB45" s="292">
        <f t="shared" si="19"/>
        <v>25280</v>
      </c>
      <c r="AC45" s="292">
        <f t="shared" si="19"/>
        <v>22985</v>
      </c>
      <c r="AD45" s="292">
        <f t="shared" si="19"/>
        <v>19543</v>
      </c>
      <c r="AE45" s="292">
        <f t="shared" si="19"/>
        <v>22985</v>
      </c>
      <c r="AF45" s="292">
        <f t="shared" si="19"/>
        <v>20690</v>
      </c>
      <c r="AG45" s="292">
        <f t="shared" si="19"/>
        <v>25816</v>
      </c>
      <c r="AH45" s="292">
        <f t="shared" si="19"/>
        <v>28111</v>
      </c>
      <c r="AI45" s="292">
        <f t="shared" si="19"/>
        <v>25816</v>
      </c>
      <c r="AJ45" s="292">
        <f t="shared" si="19"/>
        <v>24515</v>
      </c>
      <c r="AK45" s="292">
        <f t="shared" si="19"/>
        <v>24515</v>
      </c>
      <c r="AL45" s="292">
        <f t="shared" si="19"/>
        <v>25816</v>
      </c>
      <c r="AM45" s="292">
        <f t="shared" si="19"/>
        <v>24515</v>
      </c>
      <c r="AN45" s="292">
        <f t="shared" si="19"/>
        <v>28111</v>
      </c>
      <c r="AO45" s="292">
        <f t="shared" si="19"/>
        <v>25816</v>
      </c>
      <c r="AP45" s="292">
        <f t="shared" si="19"/>
        <v>28111</v>
      </c>
      <c r="AQ45" s="292">
        <f t="shared" si="19"/>
        <v>28111</v>
      </c>
      <c r="AR45" s="292">
        <f t="shared" si="19"/>
        <v>34231</v>
      </c>
      <c r="AS45" s="292">
        <f t="shared" si="19"/>
        <v>28111</v>
      </c>
      <c r="AT45" s="292">
        <f t="shared" si="19"/>
        <v>31936</v>
      </c>
      <c r="AU45" s="292">
        <f t="shared" si="19"/>
        <v>28111</v>
      </c>
      <c r="AV45" s="292">
        <f t="shared" si="19"/>
        <v>31936</v>
      </c>
      <c r="AW45" s="292">
        <f t="shared" si="19"/>
        <v>28111</v>
      </c>
      <c r="AX45" s="292">
        <f t="shared" si="19"/>
        <v>34231</v>
      </c>
      <c r="AY45" s="292">
        <f t="shared" si="19"/>
        <v>24515</v>
      </c>
      <c r="AZ45" s="292">
        <f t="shared" si="19"/>
        <v>29641</v>
      </c>
      <c r="BA45" s="292">
        <f t="shared" si="19"/>
        <v>22220</v>
      </c>
      <c r="BB45" s="292">
        <f t="shared" si="19"/>
        <v>23368</v>
      </c>
      <c r="BC45" s="292">
        <f t="shared" si="19"/>
        <v>22220</v>
      </c>
      <c r="BD45" s="292">
        <f t="shared" si="19"/>
        <v>23368</v>
      </c>
      <c r="BE45" s="292">
        <f t="shared" si="19"/>
        <v>22220</v>
      </c>
      <c r="BF45" s="292">
        <f t="shared" si="19"/>
        <v>23368</v>
      </c>
      <c r="BG45" s="292">
        <f t="shared" si="19"/>
        <v>22220</v>
      </c>
      <c r="BH45" s="292">
        <f t="shared" si="19"/>
        <v>23368</v>
      </c>
      <c r="BI45" s="292">
        <f t="shared" si="19"/>
        <v>22220</v>
      </c>
    </row>
    <row r="46" spans="1:61" s="85" customFormat="1" x14ac:dyDescent="0.2">
      <c r="A46" s="259" t="s">
        <v>136</v>
      </c>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c r="BI46" s="292"/>
    </row>
    <row r="47" spans="1:61" s="85" customFormat="1" x14ac:dyDescent="0.2">
      <c r="A47" s="260">
        <v>1</v>
      </c>
      <c r="B47" s="292">
        <f t="shared" ref="B47" si="20">ROUND(B20*0.85,)+35</f>
        <v>21455</v>
      </c>
      <c r="C47" s="292">
        <f t="shared" ref="C47:BI47" si="21">ROUND(C20*0.85,)+35</f>
        <v>20308</v>
      </c>
      <c r="D47" s="292">
        <f t="shared" si="21"/>
        <v>18548</v>
      </c>
      <c r="E47" s="292">
        <f t="shared" si="21"/>
        <v>18548</v>
      </c>
      <c r="F47" s="292">
        <f t="shared" si="21"/>
        <v>21455</v>
      </c>
      <c r="G47" s="292">
        <f t="shared" si="21"/>
        <v>31783</v>
      </c>
      <c r="H47" s="292">
        <f t="shared" si="21"/>
        <v>28340</v>
      </c>
      <c r="I47" s="292">
        <f t="shared" si="21"/>
        <v>26045</v>
      </c>
      <c r="J47" s="292">
        <f t="shared" si="21"/>
        <v>26045</v>
      </c>
      <c r="K47" s="292">
        <f t="shared" si="21"/>
        <v>23750</v>
      </c>
      <c r="L47" s="292">
        <f t="shared" si="21"/>
        <v>28340</v>
      </c>
      <c r="M47" s="292">
        <f t="shared" si="21"/>
        <v>31783</v>
      </c>
      <c r="N47" s="292">
        <f t="shared" si="21"/>
        <v>18013</v>
      </c>
      <c r="O47" s="292">
        <f t="shared" si="21"/>
        <v>19160</v>
      </c>
      <c r="P47" s="292">
        <f t="shared" si="21"/>
        <v>18013</v>
      </c>
      <c r="Q47" s="292">
        <f t="shared" si="21"/>
        <v>18548</v>
      </c>
      <c r="R47" s="292">
        <f t="shared" si="21"/>
        <v>19160</v>
      </c>
      <c r="S47" s="292">
        <f t="shared" si="21"/>
        <v>16865</v>
      </c>
      <c r="T47" s="292">
        <f t="shared" si="21"/>
        <v>19160</v>
      </c>
      <c r="U47" s="292">
        <f t="shared" si="21"/>
        <v>21455</v>
      </c>
      <c r="V47" s="292">
        <f t="shared" si="21"/>
        <v>21455</v>
      </c>
      <c r="W47" s="292">
        <f t="shared" si="21"/>
        <v>21455</v>
      </c>
      <c r="X47" s="292">
        <f t="shared" si="21"/>
        <v>21455</v>
      </c>
      <c r="Y47" s="292">
        <f t="shared" si="21"/>
        <v>20308</v>
      </c>
      <c r="Z47" s="292">
        <f t="shared" si="21"/>
        <v>23750</v>
      </c>
      <c r="AA47" s="292">
        <f t="shared" si="21"/>
        <v>20308</v>
      </c>
      <c r="AB47" s="292">
        <f t="shared" si="21"/>
        <v>26045</v>
      </c>
      <c r="AC47" s="292">
        <f t="shared" si="21"/>
        <v>23750</v>
      </c>
      <c r="AD47" s="292">
        <f t="shared" si="21"/>
        <v>20308</v>
      </c>
      <c r="AE47" s="292">
        <f t="shared" si="21"/>
        <v>23750</v>
      </c>
      <c r="AF47" s="292">
        <f t="shared" si="21"/>
        <v>21455</v>
      </c>
      <c r="AG47" s="292">
        <f t="shared" si="21"/>
        <v>26581</v>
      </c>
      <c r="AH47" s="292">
        <f t="shared" si="21"/>
        <v>28876</v>
      </c>
      <c r="AI47" s="292">
        <f t="shared" si="21"/>
        <v>26581</v>
      </c>
      <c r="AJ47" s="292">
        <f t="shared" si="21"/>
        <v>25280</v>
      </c>
      <c r="AK47" s="292">
        <f t="shared" si="21"/>
        <v>25280</v>
      </c>
      <c r="AL47" s="292">
        <f t="shared" si="21"/>
        <v>26581</v>
      </c>
      <c r="AM47" s="292">
        <f t="shared" si="21"/>
        <v>25280</v>
      </c>
      <c r="AN47" s="292">
        <f t="shared" si="21"/>
        <v>28876</v>
      </c>
      <c r="AO47" s="292">
        <f t="shared" si="21"/>
        <v>26581</v>
      </c>
      <c r="AP47" s="292">
        <f t="shared" si="21"/>
        <v>28876</v>
      </c>
      <c r="AQ47" s="292">
        <f t="shared" si="21"/>
        <v>28876</v>
      </c>
      <c r="AR47" s="292">
        <f t="shared" si="21"/>
        <v>34996</v>
      </c>
      <c r="AS47" s="292">
        <f t="shared" si="21"/>
        <v>28876</v>
      </c>
      <c r="AT47" s="292">
        <f t="shared" si="21"/>
        <v>32701</v>
      </c>
      <c r="AU47" s="292">
        <f t="shared" si="21"/>
        <v>28876</v>
      </c>
      <c r="AV47" s="292">
        <f t="shared" si="21"/>
        <v>32701</v>
      </c>
      <c r="AW47" s="292">
        <f t="shared" si="21"/>
        <v>28876</v>
      </c>
      <c r="AX47" s="292">
        <f t="shared" si="21"/>
        <v>34996</v>
      </c>
      <c r="AY47" s="292">
        <f t="shared" si="21"/>
        <v>25280</v>
      </c>
      <c r="AZ47" s="292">
        <f t="shared" si="21"/>
        <v>30406</v>
      </c>
      <c r="BA47" s="292">
        <f t="shared" si="21"/>
        <v>22985</v>
      </c>
      <c r="BB47" s="292">
        <f t="shared" si="21"/>
        <v>24133</v>
      </c>
      <c r="BC47" s="292">
        <f t="shared" si="21"/>
        <v>22985</v>
      </c>
      <c r="BD47" s="292">
        <f t="shared" si="21"/>
        <v>24133</v>
      </c>
      <c r="BE47" s="292">
        <f t="shared" si="21"/>
        <v>22985</v>
      </c>
      <c r="BF47" s="292">
        <f t="shared" si="21"/>
        <v>24133</v>
      </c>
      <c r="BG47" s="292">
        <f t="shared" si="21"/>
        <v>22985</v>
      </c>
      <c r="BH47" s="292">
        <f t="shared" si="21"/>
        <v>24133</v>
      </c>
      <c r="BI47" s="292">
        <f t="shared" si="21"/>
        <v>22985</v>
      </c>
    </row>
    <row r="48" spans="1:61" s="85" customFormat="1" x14ac:dyDescent="0.2">
      <c r="A48" s="260">
        <v>2</v>
      </c>
      <c r="B48" s="292">
        <f t="shared" ref="B48" si="22">ROUND(B21*0.85,)+35</f>
        <v>22985</v>
      </c>
      <c r="C48" s="292">
        <f t="shared" ref="C48:BI48" si="23">ROUND(C21*0.85,)+35</f>
        <v>21838</v>
      </c>
      <c r="D48" s="292">
        <f t="shared" si="23"/>
        <v>20078</v>
      </c>
      <c r="E48" s="292">
        <f t="shared" si="23"/>
        <v>20078</v>
      </c>
      <c r="F48" s="292">
        <f t="shared" si="23"/>
        <v>22985</v>
      </c>
      <c r="G48" s="292">
        <f t="shared" si="23"/>
        <v>33313</v>
      </c>
      <c r="H48" s="292">
        <f t="shared" si="23"/>
        <v>29870</v>
      </c>
      <c r="I48" s="292">
        <f t="shared" si="23"/>
        <v>27575</v>
      </c>
      <c r="J48" s="292">
        <f t="shared" si="23"/>
        <v>27575</v>
      </c>
      <c r="K48" s="292">
        <f t="shared" si="23"/>
        <v>25280</v>
      </c>
      <c r="L48" s="292">
        <f t="shared" si="23"/>
        <v>29870</v>
      </c>
      <c r="M48" s="292">
        <f t="shared" si="23"/>
        <v>33313</v>
      </c>
      <c r="N48" s="292">
        <f t="shared" si="23"/>
        <v>19543</v>
      </c>
      <c r="O48" s="292">
        <f t="shared" si="23"/>
        <v>20690</v>
      </c>
      <c r="P48" s="292">
        <f t="shared" si="23"/>
        <v>19543</v>
      </c>
      <c r="Q48" s="292">
        <f t="shared" si="23"/>
        <v>20078</v>
      </c>
      <c r="R48" s="292">
        <f t="shared" si="23"/>
        <v>20690</v>
      </c>
      <c r="S48" s="292">
        <f t="shared" si="23"/>
        <v>18395</v>
      </c>
      <c r="T48" s="292">
        <f t="shared" si="23"/>
        <v>20690</v>
      </c>
      <c r="U48" s="292">
        <f t="shared" si="23"/>
        <v>22985</v>
      </c>
      <c r="V48" s="292">
        <f t="shared" si="23"/>
        <v>22985</v>
      </c>
      <c r="W48" s="292">
        <f t="shared" si="23"/>
        <v>22985</v>
      </c>
      <c r="X48" s="292">
        <f t="shared" si="23"/>
        <v>22985</v>
      </c>
      <c r="Y48" s="292">
        <f t="shared" si="23"/>
        <v>21838</v>
      </c>
      <c r="Z48" s="292">
        <f t="shared" si="23"/>
        <v>25280</v>
      </c>
      <c r="AA48" s="292">
        <f t="shared" si="23"/>
        <v>21838</v>
      </c>
      <c r="AB48" s="292">
        <f t="shared" si="23"/>
        <v>27575</v>
      </c>
      <c r="AC48" s="292">
        <f t="shared" si="23"/>
        <v>25280</v>
      </c>
      <c r="AD48" s="292">
        <f t="shared" si="23"/>
        <v>21838</v>
      </c>
      <c r="AE48" s="292">
        <f t="shared" si="23"/>
        <v>25280</v>
      </c>
      <c r="AF48" s="292">
        <f t="shared" si="23"/>
        <v>22985</v>
      </c>
      <c r="AG48" s="292">
        <f t="shared" si="23"/>
        <v>28111</v>
      </c>
      <c r="AH48" s="292">
        <f t="shared" si="23"/>
        <v>30406</v>
      </c>
      <c r="AI48" s="292">
        <f t="shared" si="23"/>
        <v>28111</v>
      </c>
      <c r="AJ48" s="292">
        <f t="shared" si="23"/>
        <v>26810</v>
      </c>
      <c r="AK48" s="292">
        <f t="shared" si="23"/>
        <v>26810</v>
      </c>
      <c r="AL48" s="292">
        <f t="shared" si="23"/>
        <v>28111</v>
      </c>
      <c r="AM48" s="292">
        <f t="shared" si="23"/>
        <v>26810</v>
      </c>
      <c r="AN48" s="292">
        <f t="shared" si="23"/>
        <v>30406</v>
      </c>
      <c r="AO48" s="292">
        <f t="shared" si="23"/>
        <v>28111</v>
      </c>
      <c r="AP48" s="292">
        <f t="shared" si="23"/>
        <v>30406</v>
      </c>
      <c r="AQ48" s="292">
        <f t="shared" si="23"/>
        <v>30406</v>
      </c>
      <c r="AR48" s="292">
        <f t="shared" si="23"/>
        <v>36526</v>
      </c>
      <c r="AS48" s="292">
        <f t="shared" si="23"/>
        <v>30406</v>
      </c>
      <c r="AT48" s="292">
        <f t="shared" si="23"/>
        <v>34231</v>
      </c>
      <c r="AU48" s="292">
        <f t="shared" si="23"/>
        <v>30406</v>
      </c>
      <c r="AV48" s="292">
        <f t="shared" si="23"/>
        <v>34231</v>
      </c>
      <c r="AW48" s="292">
        <f t="shared" si="23"/>
        <v>30406</v>
      </c>
      <c r="AX48" s="292">
        <f t="shared" si="23"/>
        <v>36526</v>
      </c>
      <c r="AY48" s="292">
        <f t="shared" si="23"/>
        <v>26810</v>
      </c>
      <c r="AZ48" s="292">
        <f t="shared" si="23"/>
        <v>31936</v>
      </c>
      <c r="BA48" s="292">
        <f t="shared" si="23"/>
        <v>24515</v>
      </c>
      <c r="BB48" s="292">
        <f t="shared" si="23"/>
        <v>25663</v>
      </c>
      <c r="BC48" s="292">
        <f t="shared" si="23"/>
        <v>24515</v>
      </c>
      <c r="BD48" s="292">
        <f t="shared" si="23"/>
        <v>25663</v>
      </c>
      <c r="BE48" s="292">
        <f t="shared" si="23"/>
        <v>24515</v>
      </c>
      <c r="BF48" s="292">
        <f t="shared" si="23"/>
        <v>25663</v>
      </c>
      <c r="BG48" s="292">
        <f t="shared" si="23"/>
        <v>24515</v>
      </c>
      <c r="BH48" s="292">
        <f t="shared" si="23"/>
        <v>25663</v>
      </c>
      <c r="BI48" s="292">
        <f t="shared" si="23"/>
        <v>24515</v>
      </c>
    </row>
    <row r="49" spans="1:61" s="85" customFormat="1" x14ac:dyDescent="0.2">
      <c r="A49" s="259" t="s">
        <v>137</v>
      </c>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292"/>
      <c r="AZ49" s="292"/>
      <c r="BA49" s="292"/>
      <c r="BB49" s="292"/>
      <c r="BC49" s="292"/>
      <c r="BD49" s="292"/>
      <c r="BE49" s="292"/>
      <c r="BF49" s="292"/>
      <c r="BG49" s="292"/>
      <c r="BH49" s="292"/>
      <c r="BI49" s="292"/>
    </row>
    <row r="50" spans="1:61" s="85" customFormat="1" x14ac:dyDescent="0.2">
      <c r="A50" s="260" t="s">
        <v>129</v>
      </c>
      <c r="B50" s="292">
        <f t="shared" ref="B50" si="24">ROUND(B23*0.85,)+35</f>
        <v>28723</v>
      </c>
      <c r="C50" s="292">
        <f t="shared" ref="C50:BI50" si="25">ROUND(C23*0.85,)+35</f>
        <v>27575</v>
      </c>
      <c r="D50" s="292">
        <f t="shared" si="25"/>
        <v>25816</v>
      </c>
      <c r="E50" s="292">
        <f t="shared" si="25"/>
        <v>25816</v>
      </c>
      <c r="F50" s="292">
        <f t="shared" si="25"/>
        <v>28723</v>
      </c>
      <c r="G50" s="292">
        <f t="shared" si="25"/>
        <v>39050</v>
      </c>
      <c r="H50" s="292">
        <f t="shared" si="25"/>
        <v>35608</v>
      </c>
      <c r="I50" s="292">
        <f t="shared" si="25"/>
        <v>33313</v>
      </c>
      <c r="J50" s="292">
        <f t="shared" si="25"/>
        <v>33313</v>
      </c>
      <c r="K50" s="292">
        <f t="shared" si="25"/>
        <v>31018</v>
      </c>
      <c r="L50" s="292">
        <f t="shared" si="25"/>
        <v>35608</v>
      </c>
      <c r="M50" s="292">
        <f t="shared" si="25"/>
        <v>39050</v>
      </c>
      <c r="N50" s="292">
        <f t="shared" si="25"/>
        <v>25280</v>
      </c>
      <c r="O50" s="292">
        <f t="shared" si="25"/>
        <v>26428</v>
      </c>
      <c r="P50" s="292">
        <f t="shared" si="25"/>
        <v>25280</v>
      </c>
      <c r="Q50" s="292">
        <f t="shared" si="25"/>
        <v>25816</v>
      </c>
      <c r="R50" s="292">
        <f t="shared" si="25"/>
        <v>26428</v>
      </c>
      <c r="S50" s="292">
        <f t="shared" si="25"/>
        <v>24133</v>
      </c>
      <c r="T50" s="292">
        <f t="shared" si="25"/>
        <v>26428</v>
      </c>
      <c r="U50" s="292">
        <f t="shared" si="25"/>
        <v>28723</v>
      </c>
      <c r="V50" s="292">
        <f t="shared" si="25"/>
        <v>28723</v>
      </c>
      <c r="W50" s="292">
        <f t="shared" si="25"/>
        <v>28723</v>
      </c>
      <c r="X50" s="292">
        <f t="shared" si="25"/>
        <v>28723</v>
      </c>
      <c r="Y50" s="292">
        <f t="shared" si="25"/>
        <v>27575</v>
      </c>
      <c r="Z50" s="292">
        <f t="shared" si="25"/>
        <v>31018</v>
      </c>
      <c r="AA50" s="292">
        <f t="shared" si="25"/>
        <v>27575</v>
      </c>
      <c r="AB50" s="292">
        <f t="shared" si="25"/>
        <v>33313</v>
      </c>
      <c r="AC50" s="292">
        <f t="shared" si="25"/>
        <v>31018</v>
      </c>
      <c r="AD50" s="292">
        <f t="shared" si="25"/>
        <v>27575</v>
      </c>
      <c r="AE50" s="292">
        <f t="shared" si="25"/>
        <v>31018</v>
      </c>
      <c r="AF50" s="292">
        <f t="shared" si="25"/>
        <v>28723</v>
      </c>
      <c r="AG50" s="292">
        <f t="shared" si="25"/>
        <v>33848</v>
      </c>
      <c r="AH50" s="292">
        <f t="shared" si="25"/>
        <v>36143</v>
      </c>
      <c r="AI50" s="292">
        <f t="shared" si="25"/>
        <v>33848</v>
      </c>
      <c r="AJ50" s="292">
        <f t="shared" si="25"/>
        <v>32548</v>
      </c>
      <c r="AK50" s="292">
        <f t="shared" si="25"/>
        <v>32548</v>
      </c>
      <c r="AL50" s="292">
        <f t="shared" si="25"/>
        <v>33848</v>
      </c>
      <c r="AM50" s="292">
        <f t="shared" si="25"/>
        <v>32548</v>
      </c>
      <c r="AN50" s="292">
        <f t="shared" si="25"/>
        <v>36143</v>
      </c>
      <c r="AO50" s="292">
        <f t="shared" si="25"/>
        <v>33848</v>
      </c>
      <c r="AP50" s="292">
        <f t="shared" si="25"/>
        <v>36143</v>
      </c>
      <c r="AQ50" s="292">
        <f t="shared" si="25"/>
        <v>36143</v>
      </c>
      <c r="AR50" s="292">
        <f t="shared" si="25"/>
        <v>42263</v>
      </c>
      <c r="AS50" s="292">
        <f t="shared" si="25"/>
        <v>36143</v>
      </c>
      <c r="AT50" s="292">
        <f t="shared" si="25"/>
        <v>39968</v>
      </c>
      <c r="AU50" s="292">
        <f t="shared" si="25"/>
        <v>36143</v>
      </c>
      <c r="AV50" s="292">
        <f t="shared" si="25"/>
        <v>39968</v>
      </c>
      <c r="AW50" s="292">
        <f t="shared" si="25"/>
        <v>36143</v>
      </c>
      <c r="AX50" s="292">
        <f t="shared" si="25"/>
        <v>42263</v>
      </c>
      <c r="AY50" s="292">
        <f t="shared" si="25"/>
        <v>32548</v>
      </c>
      <c r="AZ50" s="292">
        <f t="shared" si="25"/>
        <v>37673</v>
      </c>
      <c r="BA50" s="292">
        <f t="shared" si="25"/>
        <v>30253</v>
      </c>
      <c r="BB50" s="292">
        <f t="shared" si="25"/>
        <v>31400</v>
      </c>
      <c r="BC50" s="292">
        <f t="shared" si="25"/>
        <v>30253</v>
      </c>
      <c r="BD50" s="292">
        <f t="shared" si="25"/>
        <v>31400</v>
      </c>
      <c r="BE50" s="292">
        <f t="shared" si="25"/>
        <v>30253</v>
      </c>
      <c r="BF50" s="292">
        <f t="shared" si="25"/>
        <v>31400</v>
      </c>
      <c r="BG50" s="292">
        <f t="shared" si="25"/>
        <v>30253</v>
      </c>
      <c r="BH50" s="292">
        <f t="shared" si="25"/>
        <v>31400</v>
      </c>
      <c r="BI50" s="292">
        <f t="shared" si="25"/>
        <v>30253</v>
      </c>
    </row>
    <row r="51" spans="1:61" s="85" customFormat="1" x14ac:dyDescent="0.2">
      <c r="A51" s="259" t="s">
        <v>138</v>
      </c>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292"/>
      <c r="AM51" s="292"/>
      <c r="AN51" s="292"/>
      <c r="AO51" s="292"/>
      <c r="AP51" s="292"/>
      <c r="AQ51" s="292"/>
      <c r="AR51" s="292"/>
      <c r="AS51" s="292"/>
      <c r="AT51" s="292"/>
      <c r="AU51" s="292"/>
      <c r="AV51" s="292"/>
      <c r="AW51" s="292"/>
      <c r="AX51" s="292"/>
      <c r="AY51" s="292"/>
      <c r="AZ51" s="292"/>
      <c r="BA51" s="292"/>
      <c r="BB51" s="292"/>
      <c r="BC51" s="292"/>
      <c r="BD51" s="292"/>
      <c r="BE51" s="292"/>
      <c r="BF51" s="292"/>
      <c r="BG51" s="292"/>
      <c r="BH51" s="292"/>
      <c r="BI51" s="292"/>
    </row>
    <row r="52" spans="1:61" s="85" customFormat="1" x14ac:dyDescent="0.2">
      <c r="A52" s="260" t="s">
        <v>129</v>
      </c>
      <c r="B52" s="292">
        <f t="shared" ref="B52" si="26">ROUND(B25*0.85,)+35</f>
        <v>34843</v>
      </c>
      <c r="C52" s="292">
        <f t="shared" ref="C52:BI52" si="27">ROUND(C25*0.85,)+35</f>
        <v>33695</v>
      </c>
      <c r="D52" s="292">
        <f t="shared" si="27"/>
        <v>31936</v>
      </c>
      <c r="E52" s="292">
        <f t="shared" si="27"/>
        <v>31936</v>
      </c>
      <c r="F52" s="292">
        <f t="shared" si="27"/>
        <v>34843</v>
      </c>
      <c r="G52" s="292">
        <f t="shared" si="27"/>
        <v>45170</v>
      </c>
      <c r="H52" s="292">
        <f t="shared" si="27"/>
        <v>41728</v>
      </c>
      <c r="I52" s="292">
        <f t="shared" si="27"/>
        <v>39433</v>
      </c>
      <c r="J52" s="292">
        <f t="shared" si="27"/>
        <v>39433</v>
      </c>
      <c r="K52" s="292">
        <f t="shared" si="27"/>
        <v>37138</v>
      </c>
      <c r="L52" s="292">
        <f t="shared" si="27"/>
        <v>41728</v>
      </c>
      <c r="M52" s="292">
        <f t="shared" si="27"/>
        <v>45170</v>
      </c>
      <c r="N52" s="292">
        <f t="shared" si="27"/>
        <v>31400</v>
      </c>
      <c r="O52" s="292">
        <f t="shared" si="27"/>
        <v>32548</v>
      </c>
      <c r="P52" s="292">
        <f t="shared" si="27"/>
        <v>31400</v>
      </c>
      <c r="Q52" s="292">
        <f t="shared" si="27"/>
        <v>31936</v>
      </c>
      <c r="R52" s="292">
        <f t="shared" si="27"/>
        <v>32548</v>
      </c>
      <c r="S52" s="292">
        <f t="shared" si="27"/>
        <v>30253</v>
      </c>
      <c r="T52" s="292">
        <f t="shared" si="27"/>
        <v>32548</v>
      </c>
      <c r="U52" s="292">
        <f t="shared" si="27"/>
        <v>34843</v>
      </c>
      <c r="V52" s="292">
        <f t="shared" si="27"/>
        <v>34843</v>
      </c>
      <c r="W52" s="292">
        <f t="shared" si="27"/>
        <v>34843</v>
      </c>
      <c r="X52" s="292">
        <f t="shared" si="27"/>
        <v>34843</v>
      </c>
      <c r="Y52" s="292">
        <f t="shared" si="27"/>
        <v>33695</v>
      </c>
      <c r="Z52" s="292">
        <f t="shared" si="27"/>
        <v>37138</v>
      </c>
      <c r="AA52" s="292">
        <f t="shared" si="27"/>
        <v>33695</v>
      </c>
      <c r="AB52" s="292">
        <f t="shared" si="27"/>
        <v>39433</v>
      </c>
      <c r="AC52" s="292">
        <f t="shared" si="27"/>
        <v>37138</v>
      </c>
      <c r="AD52" s="292">
        <f t="shared" si="27"/>
        <v>33695</v>
      </c>
      <c r="AE52" s="292">
        <f t="shared" si="27"/>
        <v>37138</v>
      </c>
      <c r="AF52" s="292">
        <f t="shared" si="27"/>
        <v>34843</v>
      </c>
      <c r="AG52" s="292">
        <f t="shared" si="27"/>
        <v>39968</v>
      </c>
      <c r="AH52" s="292">
        <f t="shared" si="27"/>
        <v>42263</v>
      </c>
      <c r="AI52" s="292">
        <f t="shared" si="27"/>
        <v>39968</v>
      </c>
      <c r="AJ52" s="292">
        <f t="shared" si="27"/>
        <v>38668</v>
      </c>
      <c r="AK52" s="292">
        <f t="shared" si="27"/>
        <v>38668</v>
      </c>
      <c r="AL52" s="292">
        <f t="shared" si="27"/>
        <v>39968</v>
      </c>
      <c r="AM52" s="292">
        <f t="shared" si="27"/>
        <v>38668</v>
      </c>
      <c r="AN52" s="292">
        <f t="shared" si="27"/>
        <v>42263</v>
      </c>
      <c r="AO52" s="292">
        <f t="shared" si="27"/>
        <v>39968</v>
      </c>
      <c r="AP52" s="292">
        <f t="shared" si="27"/>
        <v>42263</v>
      </c>
      <c r="AQ52" s="292">
        <f t="shared" si="27"/>
        <v>42263</v>
      </c>
      <c r="AR52" s="292">
        <f t="shared" si="27"/>
        <v>48383</v>
      </c>
      <c r="AS52" s="292">
        <f t="shared" si="27"/>
        <v>42263</v>
      </c>
      <c r="AT52" s="292">
        <f t="shared" si="27"/>
        <v>46088</v>
      </c>
      <c r="AU52" s="292">
        <f t="shared" si="27"/>
        <v>42263</v>
      </c>
      <c r="AV52" s="292">
        <f t="shared" si="27"/>
        <v>46088</v>
      </c>
      <c r="AW52" s="292">
        <f t="shared" si="27"/>
        <v>42263</v>
      </c>
      <c r="AX52" s="292">
        <f t="shared" si="27"/>
        <v>48383</v>
      </c>
      <c r="AY52" s="292">
        <f t="shared" si="27"/>
        <v>38668</v>
      </c>
      <c r="AZ52" s="292">
        <f t="shared" si="27"/>
        <v>43793</v>
      </c>
      <c r="BA52" s="292">
        <f t="shared" si="27"/>
        <v>36373</v>
      </c>
      <c r="BB52" s="292">
        <f t="shared" si="27"/>
        <v>37520</v>
      </c>
      <c r="BC52" s="292">
        <f t="shared" si="27"/>
        <v>36373</v>
      </c>
      <c r="BD52" s="292">
        <f t="shared" si="27"/>
        <v>37520</v>
      </c>
      <c r="BE52" s="292">
        <f t="shared" si="27"/>
        <v>36373</v>
      </c>
      <c r="BF52" s="292">
        <f t="shared" si="27"/>
        <v>37520</v>
      </c>
      <c r="BG52" s="292">
        <f t="shared" si="27"/>
        <v>36373</v>
      </c>
      <c r="BH52" s="292">
        <f t="shared" si="27"/>
        <v>37520</v>
      </c>
      <c r="BI52" s="292">
        <f t="shared" si="27"/>
        <v>36373</v>
      </c>
    </row>
    <row r="53" spans="1:61" s="85" customFormat="1" x14ac:dyDescent="0.2">
      <c r="A53" s="261" t="s">
        <v>139</v>
      </c>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292"/>
      <c r="BH53" s="292"/>
      <c r="BI53" s="292"/>
    </row>
    <row r="54" spans="1:61" s="85" customFormat="1" x14ac:dyDescent="0.2">
      <c r="A54" s="260" t="s">
        <v>129</v>
      </c>
      <c r="B54" s="292">
        <f t="shared" ref="B54" si="28">ROUND(B27*0.85,)+35</f>
        <v>53968</v>
      </c>
      <c r="C54" s="292">
        <f t="shared" ref="C54:BI54" si="29">ROUND(C27*0.85,)+35</f>
        <v>52820</v>
      </c>
      <c r="D54" s="292">
        <f t="shared" si="29"/>
        <v>51061</v>
      </c>
      <c r="E54" s="292">
        <f t="shared" si="29"/>
        <v>51061</v>
      </c>
      <c r="F54" s="292">
        <f t="shared" si="29"/>
        <v>53968</v>
      </c>
      <c r="G54" s="292">
        <f t="shared" si="29"/>
        <v>64295</v>
      </c>
      <c r="H54" s="292">
        <f t="shared" si="29"/>
        <v>60853</v>
      </c>
      <c r="I54" s="292">
        <f t="shared" si="29"/>
        <v>58558</v>
      </c>
      <c r="J54" s="292">
        <f t="shared" si="29"/>
        <v>58558</v>
      </c>
      <c r="K54" s="292">
        <f t="shared" si="29"/>
        <v>56263</v>
      </c>
      <c r="L54" s="292">
        <f t="shared" si="29"/>
        <v>60853</v>
      </c>
      <c r="M54" s="292">
        <f t="shared" si="29"/>
        <v>64295</v>
      </c>
      <c r="N54" s="292">
        <f t="shared" si="29"/>
        <v>50525</v>
      </c>
      <c r="O54" s="292">
        <f t="shared" si="29"/>
        <v>51673</v>
      </c>
      <c r="P54" s="292">
        <f t="shared" si="29"/>
        <v>50525</v>
      </c>
      <c r="Q54" s="292">
        <f t="shared" si="29"/>
        <v>51061</v>
      </c>
      <c r="R54" s="292">
        <f t="shared" si="29"/>
        <v>51673</v>
      </c>
      <c r="S54" s="292">
        <f t="shared" si="29"/>
        <v>49378</v>
      </c>
      <c r="T54" s="292">
        <f t="shared" si="29"/>
        <v>51673</v>
      </c>
      <c r="U54" s="292">
        <f t="shared" si="29"/>
        <v>53968</v>
      </c>
      <c r="V54" s="292">
        <f t="shared" si="29"/>
        <v>53968</v>
      </c>
      <c r="W54" s="292">
        <f t="shared" si="29"/>
        <v>53968</v>
      </c>
      <c r="X54" s="292">
        <f t="shared" si="29"/>
        <v>53968</v>
      </c>
      <c r="Y54" s="292">
        <f t="shared" si="29"/>
        <v>52820</v>
      </c>
      <c r="Z54" s="292">
        <f t="shared" si="29"/>
        <v>56263</v>
      </c>
      <c r="AA54" s="292">
        <f t="shared" si="29"/>
        <v>52820</v>
      </c>
      <c r="AB54" s="292">
        <f t="shared" si="29"/>
        <v>58558</v>
      </c>
      <c r="AC54" s="292">
        <f t="shared" si="29"/>
        <v>56263</v>
      </c>
      <c r="AD54" s="292">
        <f t="shared" si="29"/>
        <v>52820</v>
      </c>
      <c r="AE54" s="292">
        <f t="shared" si="29"/>
        <v>56263</v>
      </c>
      <c r="AF54" s="292">
        <f t="shared" si="29"/>
        <v>53968</v>
      </c>
      <c r="AG54" s="292">
        <f t="shared" si="29"/>
        <v>59093</v>
      </c>
      <c r="AH54" s="292">
        <f t="shared" si="29"/>
        <v>61388</v>
      </c>
      <c r="AI54" s="292">
        <f t="shared" si="29"/>
        <v>59093</v>
      </c>
      <c r="AJ54" s="292">
        <f t="shared" si="29"/>
        <v>57793</v>
      </c>
      <c r="AK54" s="292">
        <f t="shared" si="29"/>
        <v>57793</v>
      </c>
      <c r="AL54" s="292">
        <f t="shared" si="29"/>
        <v>59093</v>
      </c>
      <c r="AM54" s="292">
        <f t="shared" si="29"/>
        <v>57793</v>
      </c>
      <c r="AN54" s="292">
        <f t="shared" si="29"/>
        <v>61388</v>
      </c>
      <c r="AO54" s="292">
        <f t="shared" si="29"/>
        <v>59093</v>
      </c>
      <c r="AP54" s="292">
        <f t="shared" si="29"/>
        <v>61388</v>
      </c>
      <c r="AQ54" s="292">
        <f t="shared" si="29"/>
        <v>61388</v>
      </c>
      <c r="AR54" s="292">
        <f t="shared" si="29"/>
        <v>67508</v>
      </c>
      <c r="AS54" s="292">
        <f t="shared" si="29"/>
        <v>61388</v>
      </c>
      <c r="AT54" s="292">
        <f t="shared" si="29"/>
        <v>65213</v>
      </c>
      <c r="AU54" s="292">
        <f t="shared" si="29"/>
        <v>61388</v>
      </c>
      <c r="AV54" s="292">
        <f t="shared" si="29"/>
        <v>65213</v>
      </c>
      <c r="AW54" s="292">
        <f t="shared" si="29"/>
        <v>61388</v>
      </c>
      <c r="AX54" s="292">
        <f t="shared" si="29"/>
        <v>67508</v>
      </c>
      <c r="AY54" s="292">
        <f t="shared" si="29"/>
        <v>57793</v>
      </c>
      <c r="AZ54" s="292">
        <f t="shared" si="29"/>
        <v>62918</v>
      </c>
      <c r="BA54" s="292">
        <f t="shared" si="29"/>
        <v>55498</v>
      </c>
      <c r="BB54" s="292">
        <f t="shared" si="29"/>
        <v>56645</v>
      </c>
      <c r="BC54" s="292">
        <f t="shared" si="29"/>
        <v>55498</v>
      </c>
      <c r="BD54" s="292">
        <f t="shared" si="29"/>
        <v>56645</v>
      </c>
      <c r="BE54" s="292">
        <f t="shared" si="29"/>
        <v>55498</v>
      </c>
      <c r="BF54" s="292">
        <f t="shared" si="29"/>
        <v>56645</v>
      </c>
      <c r="BG54" s="292">
        <f t="shared" si="29"/>
        <v>55498</v>
      </c>
      <c r="BH54" s="292">
        <f t="shared" si="29"/>
        <v>56645</v>
      </c>
      <c r="BI54" s="292">
        <f t="shared" si="29"/>
        <v>55498</v>
      </c>
    </row>
    <row r="55" spans="1:61" s="85" customFormat="1" x14ac:dyDescent="0.2">
      <c r="A55" s="259" t="s">
        <v>140</v>
      </c>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292"/>
      <c r="AL55" s="292"/>
      <c r="AM55" s="292"/>
      <c r="AN55" s="292"/>
      <c r="AO55" s="292"/>
      <c r="AP55" s="292"/>
      <c r="AQ55" s="292"/>
      <c r="AR55" s="292"/>
      <c r="AS55" s="292"/>
      <c r="AT55" s="292"/>
      <c r="AU55" s="292"/>
      <c r="AV55" s="292"/>
      <c r="AW55" s="292"/>
      <c r="AX55" s="292"/>
      <c r="AY55" s="292"/>
      <c r="AZ55" s="292"/>
      <c r="BA55" s="292"/>
      <c r="BB55" s="292"/>
      <c r="BC55" s="292"/>
      <c r="BD55" s="292"/>
      <c r="BE55" s="292"/>
      <c r="BF55" s="292"/>
      <c r="BG55" s="292"/>
      <c r="BH55" s="292"/>
      <c r="BI55" s="292"/>
    </row>
    <row r="56" spans="1:61" s="85" customFormat="1" x14ac:dyDescent="0.2">
      <c r="A56" s="260" t="s">
        <v>129</v>
      </c>
      <c r="B56" s="292">
        <f t="shared" ref="B56" si="30">ROUND(B29*0.85,)+35</f>
        <v>69268</v>
      </c>
      <c r="C56" s="292">
        <f t="shared" ref="C56:BI56" si="31">ROUND(C29*0.85,)+35</f>
        <v>68120</v>
      </c>
      <c r="D56" s="292">
        <f t="shared" si="31"/>
        <v>66361</v>
      </c>
      <c r="E56" s="292">
        <f t="shared" si="31"/>
        <v>66361</v>
      </c>
      <c r="F56" s="292">
        <f t="shared" si="31"/>
        <v>69268</v>
      </c>
      <c r="G56" s="292">
        <f t="shared" si="31"/>
        <v>79595</v>
      </c>
      <c r="H56" s="292">
        <f t="shared" si="31"/>
        <v>76153</v>
      </c>
      <c r="I56" s="292">
        <f t="shared" si="31"/>
        <v>73858</v>
      </c>
      <c r="J56" s="292">
        <f t="shared" si="31"/>
        <v>73858</v>
      </c>
      <c r="K56" s="292">
        <f t="shared" si="31"/>
        <v>71563</v>
      </c>
      <c r="L56" s="292">
        <f t="shared" si="31"/>
        <v>76153</v>
      </c>
      <c r="M56" s="292">
        <f t="shared" si="31"/>
        <v>79595</v>
      </c>
      <c r="N56" s="292">
        <f t="shared" si="31"/>
        <v>65825</v>
      </c>
      <c r="O56" s="292">
        <f t="shared" si="31"/>
        <v>66973</v>
      </c>
      <c r="P56" s="292">
        <f t="shared" si="31"/>
        <v>65825</v>
      </c>
      <c r="Q56" s="292">
        <f t="shared" si="31"/>
        <v>66361</v>
      </c>
      <c r="R56" s="292">
        <f t="shared" si="31"/>
        <v>66973</v>
      </c>
      <c r="S56" s="292">
        <f t="shared" si="31"/>
        <v>64678</v>
      </c>
      <c r="T56" s="292">
        <f t="shared" si="31"/>
        <v>66973</v>
      </c>
      <c r="U56" s="292">
        <f t="shared" si="31"/>
        <v>69268</v>
      </c>
      <c r="V56" s="292">
        <f t="shared" si="31"/>
        <v>69268</v>
      </c>
      <c r="W56" s="292">
        <f t="shared" si="31"/>
        <v>69268</v>
      </c>
      <c r="X56" s="292">
        <f t="shared" si="31"/>
        <v>69268</v>
      </c>
      <c r="Y56" s="292">
        <f t="shared" si="31"/>
        <v>68120</v>
      </c>
      <c r="Z56" s="292">
        <f t="shared" si="31"/>
        <v>71563</v>
      </c>
      <c r="AA56" s="292">
        <f t="shared" si="31"/>
        <v>68120</v>
      </c>
      <c r="AB56" s="292">
        <f t="shared" si="31"/>
        <v>73858</v>
      </c>
      <c r="AC56" s="292">
        <f t="shared" si="31"/>
        <v>71563</v>
      </c>
      <c r="AD56" s="292">
        <f t="shared" si="31"/>
        <v>68120</v>
      </c>
      <c r="AE56" s="292">
        <f t="shared" si="31"/>
        <v>71563</v>
      </c>
      <c r="AF56" s="292">
        <f t="shared" si="31"/>
        <v>69268</v>
      </c>
      <c r="AG56" s="292">
        <f t="shared" si="31"/>
        <v>74393</v>
      </c>
      <c r="AH56" s="292">
        <f t="shared" si="31"/>
        <v>76688</v>
      </c>
      <c r="AI56" s="292">
        <f t="shared" si="31"/>
        <v>74393</v>
      </c>
      <c r="AJ56" s="292">
        <f t="shared" si="31"/>
        <v>73093</v>
      </c>
      <c r="AK56" s="292">
        <f t="shared" si="31"/>
        <v>73093</v>
      </c>
      <c r="AL56" s="292">
        <f t="shared" si="31"/>
        <v>74393</v>
      </c>
      <c r="AM56" s="292">
        <f t="shared" si="31"/>
        <v>73093</v>
      </c>
      <c r="AN56" s="292">
        <f t="shared" si="31"/>
        <v>76688</v>
      </c>
      <c r="AO56" s="292">
        <f t="shared" si="31"/>
        <v>74393</v>
      </c>
      <c r="AP56" s="292">
        <f t="shared" si="31"/>
        <v>76688</v>
      </c>
      <c r="AQ56" s="292">
        <f t="shared" si="31"/>
        <v>76688</v>
      </c>
      <c r="AR56" s="292">
        <f t="shared" si="31"/>
        <v>82808</v>
      </c>
      <c r="AS56" s="292">
        <f t="shared" si="31"/>
        <v>76688</v>
      </c>
      <c r="AT56" s="292">
        <f t="shared" si="31"/>
        <v>80513</v>
      </c>
      <c r="AU56" s="292">
        <f t="shared" si="31"/>
        <v>76688</v>
      </c>
      <c r="AV56" s="292">
        <f t="shared" si="31"/>
        <v>80513</v>
      </c>
      <c r="AW56" s="292">
        <f t="shared" si="31"/>
        <v>76688</v>
      </c>
      <c r="AX56" s="292">
        <f t="shared" si="31"/>
        <v>82808</v>
      </c>
      <c r="AY56" s="292">
        <f t="shared" si="31"/>
        <v>73093</v>
      </c>
      <c r="AZ56" s="292">
        <f t="shared" si="31"/>
        <v>78218</v>
      </c>
      <c r="BA56" s="292">
        <f t="shared" si="31"/>
        <v>70798</v>
      </c>
      <c r="BB56" s="292">
        <f t="shared" si="31"/>
        <v>71945</v>
      </c>
      <c r="BC56" s="292">
        <f t="shared" si="31"/>
        <v>70798</v>
      </c>
      <c r="BD56" s="292">
        <f t="shared" si="31"/>
        <v>71945</v>
      </c>
      <c r="BE56" s="292">
        <f t="shared" si="31"/>
        <v>70798</v>
      </c>
      <c r="BF56" s="292">
        <f t="shared" si="31"/>
        <v>71945</v>
      </c>
      <c r="BG56" s="292">
        <f t="shared" si="31"/>
        <v>70798</v>
      </c>
      <c r="BH56" s="292">
        <f t="shared" si="31"/>
        <v>71945</v>
      </c>
      <c r="BI56" s="292">
        <f t="shared" si="31"/>
        <v>70798</v>
      </c>
    </row>
    <row r="57" spans="1:61" s="85" customFormat="1" ht="12.75" thickBot="1" x14ac:dyDescent="0.25">
      <c r="A57" s="101"/>
    </row>
    <row r="58" spans="1:61" ht="12.75" thickBot="1" x14ac:dyDescent="0.25">
      <c r="A58" s="154" t="s">
        <v>147</v>
      </c>
    </row>
    <row r="59" spans="1:61" ht="12.75" thickBot="1" x14ac:dyDescent="0.25">
      <c r="A59" s="184" t="s">
        <v>242</v>
      </c>
    </row>
    <row r="60" spans="1:61" x14ac:dyDescent="0.2">
      <c r="A60" s="89"/>
    </row>
    <row r="61" spans="1:61" x14ac:dyDescent="0.2">
      <c r="A61" s="205" t="s">
        <v>144</v>
      </c>
    </row>
    <row r="62" spans="1:61" ht="12" customHeight="1" x14ac:dyDescent="0.2">
      <c r="A62" s="422" t="s">
        <v>311</v>
      </c>
    </row>
    <row r="63" spans="1:61" ht="12" customHeight="1" x14ac:dyDescent="0.2">
      <c r="A63" s="423"/>
    </row>
    <row r="64" spans="1:61" s="95" customFormat="1" ht="12" customHeight="1" x14ac:dyDescent="0.2">
      <c r="A64" s="423"/>
    </row>
    <row r="65" spans="1:1" ht="85.5" customHeight="1" x14ac:dyDescent="0.2">
      <c r="A65" s="423"/>
    </row>
    <row r="66" spans="1:1" ht="12.75" thickBot="1" x14ac:dyDescent="0.25">
      <c r="A66" s="262"/>
    </row>
    <row r="67" spans="1:1" ht="12.75" thickBot="1" x14ac:dyDescent="0.25">
      <c r="A67" s="156" t="s">
        <v>145</v>
      </c>
    </row>
    <row r="68" spans="1:1" ht="48" x14ac:dyDescent="0.2">
      <c r="A68" s="264" t="s">
        <v>174</v>
      </c>
    </row>
    <row r="69" spans="1:1" ht="12.75" thickBot="1" x14ac:dyDescent="0.25">
      <c r="A69" s="215"/>
    </row>
    <row r="70" spans="1:1" ht="12.75" thickBot="1" x14ac:dyDescent="0.25">
      <c r="A70" s="154" t="s">
        <v>351</v>
      </c>
    </row>
    <row r="71" spans="1:1" x14ac:dyDescent="0.2">
      <c r="A71" s="296" t="s">
        <v>404</v>
      </c>
    </row>
    <row r="72" spans="1:1" ht="18" customHeight="1" x14ac:dyDescent="0.2"/>
  </sheetData>
  <mergeCells count="1">
    <mergeCell ref="A62:A65"/>
  </mergeCells>
  <pageMargins left="0.7" right="0.7" top="0.75" bottom="0.75" header="0.3" footer="0.3"/>
  <pageSetup paperSize="9" orientation="portrait" horizontalDpi="4294967295" verticalDpi="4294967295"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I72"/>
  <sheetViews>
    <sheetView topLeftCell="A4" zoomScale="90" zoomScaleNormal="90" workbookViewId="0">
      <selection activeCell="N13" sqref="N13"/>
    </sheetView>
  </sheetViews>
  <sheetFormatPr defaultColWidth="9" defaultRowHeight="12" x14ac:dyDescent="0.2"/>
  <cols>
    <col min="1" max="1" width="83.85546875" style="213" customWidth="1"/>
    <col min="2" max="18" width="9" style="213"/>
    <col min="19" max="21" width="9" style="213" customWidth="1"/>
    <col min="22" max="22" width="9" style="213"/>
    <col min="23" max="23" width="0" style="213" hidden="1" customWidth="1"/>
    <col min="24" max="16384" width="9" style="213"/>
  </cols>
  <sheetData>
    <row r="1" spans="1:61" s="21" customFormat="1" ht="12" customHeight="1" x14ac:dyDescent="0.2">
      <c r="A1" s="114" t="s">
        <v>141</v>
      </c>
    </row>
    <row r="2" spans="1:61" s="21" customFormat="1" ht="12" customHeight="1" x14ac:dyDescent="0.2">
      <c r="A2" s="98" t="s">
        <v>241</v>
      </c>
    </row>
    <row r="3" spans="1:61" ht="8.4499999999999993" customHeight="1" x14ac:dyDescent="0.2">
      <c r="A3" s="80"/>
    </row>
    <row r="4" spans="1:61" s="21" customFormat="1" ht="32.450000000000003" customHeight="1" x14ac:dyDescent="0.2">
      <c r="A4" s="294" t="s">
        <v>146</v>
      </c>
    </row>
    <row r="5" spans="1:61" s="81" customFormat="1" ht="23.1" customHeight="1" x14ac:dyDescent="0.2">
      <c r="A5" s="93" t="s">
        <v>143</v>
      </c>
      <c r="B5" s="310">
        <f>'C завтраками| Bed and breakfast'!B4</f>
        <v>45399</v>
      </c>
      <c r="C5" s="310">
        <f>'C завтраками| Bed and breakfast'!C4</f>
        <v>45401</v>
      </c>
      <c r="D5" s="310">
        <f>'C завтраками| Bed and breakfast'!D4</f>
        <v>45403</v>
      </c>
      <c r="E5" s="310">
        <f>'C завтраками| Bed and breakfast'!E4</f>
        <v>45407</v>
      </c>
      <c r="F5" s="310">
        <f>'C завтраками| Bed and breakfast'!F4</f>
        <v>45408</v>
      </c>
      <c r="G5" s="291">
        <f>'C завтраками| Bed and breakfast'!G4</f>
        <v>45410</v>
      </c>
      <c r="H5" s="291">
        <f>'C завтраками| Bed and breakfast'!H4</f>
        <v>45412</v>
      </c>
      <c r="I5" s="310">
        <f>'C завтраками| Bed and breakfast'!I4</f>
        <v>45414</v>
      </c>
      <c r="J5" s="310">
        <f>'C завтраками| Bed and breakfast'!J4</f>
        <v>45415</v>
      </c>
      <c r="K5" s="291">
        <f>'C завтраками| Bed and breakfast'!K4</f>
        <v>45417</v>
      </c>
      <c r="L5" s="310">
        <f>'C завтраками| Bed and breakfast'!L4</f>
        <v>45420</v>
      </c>
      <c r="M5" s="291">
        <f>'C завтраками| Bed and breakfast'!M4</f>
        <v>45421</v>
      </c>
      <c r="N5" s="310">
        <f>'C завтраками| Bed and breakfast'!N4</f>
        <v>45424</v>
      </c>
      <c r="O5" s="291">
        <f>'C завтраками| Bed and breakfast'!O4</f>
        <v>45427</v>
      </c>
      <c r="P5" s="310">
        <f>'C завтраками| Bed and breakfast'!P4</f>
        <v>45429</v>
      </c>
      <c r="Q5" s="310">
        <f>'C завтраками| Bed and breakfast'!Q4</f>
        <v>45431</v>
      </c>
      <c r="R5" s="310">
        <f>'C завтраками| Bed and breakfast'!R4</f>
        <v>45436</v>
      </c>
      <c r="S5" s="310">
        <f>'C завтраками| Bed and breakfast'!S4</f>
        <v>45438</v>
      </c>
      <c r="T5" s="310">
        <f>'C завтраками| Bed and breakfast'!T4</f>
        <v>45440</v>
      </c>
      <c r="U5" s="310">
        <f>'C завтраками| Bed and breakfast'!U4</f>
        <v>45443</v>
      </c>
      <c r="V5" s="310">
        <f>'C завтраками| Bed and breakfast'!V4</f>
        <v>45444</v>
      </c>
      <c r="W5" s="310">
        <f>'C завтраками| Bed and breakfast'!W4</f>
        <v>45445</v>
      </c>
      <c r="X5" s="310">
        <f>'C завтраками| Bed and breakfast'!X4</f>
        <v>45453</v>
      </c>
      <c r="Y5" s="310">
        <f>'C завтраками| Bed and breakfast'!Y4</f>
        <v>45454</v>
      </c>
      <c r="Z5" s="310">
        <f>'C завтраками| Bed and breakfast'!Z4</f>
        <v>45457</v>
      </c>
      <c r="AA5" s="310">
        <f>'C завтраками| Bed and breakfast'!AA4</f>
        <v>45459</v>
      </c>
      <c r="AB5" s="291">
        <f>'C завтраками| Bed and breakfast'!AB4</f>
        <v>45461</v>
      </c>
      <c r="AC5" s="310">
        <f>'C завтраками| Bed and breakfast'!AC4</f>
        <v>45464</v>
      </c>
      <c r="AD5" s="310">
        <f>'C завтраками| Bed and breakfast'!AD4</f>
        <v>45466</v>
      </c>
      <c r="AE5" s="310">
        <f>'C завтраками| Bed and breakfast'!AE4</f>
        <v>45471</v>
      </c>
      <c r="AF5" s="310">
        <f>'C завтраками| Bed and breakfast'!AF4</f>
        <v>45473</v>
      </c>
      <c r="AG5" s="310">
        <f>'C завтраками| Bed and breakfast'!AG4</f>
        <v>45474</v>
      </c>
      <c r="AH5" s="310">
        <f>'C завтраками| Bed and breakfast'!AH4</f>
        <v>45478</v>
      </c>
      <c r="AI5" s="310">
        <f>'C завтраками| Bed and breakfast'!AI4</f>
        <v>45480</v>
      </c>
      <c r="AJ5" s="310">
        <f>'C завтраками| Bed and breakfast'!AJ4</f>
        <v>45484</v>
      </c>
      <c r="AK5" s="310">
        <f>'C завтраками| Bed and breakfast'!AK4</f>
        <v>45485</v>
      </c>
      <c r="AL5" s="310">
        <f>'C завтраками| Bed and breakfast'!AL4</f>
        <v>45492</v>
      </c>
      <c r="AM5" s="310">
        <f>'C завтраками| Bed and breakfast'!AM4</f>
        <v>45494</v>
      </c>
      <c r="AN5" s="310">
        <f>'C завтраками| Bed and breakfast'!AN4</f>
        <v>45499</v>
      </c>
      <c r="AO5" s="310">
        <f>'C завтраками| Bed and breakfast'!AO4</f>
        <v>45501</v>
      </c>
      <c r="AP5" s="310">
        <f>'C завтраками| Bed and breakfast'!AP4</f>
        <v>45504</v>
      </c>
      <c r="AQ5" s="310">
        <f>'C завтраками| Bed and breakfast'!AQ4</f>
        <v>45505</v>
      </c>
      <c r="AR5" s="310">
        <f>'C завтраками| Bed and breakfast'!AR4</f>
        <v>45506</v>
      </c>
      <c r="AS5" s="310">
        <f>'C завтраками| Bed and breakfast'!AS4</f>
        <v>45508</v>
      </c>
      <c r="AT5" s="310">
        <f>'C завтраками| Bed and breakfast'!AT4</f>
        <v>45513</v>
      </c>
      <c r="AU5" s="310">
        <f>'C завтраками| Bed and breakfast'!AU4</f>
        <v>45515</v>
      </c>
      <c r="AV5" s="310">
        <f>'C завтраками| Bed and breakfast'!AV4</f>
        <v>45520</v>
      </c>
      <c r="AW5" s="310">
        <f>'C завтраками| Bed and breakfast'!AW4</f>
        <v>45522</v>
      </c>
      <c r="AX5" s="310">
        <f>'C завтраками| Bed and breakfast'!AX4</f>
        <v>45526</v>
      </c>
      <c r="AY5" s="310">
        <f>'C завтраками| Bed and breakfast'!AY4</f>
        <v>45532</v>
      </c>
      <c r="AZ5" s="310">
        <f>'C завтраками| Bed and breakfast'!AZ4</f>
        <v>45534</v>
      </c>
      <c r="BA5" s="310">
        <f>'C завтраками| Bed and breakfast'!BA4</f>
        <v>45536</v>
      </c>
      <c r="BB5" s="310">
        <f>'C завтраками| Bed and breakfast'!BB4</f>
        <v>45541</v>
      </c>
      <c r="BC5" s="310">
        <f>'C завтраками| Bed and breakfast'!BC4</f>
        <v>45543</v>
      </c>
      <c r="BD5" s="310">
        <f>'C завтраками| Bed and breakfast'!BD4</f>
        <v>45548</v>
      </c>
      <c r="BE5" s="310">
        <f>'C завтраками| Bed and breakfast'!BE4</f>
        <v>45550</v>
      </c>
      <c r="BF5" s="310">
        <f>'C завтраками| Bed and breakfast'!BF4</f>
        <v>45555</v>
      </c>
      <c r="BG5" s="310">
        <f>'C завтраками| Bed and breakfast'!BG4</f>
        <v>45557</v>
      </c>
      <c r="BH5" s="310">
        <f>'C завтраками| Bed and breakfast'!BH4</f>
        <v>45562</v>
      </c>
      <c r="BI5" s="310">
        <f>'C завтраками| Bed and breakfast'!BI4</f>
        <v>45564</v>
      </c>
    </row>
    <row r="6" spans="1:61" s="81" customFormat="1" ht="23.1" customHeight="1" x14ac:dyDescent="0.2">
      <c r="A6" s="94"/>
      <c r="B6" s="310">
        <f>'C завтраками| Bed and breakfast'!B5</f>
        <v>45400</v>
      </c>
      <c r="C6" s="310">
        <f>'C завтраками| Bed and breakfast'!C5</f>
        <v>45402</v>
      </c>
      <c r="D6" s="310">
        <f>'C завтраками| Bed and breakfast'!D5</f>
        <v>45406</v>
      </c>
      <c r="E6" s="310">
        <f>'C завтраками| Bed and breakfast'!E5</f>
        <v>45407</v>
      </c>
      <c r="F6" s="310">
        <f>'C завтраками| Bed and breakfast'!F5</f>
        <v>45409</v>
      </c>
      <c r="G6" s="291">
        <f>'C завтраками| Bed and breakfast'!G5</f>
        <v>45411</v>
      </c>
      <c r="H6" s="291">
        <f>'C завтраками| Bed and breakfast'!H5</f>
        <v>45413</v>
      </c>
      <c r="I6" s="310">
        <f>'C завтраками| Bed and breakfast'!I5</f>
        <v>45414</v>
      </c>
      <c r="J6" s="310">
        <f>'C завтраками| Bed and breakfast'!J5</f>
        <v>45416</v>
      </c>
      <c r="K6" s="291">
        <f>'C завтраками| Bed and breakfast'!K5</f>
        <v>45419</v>
      </c>
      <c r="L6" s="310">
        <f>'C завтраками| Bed and breakfast'!L5</f>
        <v>45420</v>
      </c>
      <c r="M6" s="291">
        <f>'C завтраками| Bed and breakfast'!M5</f>
        <v>45423</v>
      </c>
      <c r="N6" s="310">
        <f>'C завтраками| Bed and breakfast'!N5</f>
        <v>45426</v>
      </c>
      <c r="O6" s="291">
        <f>'C завтраками| Bed and breakfast'!O5</f>
        <v>45428</v>
      </c>
      <c r="P6" s="310">
        <f>'C завтраками| Bed and breakfast'!P5</f>
        <v>45430</v>
      </c>
      <c r="Q6" s="310">
        <f>'C завтраками| Bed and breakfast'!Q5</f>
        <v>45435</v>
      </c>
      <c r="R6" s="310">
        <f>'C завтраками| Bed and breakfast'!R5</f>
        <v>45437</v>
      </c>
      <c r="S6" s="310">
        <f>'C завтраками| Bed and breakfast'!S5</f>
        <v>45439</v>
      </c>
      <c r="T6" s="310">
        <f>'C завтраками| Bed and breakfast'!T5</f>
        <v>45442</v>
      </c>
      <c r="U6" s="310">
        <f>'C завтраками| Bed and breakfast'!U5</f>
        <v>45443</v>
      </c>
      <c r="V6" s="310">
        <f>'C завтраками| Bed and breakfast'!V5</f>
        <v>45444</v>
      </c>
      <c r="W6" s="310">
        <f>'C завтраками| Bed and breakfast'!W5</f>
        <v>45452</v>
      </c>
      <c r="X6" s="310">
        <f>'C завтраками| Bed and breakfast'!X5</f>
        <v>45453</v>
      </c>
      <c r="Y6" s="310">
        <f>'C завтраками| Bed and breakfast'!Y5</f>
        <v>45456</v>
      </c>
      <c r="Z6" s="310">
        <f>'C завтраками| Bed and breakfast'!Z5</f>
        <v>45458</v>
      </c>
      <c r="AA6" s="310">
        <f>'C завтраками| Bed and breakfast'!AA5</f>
        <v>45460</v>
      </c>
      <c r="AB6" s="291">
        <f>'C завтраками| Bed and breakfast'!AB5</f>
        <v>45463</v>
      </c>
      <c r="AC6" s="310">
        <f>'C завтраками| Bed and breakfast'!AC5</f>
        <v>45465</v>
      </c>
      <c r="AD6" s="310">
        <f>'C завтраками| Bed and breakfast'!AD5</f>
        <v>45470</v>
      </c>
      <c r="AE6" s="310">
        <f>'C завтраками| Bed and breakfast'!AE5</f>
        <v>45472</v>
      </c>
      <c r="AF6" s="310">
        <f>'C завтраками| Bed and breakfast'!AF5</f>
        <v>45473</v>
      </c>
      <c r="AG6" s="310">
        <f>'C завтраками| Bed and breakfast'!AG5</f>
        <v>45477</v>
      </c>
      <c r="AH6" s="310">
        <f>'C завтраками| Bed and breakfast'!AH5</f>
        <v>45479</v>
      </c>
      <c r="AI6" s="310">
        <f>'C завтраками| Bed and breakfast'!AI5</f>
        <v>45483</v>
      </c>
      <c r="AJ6" s="310">
        <f>'C завтраками| Bed and breakfast'!AJ5</f>
        <v>45484</v>
      </c>
      <c r="AK6" s="310">
        <f>'C завтраками| Bed and breakfast'!AK5</f>
        <v>45491</v>
      </c>
      <c r="AL6" s="310">
        <f>'C завтраками| Bed and breakfast'!AL5</f>
        <v>45493</v>
      </c>
      <c r="AM6" s="310">
        <f>'C завтраками| Bed and breakfast'!AM5</f>
        <v>45498</v>
      </c>
      <c r="AN6" s="310">
        <f>'C завтраками| Bed and breakfast'!AN5</f>
        <v>45500</v>
      </c>
      <c r="AO6" s="310">
        <f>'C завтраками| Bed and breakfast'!AO5</f>
        <v>45503</v>
      </c>
      <c r="AP6" s="310">
        <f>'C завтраками| Bed and breakfast'!AP5</f>
        <v>45504</v>
      </c>
      <c r="AQ6" s="310">
        <f>'C завтраками| Bed and breakfast'!AQ5</f>
        <v>45505</v>
      </c>
      <c r="AR6" s="310">
        <f>'C завтраками| Bed and breakfast'!AR5</f>
        <v>45507</v>
      </c>
      <c r="AS6" s="310">
        <f>'C завтраками| Bed and breakfast'!AS5</f>
        <v>45512</v>
      </c>
      <c r="AT6" s="310">
        <f>'C завтраками| Bed and breakfast'!AT5</f>
        <v>45514</v>
      </c>
      <c r="AU6" s="310">
        <f>'C завтраками| Bed and breakfast'!AU5</f>
        <v>45519</v>
      </c>
      <c r="AV6" s="310">
        <f>'C завтраками| Bed and breakfast'!AV5</f>
        <v>45521</v>
      </c>
      <c r="AW6" s="310">
        <f>'C завтраками| Bed and breakfast'!AW5</f>
        <v>45525</v>
      </c>
      <c r="AX6" s="310">
        <f>'C завтраками| Bed and breakfast'!AX5</f>
        <v>45531</v>
      </c>
      <c r="AY6" s="310">
        <f>'C завтраками| Bed and breakfast'!AY5</f>
        <v>45533</v>
      </c>
      <c r="AZ6" s="310">
        <f>'C завтраками| Bed and breakfast'!AZ5</f>
        <v>45535</v>
      </c>
      <c r="BA6" s="310">
        <f>'C завтраками| Bed and breakfast'!BA5</f>
        <v>45540</v>
      </c>
      <c r="BB6" s="310">
        <f>'C завтраками| Bed and breakfast'!BB5</f>
        <v>45542</v>
      </c>
      <c r="BC6" s="310">
        <f>'C завтраками| Bed and breakfast'!BC5</f>
        <v>45547</v>
      </c>
      <c r="BD6" s="310">
        <f>'C завтраками| Bed and breakfast'!BD5</f>
        <v>45549</v>
      </c>
      <c r="BE6" s="310">
        <f>'C завтраками| Bed and breakfast'!BE5</f>
        <v>45554</v>
      </c>
      <c r="BF6" s="310">
        <f>'C завтраками| Bed and breakfast'!BF5</f>
        <v>45556</v>
      </c>
      <c r="BG6" s="310">
        <f>'C завтраками| Bed and breakfast'!BG5</f>
        <v>45561</v>
      </c>
      <c r="BH6" s="310">
        <f>'C завтраками| Bed and breakfast'!BH5</f>
        <v>45563</v>
      </c>
      <c r="BI6" s="310">
        <f>'C завтраками| Bed and breakfast'!BI5</f>
        <v>45565</v>
      </c>
    </row>
    <row r="7" spans="1:61" s="85" customFormat="1" x14ac:dyDescent="0.2">
      <c r="A7" s="259" t="s">
        <v>153</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311"/>
      <c r="AU7" s="311"/>
      <c r="AV7" s="311"/>
      <c r="AW7" s="311"/>
      <c r="AX7" s="311"/>
      <c r="AY7" s="311"/>
      <c r="AZ7" s="311"/>
      <c r="BA7" s="311"/>
      <c r="BB7" s="311"/>
      <c r="BC7" s="311"/>
      <c r="BD7" s="311"/>
      <c r="BE7" s="311"/>
      <c r="BF7" s="311"/>
      <c r="BG7" s="311"/>
      <c r="BH7" s="311"/>
      <c r="BI7" s="311"/>
    </row>
    <row r="8" spans="1:61" s="85" customFormat="1" x14ac:dyDescent="0.2">
      <c r="A8" s="260">
        <v>1</v>
      </c>
      <c r="B8" s="292">
        <f>'C завтраками| Bed and breakfast'!B7*0.9</f>
        <v>16650</v>
      </c>
      <c r="C8" s="292">
        <f>'C завтраками| Bed and breakfast'!C7*0.9</f>
        <v>15300</v>
      </c>
      <c r="D8" s="292">
        <f>'C завтраками| Bed and breakfast'!D7*0.9</f>
        <v>13230</v>
      </c>
      <c r="E8" s="292">
        <f>'C завтраками| Bed and breakfast'!E7*0.9</f>
        <v>13230</v>
      </c>
      <c r="F8" s="292">
        <f>'C завтраками| Bed and breakfast'!F7*0.9</f>
        <v>16650</v>
      </c>
      <c r="G8" s="292">
        <f>'C завтраками| Bed and breakfast'!G7*0.9</f>
        <v>28800</v>
      </c>
      <c r="H8" s="292">
        <f>'C завтраками| Bed and breakfast'!H7*0.9</f>
        <v>24750</v>
      </c>
      <c r="I8" s="292">
        <f>'C завтраками| Bed and breakfast'!I7*0.9</f>
        <v>22050</v>
      </c>
      <c r="J8" s="292">
        <f>'C завтраками| Bed and breakfast'!J7*0.9</f>
        <v>22050</v>
      </c>
      <c r="K8" s="292">
        <f>'C завтраками| Bed and breakfast'!K7*0.9</f>
        <v>19350</v>
      </c>
      <c r="L8" s="292">
        <f>'C завтраками| Bed and breakfast'!L7*0.9</f>
        <v>24750</v>
      </c>
      <c r="M8" s="292">
        <f>'C завтраками| Bed and breakfast'!M7*0.9</f>
        <v>28800</v>
      </c>
      <c r="N8" s="292">
        <f>'C завтраками| Bed and breakfast'!N7*0.9</f>
        <v>12600</v>
      </c>
      <c r="O8" s="292">
        <f>'C завтраками| Bed and breakfast'!O7*0.9</f>
        <v>13950</v>
      </c>
      <c r="P8" s="292">
        <f>'C завтраками| Bed and breakfast'!P7*0.9</f>
        <v>12600</v>
      </c>
      <c r="Q8" s="292">
        <f>'C завтраками| Bed and breakfast'!Q7*0.9</f>
        <v>13230</v>
      </c>
      <c r="R8" s="292">
        <f>'C завтраками| Bed and breakfast'!R7*0.9</f>
        <v>13950</v>
      </c>
      <c r="S8" s="292">
        <f>'C завтраками| Bed and breakfast'!S7*0.9</f>
        <v>11250</v>
      </c>
      <c r="T8" s="292">
        <f>'C завтраками| Bed and breakfast'!T7*0.9</f>
        <v>13950</v>
      </c>
      <c r="U8" s="292">
        <f>'C завтраками| Bed and breakfast'!U7*0.9</f>
        <v>16650</v>
      </c>
      <c r="V8" s="292">
        <f>'C завтраками| Bed and breakfast'!V7*0.9</f>
        <v>16650</v>
      </c>
      <c r="W8" s="292">
        <f>'C завтраками| Bed and breakfast'!W7*0.9</f>
        <v>16650</v>
      </c>
      <c r="X8" s="292">
        <f>'C завтраками| Bed and breakfast'!X7*0.9</f>
        <v>16650</v>
      </c>
      <c r="Y8" s="292">
        <f>'C завтраками| Bed and breakfast'!Y7*0.9</f>
        <v>15300</v>
      </c>
      <c r="Z8" s="292">
        <f>'C завтраками| Bed and breakfast'!Z7*0.9</f>
        <v>19350</v>
      </c>
      <c r="AA8" s="292">
        <f>'C завтраками| Bed and breakfast'!AA7*0.9</f>
        <v>15300</v>
      </c>
      <c r="AB8" s="292">
        <f>'C завтраками| Bed and breakfast'!AB7*0.9</f>
        <v>22050</v>
      </c>
      <c r="AC8" s="292">
        <f>'C завтраками| Bed and breakfast'!AC7*0.9</f>
        <v>19350</v>
      </c>
      <c r="AD8" s="292">
        <f>'C завтраками| Bed and breakfast'!AD7*0.9</f>
        <v>15300</v>
      </c>
      <c r="AE8" s="292">
        <f>'C завтраками| Bed and breakfast'!AE7*0.9</f>
        <v>19350</v>
      </c>
      <c r="AF8" s="292">
        <f>'C завтраками| Bed and breakfast'!AF7*0.9</f>
        <v>16650</v>
      </c>
      <c r="AG8" s="292">
        <f>'C завтраками| Bed and breakfast'!AG7*0.9</f>
        <v>22680</v>
      </c>
      <c r="AH8" s="292">
        <f>'C завтраками| Bed and breakfast'!AH7*0.9</f>
        <v>25380</v>
      </c>
      <c r="AI8" s="292">
        <f>'C завтраками| Bed and breakfast'!AI7*0.9</f>
        <v>22680</v>
      </c>
      <c r="AJ8" s="292">
        <f>'C завтраками| Bed and breakfast'!AJ7*0.9</f>
        <v>21150</v>
      </c>
      <c r="AK8" s="292">
        <f>'C завтраками| Bed and breakfast'!AK7*0.9</f>
        <v>21150</v>
      </c>
      <c r="AL8" s="292">
        <f>'C завтраками| Bed and breakfast'!AL7*0.9</f>
        <v>22680</v>
      </c>
      <c r="AM8" s="292">
        <f>'C завтраками| Bed and breakfast'!AM7*0.9</f>
        <v>21150</v>
      </c>
      <c r="AN8" s="292">
        <f>'C завтраками| Bed and breakfast'!AN7*0.9</f>
        <v>25380</v>
      </c>
      <c r="AO8" s="292">
        <f>'C завтраками| Bed and breakfast'!AO7*0.9</f>
        <v>22680</v>
      </c>
      <c r="AP8" s="292">
        <f>'C завтраками| Bed and breakfast'!AP7*0.9</f>
        <v>25380</v>
      </c>
      <c r="AQ8" s="292">
        <f>'C завтраками| Bed and breakfast'!AQ7*0.9</f>
        <v>25380</v>
      </c>
      <c r="AR8" s="292">
        <f>'C завтраками| Bed and breakfast'!AR7*0.9</f>
        <v>32580</v>
      </c>
      <c r="AS8" s="292">
        <f>'C завтраками| Bed and breakfast'!AS7*0.9</f>
        <v>25380</v>
      </c>
      <c r="AT8" s="292">
        <f>'C завтраками| Bed and breakfast'!AT7*0.9</f>
        <v>29880</v>
      </c>
      <c r="AU8" s="292">
        <f>'C завтраками| Bed and breakfast'!AU7*0.9</f>
        <v>25380</v>
      </c>
      <c r="AV8" s="292">
        <f>'C завтраками| Bed and breakfast'!AV7*0.9</f>
        <v>29880</v>
      </c>
      <c r="AW8" s="292">
        <f>'C завтраками| Bed and breakfast'!AW7*0.9</f>
        <v>25380</v>
      </c>
      <c r="AX8" s="292">
        <f>'C завтраками| Bed and breakfast'!AX7*0.9</f>
        <v>32580</v>
      </c>
      <c r="AY8" s="292">
        <f>'C завтраками| Bed and breakfast'!AY7*0.9</f>
        <v>21150</v>
      </c>
      <c r="AZ8" s="292">
        <f>'C завтраками| Bed and breakfast'!AZ7*0.9</f>
        <v>27180</v>
      </c>
      <c r="BA8" s="292">
        <f>'C завтраками| Bed and breakfast'!BA7*0.9</f>
        <v>18450</v>
      </c>
      <c r="BB8" s="292">
        <f>'C завтраками| Bed and breakfast'!BB7*0.9</f>
        <v>19800</v>
      </c>
      <c r="BC8" s="292">
        <f>'C завтраками| Bed and breakfast'!BC7*0.9</f>
        <v>18450</v>
      </c>
      <c r="BD8" s="292">
        <f>'C завтраками| Bed and breakfast'!BD7*0.9</f>
        <v>19800</v>
      </c>
      <c r="BE8" s="292">
        <f>'C завтраками| Bed and breakfast'!BE7*0.9</f>
        <v>18450</v>
      </c>
      <c r="BF8" s="292">
        <f>'C завтраками| Bed and breakfast'!BF7*0.9</f>
        <v>19800</v>
      </c>
      <c r="BG8" s="292">
        <f>'C завтраками| Bed and breakfast'!BG7*0.9</f>
        <v>18450</v>
      </c>
      <c r="BH8" s="292">
        <f>'C завтраками| Bed and breakfast'!BH7*0.9</f>
        <v>19800</v>
      </c>
      <c r="BI8" s="292">
        <f>'C завтраками| Bed and breakfast'!BI7*0.9</f>
        <v>18450</v>
      </c>
    </row>
    <row r="9" spans="1:61" s="85" customFormat="1" x14ac:dyDescent="0.2">
      <c r="A9" s="260">
        <v>2</v>
      </c>
      <c r="B9" s="313">
        <f>'C завтраками| Bed and breakfast'!B8*0.9</f>
        <v>18450</v>
      </c>
      <c r="C9" s="313">
        <f>'C завтраками| Bed and breakfast'!C8*0.9</f>
        <v>17100</v>
      </c>
      <c r="D9" s="313">
        <f>'C завтраками| Bed and breakfast'!D8*0.9</f>
        <v>15030</v>
      </c>
      <c r="E9" s="313">
        <f>'C завтраками| Bed and breakfast'!E8*0.9</f>
        <v>15030</v>
      </c>
      <c r="F9" s="313">
        <f>'C завтраками| Bed and breakfast'!F8*0.9</f>
        <v>18450</v>
      </c>
      <c r="G9" s="313">
        <f>'C завтраками| Bed and breakfast'!G8*0.9</f>
        <v>30600</v>
      </c>
      <c r="H9" s="313">
        <f>'C завтраками| Bed and breakfast'!H8*0.9</f>
        <v>26550</v>
      </c>
      <c r="I9" s="313">
        <f>'C завтраками| Bed and breakfast'!I8*0.9</f>
        <v>23850</v>
      </c>
      <c r="J9" s="313">
        <f>'C завтраками| Bed and breakfast'!J8*0.9</f>
        <v>23850</v>
      </c>
      <c r="K9" s="313">
        <f>'C завтраками| Bed and breakfast'!K8*0.9</f>
        <v>21150</v>
      </c>
      <c r="L9" s="313">
        <f>'C завтраками| Bed and breakfast'!L8*0.9</f>
        <v>26550</v>
      </c>
      <c r="M9" s="313">
        <f>'C завтраками| Bed and breakfast'!M8*0.9</f>
        <v>30600</v>
      </c>
      <c r="N9" s="313">
        <f>'C завтраками| Bed and breakfast'!N8*0.9</f>
        <v>14400</v>
      </c>
      <c r="O9" s="313">
        <f>'C завтраками| Bed and breakfast'!O8*0.9</f>
        <v>15750</v>
      </c>
      <c r="P9" s="313">
        <f>'C завтраками| Bed and breakfast'!P8*0.9</f>
        <v>14400</v>
      </c>
      <c r="Q9" s="313">
        <f>'C завтраками| Bed and breakfast'!Q8*0.9</f>
        <v>15030</v>
      </c>
      <c r="R9" s="313">
        <f>'C завтраками| Bed and breakfast'!R8*0.9</f>
        <v>15750</v>
      </c>
      <c r="S9" s="313">
        <f>'C завтраками| Bed and breakfast'!S8*0.9</f>
        <v>13050</v>
      </c>
      <c r="T9" s="313">
        <f>'C завтраками| Bed and breakfast'!T8*0.9</f>
        <v>15750</v>
      </c>
      <c r="U9" s="313">
        <f>'C завтраками| Bed and breakfast'!U8*0.9</f>
        <v>18450</v>
      </c>
      <c r="V9" s="313">
        <f>'C завтраками| Bed and breakfast'!V8*0.9</f>
        <v>18450</v>
      </c>
      <c r="W9" s="313">
        <f>'C завтраками| Bed and breakfast'!W8*0.9</f>
        <v>18450</v>
      </c>
      <c r="X9" s="313">
        <f>'C завтраками| Bed and breakfast'!X8*0.9</f>
        <v>18450</v>
      </c>
      <c r="Y9" s="313">
        <f>'C завтраками| Bed and breakfast'!Y8*0.9</f>
        <v>17100</v>
      </c>
      <c r="Z9" s="313">
        <f>'C завтраками| Bed and breakfast'!Z8*0.9</f>
        <v>21150</v>
      </c>
      <c r="AA9" s="313">
        <f>'C завтраками| Bed and breakfast'!AA8*0.9</f>
        <v>17100</v>
      </c>
      <c r="AB9" s="313">
        <f>'C завтраками| Bed and breakfast'!AB8*0.9</f>
        <v>23850</v>
      </c>
      <c r="AC9" s="313">
        <f>'C завтраками| Bed and breakfast'!AC8*0.9</f>
        <v>21150</v>
      </c>
      <c r="AD9" s="313">
        <f>'C завтраками| Bed and breakfast'!AD8*0.9</f>
        <v>17100</v>
      </c>
      <c r="AE9" s="313">
        <f>'C завтраками| Bed and breakfast'!AE8*0.9</f>
        <v>21150</v>
      </c>
      <c r="AF9" s="313">
        <f>'C завтраками| Bed and breakfast'!AF8*0.9</f>
        <v>18450</v>
      </c>
      <c r="AG9" s="313">
        <f>'C завтраками| Bed and breakfast'!AG8*0.9</f>
        <v>24480</v>
      </c>
      <c r="AH9" s="313">
        <f>'C завтраками| Bed and breakfast'!AH8*0.9</f>
        <v>27180</v>
      </c>
      <c r="AI9" s="313">
        <f>'C завтраками| Bed and breakfast'!AI8*0.9</f>
        <v>24480</v>
      </c>
      <c r="AJ9" s="313">
        <f>'C завтраками| Bed and breakfast'!AJ8*0.9</f>
        <v>22950</v>
      </c>
      <c r="AK9" s="313">
        <f>'C завтраками| Bed and breakfast'!AK8*0.9</f>
        <v>22950</v>
      </c>
      <c r="AL9" s="313">
        <f>'C завтраками| Bed and breakfast'!AL8*0.9</f>
        <v>24480</v>
      </c>
      <c r="AM9" s="313">
        <f>'C завтраками| Bed and breakfast'!AM8*0.9</f>
        <v>22950</v>
      </c>
      <c r="AN9" s="313">
        <f>'C завтраками| Bed and breakfast'!AN8*0.9</f>
        <v>27180</v>
      </c>
      <c r="AO9" s="313">
        <f>'C завтраками| Bed and breakfast'!AO8*0.9</f>
        <v>24480</v>
      </c>
      <c r="AP9" s="313">
        <f>'C завтраками| Bed and breakfast'!AP8*0.9</f>
        <v>27180</v>
      </c>
      <c r="AQ9" s="313">
        <f>'C завтраками| Bed and breakfast'!AQ8*0.9</f>
        <v>27180</v>
      </c>
      <c r="AR9" s="313">
        <f>'C завтраками| Bed and breakfast'!AR8*0.9</f>
        <v>34380</v>
      </c>
      <c r="AS9" s="313">
        <f>'C завтраками| Bed and breakfast'!AS8*0.9</f>
        <v>27180</v>
      </c>
      <c r="AT9" s="313">
        <f>'C завтраками| Bed and breakfast'!AT8*0.9</f>
        <v>31680</v>
      </c>
      <c r="AU9" s="313">
        <f>'C завтраками| Bed and breakfast'!AU8*0.9</f>
        <v>27180</v>
      </c>
      <c r="AV9" s="313">
        <f>'C завтраками| Bed and breakfast'!AV8*0.9</f>
        <v>31680</v>
      </c>
      <c r="AW9" s="313">
        <f>'C завтраками| Bed and breakfast'!AW8*0.9</f>
        <v>27180</v>
      </c>
      <c r="AX9" s="313">
        <f>'C завтраками| Bed and breakfast'!AX8*0.9</f>
        <v>34380</v>
      </c>
      <c r="AY9" s="313">
        <f>'C завтраками| Bed and breakfast'!AY8*0.9</f>
        <v>22950</v>
      </c>
      <c r="AZ9" s="313">
        <f>'C завтраками| Bed and breakfast'!AZ8*0.9</f>
        <v>28980</v>
      </c>
      <c r="BA9" s="313">
        <f>'C завтраками| Bed and breakfast'!BA8*0.9</f>
        <v>20250</v>
      </c>
      <c r="BB9" s="313">
        <f>'C завтраками| Bed and breakfast'!BB8*0.9</f>
        <v>21600</v>
      </c>
      <c r="BC9" s="313">
        <f>'C завтраками| Bed and breakfast'!BC8*0.9</f>
        <v>20250</v>
      </c>
      <c r="BD9" s="313">
        <f>'C завтраками| Bed and breakfast'!BD8*0.9</f>
        <v>21600</v>
      </c>
      <c r="BE9" s="313">
        <f>'C завтраками| Bed and breakfast'!BE8*0.9</f>
        <v>20250</v>
      </c>
      <c r="BF9" s="313">
        <f>'C завтраками| Bed and breakfast'!BF8*0.9</f>
        <v>21600</v>
      </c>
      <c r="BG9" s="313">
        <f>'C завтраками| Bed and breakfast'!BG8*0.9</f>
        <v>20250</v>
      </c>
      <c r="BH9" s="313">
        <f>'C завтраками| Bed and breakfast'!BH8*0.9</f>
        <v>21600</v>
      </c>
      <c r="BI9" s="313">
        <f>'C завтраками| Bed and breakfast'!BI8*0.9</f>
        <v>20250</v>
      </c>
    </row>
    <row r="10" spans="1:61" s="85" customFormat="1" x14ac:dyDescent="0.2">
      <c r="A10" s="259" t="s">
        <v>155</v>
      </c>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2"/>
      <c r="BA10" s="292"/>
      <c r="BB10" s="292"/>
      <c r="BC10" s="292"/>
      <c r="BD10" s="292"/>
      <c r="BE10" s="292"/>
      <c r="BF10" s="292"/>
      <c r="BG10" s="292"/>
      <c r="BH10" s="292"/>
      <c r="BI10" s="292"/>
    </row>
    <row r="11" spans="1:61" s="85" customFormat="1" x14ac:dyDescent="0.2">
      <c r="A11" s="260">
        <v>1</v>
      </c>
      <c r="B11" s="313">
        <f>'C завтраками| Bed and breakfast'!B10*0.9</f>
        <v>18900</v>
      </c>
      <c r="C11" s="313">
        <f>'C завтраками| Bed and breakfast'!C10*0.9</f>
        <v>17550</v>
      </c>
      <c r="D11" s="313">
        <f>'C завтраками| Bed and breakfast'!D10*0.9</f>
        <v>15480</v>
      </c>
      <c r="E11" s="313">
        <f>'C завтраками| Bed and breakfast'!E10*0.9</f>
        <v>15480</v>
      </c>
      <c r="F11" s="313">
        <f>'C завтраками| Bed and breakfast'!F10*0.9</f>
        <v>18900</v>
      </c>
      <c r="G11" s="313">
        <f>'C завтраками| Bed and breakfast'!G10*0.9</f>
        <v>31050</v>
      </c>
      <c r="H11" s="313">
        <f>'C завтраками| Bed and breakfast'!H10*0.9</f>
        <v>27000</v>
      </c>
      <c r="I11" s="313">
        <f>'C завтраками| Bed and breakfast'!I10*0.9</f>
        <v>24300</v>
      </c>
      <c r="J11" s="313">
        <f>'C завтраками| Bed and breakfast'!J10*0.9</f>
        <v>24300</v>
      </c>
      <c r="K11" s="313">
        <f>'C завтраками| Bed and breakfast'!K10*0.9</f>
        <v>21600</v>
      </c>
      <c r="L11" s="313">
        <f>'C завтраками| Bed and breakfast'!L10*0.9</f>
        <v>27000</v>
      </c>
      <c r="M11" s="313">
        <f>'C завтраками| Bed and breakfast'!M10*0.9</f>
        <v>31050</v>
      </c>
      <c r="N11" s="313">
        <f>'C завтраками| Bed and breakfast'!N10*0.9</f>
        <v>14850</v>
      </c>
      <c r="O11" s="313">
        <f>'C завтраками| Bed and breakfast'!O10*0.9</f>
        <v>16200</v>
      </c>
      <c r="P11" s="313">
        <f>'C завтраками| Bed and breakfast'!P10*0.9</f>
        <v>14850</v>
      </c>
      <c r="Q11" s="313">
        <f>'C завтраками| Bed and breakfast'!Q10*0.9</f>
        <v>15480</v>
      </c>
      <c r="R11" s="313">
        <f>'C завтраками| Bed and breakfast'!R10*0.9</f>
        <v>16200</v>
      </c>
      <c r="S11" s="313">
        <f>'C завтраками| Bed and breakfast'!S10*0.9</f>
        <v>13500</v>
      </c>
      <c r="T11" s="313">
        <f>'C завтраками| Bed and breakfast'!T10*0.9</f>
        <v>16200</v>
      </c>
      <c r="U11" s="313">
        <f>'C завтраками| Bed and breakfast'!U10*0.9</f>
        <v>18900</v>
      </c>
      <c r="V11" s="313">
        <f>'C завтраками| Bed and breakfast'!V10*0.9</f>
        <v>18900</v>
      </c>
      <c r="W11" s="313">
        <f>'C завтраками| Bed and breakfast'!W10*0.9</f>
        <v>18900</v>
      </c>
      <c r="X11" s="313">
        <f>'C завтраками| Bed and breakfast'!X10*0.9</f>
        <v>18900</v>
      </c>
      <c r="Y11" s="313">
        <f>'C завтраками| Bed and breakfast'!Y10*0.9</f>
        <v>17550</v>
      </c>
      <c r="Z11" s="313">
        <f>'C завтраками| Bed and breakfast'!Z10*0.9</f>
        <v>21600</v>
      </c>
      <c r="AA11" s="313">
        <f>'C завтраками| Bed and breakfast'!AA10*0.9</f>
        <v>17550</v>
      </c>
      <c r="AB11" s="313">
        <f>'C завтраками| Bed and breakfast'!AB10*0.9</f>
        <v>24300</v>
      </c>
      <c r="AC11" s="313">
        <f>'C завтраками| Bed and breakfast'!AC10*0.9</f>
        <v>21600</v>
      </c>
      <c r="AD11" s="313">
        <f>'C завтраками| Bed and breakfast'!AD10*0.9</f>
        <v>17550</v>
      </c>
      <c r="AE11" s="313">
        <f>'C завтраками| Bed and breakfast'!AE10*0.9</f>
        <v>21600</v>
      </c>
      <c r="AF11" s="313">
        <f>'C завтраками| Bed and breakfast'!AF10*0.9</f>
        <v>18900</v>
      </c>
      <c r="AG11" s="313">
        <f>'C завтраками| Bed and breakfast'!AG10*0.9</f>
        <v>24930</v>
      </c>
      <c r="AH11" s="313">
        <f>'C завтраками| Bed and breakfast'!AH10*0.9</f>
        <v>27630</v>
      </c>
      <c r="AI11" s="313">
        <f>'C завтраками| Bed and breakfast'!AI10*0.9</f>
        <v>24930</v>
      </c>
      <c r="AJ11" s="313">
        <f>'C завтраками| Bed and breakfast'!AJ10*0.9</f>
        <v>23400</v>
      </c>
      <c r="AK11" s="313">
        <f>'C завтраками| Bed and breakfast'!AK10*0.9</f>
        <v>23400</v>
      </c>
      <c r="AL11" s="313">
        <f>'C завтраками| Bed and breakfast'!AL10*0.9</f>
        <v>24930</v>
      </c>
      <c r="AM11" s="313">
        <f>'C завтраками| Bed and breakfast'!AM10*0.9</f>
        <v>23400</v>
      </c>
      <c r="AN11" s="313">
        <f>'C завтраками| Bed and breakfast'!AN10*0.9</f>
        <v>27630</v>
      </c>
      <c r="AO11" s="313">
        <f>'C завтраками| Bed and breakfast'!AO10*0.9</f>
        <v>24930</v>
      </c>
      <c r="AP11" s="313">
        <f>'C завтраками| Bed and breakfast'!AP10*0.9</f>
        <v>27630</v>
      </c>
      <c r="AQ11" s="313">
        <f>'C завтраками| Bed and breakfast'!AQ10*0.9</f>
        <v>27630</v>
      </c>
      <c r="AR11" s="313">
        <f>'C завтраками| Bed and breakfast'!AR10*0.9</f>
        <v>34830</v>
      </c>
      <c r="AS11" s="313">
        <f>'C завтраками| Bed and breakfast'!AS10*0.9</f>
        <v>27630</v>
      </c>
      <c r="AT11" s="313">
        <f>'C завтраками| Bed and breakfast'!AT10*0.9</f>
        <v>32130</v>
      </c>
      <c r="AU11" s="313">
        <f>'C завтраками| Bed and breakfast'!AU10*0.9</f>
        <v>27630</v>
      </c>
      <c r="AV11" s="313">
        <f>'C завтраками| Bed and breakfast'!AV10*0.9</f>
        <v>32130</v>
      </c>
      <c r="AW11" s="313">
        <f>'C завтраками| Bed and breakfast'!AW10*0.9</f>
        <v>27630</v>
      </c>
      <c r="AX11" s="313">
        <f>'C завтраками| Bed and breakfast'!AX10*0.9</f>
        <v>34830</v>
      </c>
      <c r="AY11" s="313">
        <f>'C завтраками| Bed and breakfast'!AY10*0.9</f>
        <v>23400</v>
      </c>
      <c r="AZ11" s="313">
        <f>'C завтраками| Bed and breakfast'!AZ10*0.9</f>
        <v>29430</v>
      </c>
      <c r="BA11" s="313">
        <f>'C завтраками| Bed and breakfast'!BA10*0.9</f>
        <v>20700</v>
      </c>
      <c r="BB11" s="313">
        <f>'C завтраками| Bed and breakfast'!BB10*0.9</f>
        <v>22050</v>
      </c>
      <c r="BC11" s="313">
        <f>'C завтраками| Bed and breakfast'!BC10*0.9</f>
        <v>20700</v>
      </c>
      <c r="BD11" s="313">
        <f>'C завтраками| Bed and breakfast'!BD10*0.9</f>
        <v>22050</v>
      </c>
      <c r="BE11" s="313">
        <f>'C завтраками| Bed and breakfast'!BE10*0.9</f>
        <v>20700</v>
      </c>
      <c r="BF11" s="313">
        <f>'C завтраками| Bed and breakfast'!BF10*0.9</f>
        <v>22050</v>
      </c>
      <c r="BG11" s="313">
        <f>'C завтраками| Bed and breakfast'!BG10*0.9</f>
        <v>20700</v>
      </c>
      <c r="BH11" s="313">
        <f>'C завтраками| Bed and breakfast'!BH10*0.9</f>
        <v>22050</v>
      </c>
      <c r="BI11" s="313">
        <f>'C завтраками| Bed and breakfast'!BI10*0.9</f>
        <v>20700</v>
      </c>
    </row>
    <row r="12" spans="1:61" s="85" customFormat="1" x14ac:dyDescent="0.2">
      <c r="A12" s="260">
        <v>2</v>
      </c>
      <c r="B12" s="313">
        <f>'C завтраками| Bed and breakfast'!B11*0.9</f>
        <v>20700</v>
      </c>
      <c r="C12" s="313">
        <f>'C завтраками| Bed and breakfast'!C11*0.9</f>
        <v>19350</v>
      </c>
      <c r="D12" s="313">
        <f>'C завтраками| Bed and breakfast'!D11*0.9</f>
        <v>17280</v>
      </c>
      <c r="E12" s="313">
        <f>'C завтраками| Bed and breakfast'!E11*0.9</f>
        <v>17280</v>
      </c>
      <c r="F12" s="313">
        <f>'C завтраками| Bed and breakfast'!F11*0.9</f>
        <v>20700</v>
      </c>
      <c r="G12" s="313">
        <f>'C завтраками| Bed and breakfast'!G11*0.9</f>
        <v>32850</v>
      </c>
      <c r="H12" s="313">
        <f>'C завтраками| Bed and breakfast'!H11*0.9</f>
        <v>28800</v>
      </c>
      <c r="I12" s="313">
        <f>'C завтраками| Bed and breakfast'!I11*0.9</f>
        <v>26100</v>
      </c>
      <c r="J12" s="313">
        <f>'C завтраками| Bed and breakfast'!J11*0.9</f>
        <v>26100</v>
      </c>
      <c r="K12" s="313">
        <f>'C завтраками| Bed and breakfast'!K11*0.9</f>
        <v>23400</v>
      </c>
      <c r="L12" s="313">
        <f>'C завтраками| Bed and breakfast'!L11*0.9</f>
        <v>28800</v>
      </c>
      <c r="M12" s="313">
        <f>'C завтраками| Bed and breakfast'!M11*0.9</f>
        <v>32850</v>
      </c>
      <c r="N12" s="313">
        <f>'C завтраками| Bed and breakfast'!N11*0.9</f>
        <v>16650</v>
      </c>
      <c r="O12" s="313">
        <f>'C завтраками| Bed and breakfast'!O11*0.9</f>
        <v>18000</v>
      </c>
      <c r="P12" s="313">
        <f>'C завтраками| Bed and breakfast'!P11*0.9</f>
        <v>16650</v>
      </c>
      <c r="Q12" s="313">
        <f>'C завтраками| Bed and breakfast'!Q11*0.9</f>
        <v>17280</v>
      </c>
      <c r="R12" s="313">
        <f>'C завтраками| Bed and breakfast'!R11*0.9</f>
        <v>18000</v>
      </c>
      <c r="S12" s="313">
        <f>'C завтраками| Bed and breakfast'!S11*0.9</f>
        <v>15300</v>
      </c>
      <c r="T12" s="313">
        <f>'C завтраками| Bed and breakfast'!T11*0.9</f>
        <v>18000</v>
      </c>
      <c r="U12" s="313">
        <f>'C завтраками| Bed and breakfast'!U11*0.9</f>
        <v>20700</v>
      </c>
      <c r="V12" s="313">
        <f>'C завтраками| Bed and breakfast'!V11*0.9</f>
        <v>20700</v>
      </c>
      <c r="W12" s="313">
        <f>'C завтраками| Bed and breakfast'!W11*0.9</f>
        <v>20700</v>
      </c>
      <c r="X12" s="313">
        <f>'C завтраками| Bed and breakfast'!X11*0.9</f>
        <v>20700</v>
      </c>
      <c r="Y12" s="313">
        <f>'C завтраками| Bed and breakfast'!Y11*0.9</f>
        <v>19350</v>
      </c>
      <c r="Z12" s="313">
        <f>'C завтраками| Bed and breakfast'!Z11*0.9</f>
        <v>23400</v>
      </c>
      <c r="AA12" s="313">
        <f>'C завтраками| Bed and breakfast'!AA11*0.9</f>
        <v>19350</v>
      </c>
      <c r="AB12" s="313">
        <f>'C завтраками| Bed and breakfast'!AB11*0.9</f>
        <v>26100</v>
      </c>
      <c r="AC12" s="313">
        <f>'C завтраками| Bed and breakfast'!AC11*0.9</f>
        <v>23400</v>
      </c>
      <c r="AD12" s="313">
        <f>'C завтраками| Bed and breakfast'!AD11*0.9</f>
        <v>19350</v>
      </c>
      <c r="AE12" s="313">
        <f>'C завтраками| Bed and breakfast'!AE11*0.9</f>
        <v>23400</v>
      </c>
      <c r="AF12" s="313">
        <f>'C завтраками| Bed and breakfast'!AF11*0.9</f>
        <v>20700</v>
      </c>
      <c r="AG12" s="313">
        <f>'C завтраками| Bed and breakfast'!AG11*0.9</f>
        <v>26730</v>
      </c>
      <c r="AH12" s="313">
        <f>'C завтраками| Bed and breakfast'!AH11*0.9</f>
        <v>29430</v>
      </c>
      <c r="AI12" s="313">
        <f>'C завтраками| Bed and breakfast'!AI11*0.9</f>
        <v>26730</v>
      </c>
      <c r="AJ12" s="313">
        <f>'C завтраками| Bed and breakfast'!AJ11*0.9</f>
        <v>25200</v>
      </c>
      <c r="AK12" s="313">
        <f>'C завтраками| Bed and breakfast'!AK11*0.9</f>
        <v>25200</v>
      </c>
      <c r="AL12" s="313">
        <f>'C завтраками| Bed and breakfast'!AL11*0.9</f>
        <v>26730</v>
      </c>
      <c r="AM12" s="313">
        <f>'C завтраками| Bed and breakfast'!AM11*0.9</f>
        <v>25200</v>
      </c>
      <c r="AN12" s="313">
        <f>'C завтраками| Bed and breakfast'!AN11*0.9</f>
        <v>29430</v>
      </c>
      <c r="AO12" s="313">
        <f>'C завтраками| Bed and breakfast'!AO11*0.9</f>
        <v>26730</v>
      </c>
      <c r="AP12" s="313">
        <f>'C завтраками| Bed and breakfast'!AP11*0.9</f>
        <v>29430</v>
      </c>
      <c r="AQ12" s="313">
        <f>'C завтраками| Bed and breakfast'!AQ11*0.9</f>
        <v>29430</v>
      </c>
      <c r="AR12" s="313">
        <f>'C завтраками| Bed and breakfast'!AR11*0.9</f>
        <v>36630</v>
      </c>
      <c r="AS12" s="313">
        <f>'C завтраками| Bed and breakfast'!AS11*0.9</f>
        <v>29430</v>
      </c>
      <c r="AT12" s="313">
        <f>'C завтраками| Bed and breakfast'!AT11*0.9</f>
        <v>33930</v>
      </c>
      <c r="AU12" s="313">
        <f>'C завтраками| Bed and breakfast'!AU11*0.9</f>
        <v>29430</v>
      </c>
      <c r="AV12" s="313">
        <f>'C завтраками| Bed and breakfast'!AV11*0.9</f>
        <v>33930</v>
      </c>
      <c r="AW12" s="313">
        <f>'C завтраками| Bed and breakfast'!AW11*0.9</f>
        <v>29430</v>
      </c>
      <c r="AX12" s="313">
        <f>'C завтраками| Bed and breakfast'!AX11*0.9</f>
        <v>36630</v>
      </c>
      <c r="AY12" s="313">
        <f>'C завтраками| Bed and breakfast'!AY11*0.9</f>
        <v>25200</v>
      </c>
      <c r="AZ12" s="313">
        <f>'C завтраками| Bed and breakfast'!AZ11*0.9</f>
        <v>31230</v>
      </c>
      <c r="BA12" s="313">
        <f>'C завтраками| Bed and breakfast'!BA11*0.9</f>
        <v>22500</v>
      </c>
      <c r="BB12" s="313">
        <f>'C завтраками| Bed and breakfast'!BB11*0.9</f>
        <v>23850</v>
      </c>
      <c r="BC12" s="313">
        <f>'C завтраками| Bed and breakfast'!BC11*0.9</f>
        <v>22500</v>
      </c>
      <c r="BD12" s="313">
        <f>'C завтраками| Bed and breakfast'!BD11*0.9</f>
        <v>23850</v>
      </c>
      <c r="BE12" s="313">
        <f>'C завтраками| Bed and breakfast'!BE11*0.9</f>
        <v>22500</v>
      </c>
      <c r="BF12" s="313">
        <f>'C завтраками| Bed and breakfast'!BF11*0.9</f>
        <v>23850</v>
      </c>
      <c r="BG12" s="313">
        <f>'C завтраками| Bed and breakfast'!BG11*0.9</f>
        <v>22500</v>
      </c>
      <c r="BH12" s="313">
        <f>'C завтраками| Bed and breakfast'!BH11*0.9</f>
        <v>23850</v>
      </c>
      <c r="BI12" s="313">
        <f>'C завтраками| Bed and breakfast'!BI11*0.9</f>
        <v>22500</v>
      </c>
    </row>
    <row r="13" spans="1:61" s="85" customFormat="1" x14ac:dyDescent="0.2">
      <c r="A13" s="259" t="s">
        <v>154</v>
      </c>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row>
    <row r="14" spans="1:61" s="85" customFormat="1" x14ac:dyDescent="0.2">
      <c r="A14" s="260">
        <v>1</v>
      </c>
      <c r="B14" s="313">
        <f>'C завтраками| Bed and breakfast'!B13*0.9</f>
        <v>19800</v>
      </c>
      <c r="C14" s="313">
        <f>'C завтраками| Bed and breakfast'!C13*0.9</f>
        <v>18450</v>
      </c>
      <c r="D14" s="313">
        <f>'C завтраками| Bed and breakfast'!D13*0.9</f>
        <v>16380</v>
      </c>
      <c r="E14" s="313">
        <f>'C завтраками| Bed and breakfast'!E13*0.9</f>
        <v>16380</v>
      </c>
      <c r="F14" s="313">
        <f>'C завтраками| Bed and breakfast'!F13*0.9</f>
        <v>19800</v>
      </c>
      <c r="G14" s="313">
        <f>'C завтраками| Bed and breakfast'!G13*0.9</f>
        <v>31950</v>
      </c>
      <c r="H14" s="313">
        <f>'C завтраками| Bed and breakfast'!H13*0.9</f>
        <v>27900</v>
      </c>
      <c r="I14" s="313">
        <f>'C завтраками| Bed and breakfast'!I13*0.9</f>
        <v>25200</v>
      </c>
      <c r="J14" s="313">
        <f>'C завтраками| Bed and breakfast'!J13*0.9</f>
        <v>25200</v>
      </c>
      <c r="K14" s="313">
        <f>'C завтраками| Bed and breakfast'!K13*0.9</f>
        <v>22500</v>
      </c>
      <c r="L14" s="313">
        <f>'C завтраками| Bed and breakfast'!L13*0.9</f>
        <v>27900</v>
      </c>
      <c r="M14" s="313">
        <f>'C завтраками| Bed and breakfast'!M13*0.9</f>
        <v>31950</v>
      </c>
      <c r="N14" s="313">
        <f>'C завтраками| Bed and breakfast'!N13*0.9</f>
        <v>15750</v>
      </c>
      <c r="O14" s="313">
        <f>'C завтраками| Bed and breakfast'!O13*0.9</f>
        <v>17100</v>
      </c>
      <c r="P14" s="313">
        <f>'C завтраками| Bed and breakfast'!P13*0.9</f>
        <v>15750</v>
      </c>
      <c r="Q14" s="313">
        <f>'C завтраками| Bed and breakfast'!Q13*0.9</f>
        <v>16380</v>
      </c>
      <c r="R14" s="313">
        <f>'C завтраками| Bed and breakfast'!R13*0.9</f>
        <v>17100</v>
      </c>
      <c r="S14" s="313">
        <f>'C завтраками| Bed and breakfast'!S13*0.9</f>
        <v>14400</v>
      </c>
      <c r="T14" s="313">
        <f>'C завтраками| Bed and breakfast'!T13*0.9</f>
        <v>17100</v>
      </c>
      <c r="U14" s="313">
        <f>'C завтраками| Bed and breakfast'!U13*0.9</f>
        <v>19800</v>
      </c>
      <c r="V14" s="313">
        <f>'C завтраками| Bed and breakfast'!V13*0.9</f>
        <v>19800</v>
      </c>
      <c r="W14" s="313">
        <f>'C завтраками| Bed and breakfast'!W13*0.9</f>
        <v>19800</v>
      </c>
      <c r="X14" s="313">
        <f>'C завтраками| Bed and breakfast'!X13*0.9</f>
        <v>19800</v>
      </c>
      <c r="Y14" s="313">
        <f>'C завтраками| Bed and breakfast'!Y13*0.9</f>
        <v>18450</v>
      </c>
      <c r="Z14" s="313">
        <f>'C завтраками| Bed and breakfast'!Z13*0.9</f>
        <v>22500</v>
      </c>
      <c r="AA14" s="313">
        <f>'C завтраками| Bed and breakfast'!AA13*0.9</f>
        <v>18450</v>
      </c>
      <c r="AB14" s="313">
        <f>'C завтраками| Bed and breakfast'!AB13*0.9</f>
        <v>25200</v>
      </c>
      <c r="AC14" s="313">
        <f>'C завтраками| Bed and breakfast'!AC13*0.9</f>
        <v>22500</v>
      </c>
      <c r="AD14" s="313">
        <f>'C завтраками| Bed and breakfast'!AD13*0.9</f>
        <v>18450</v>
      </c>
      <c r="AE14" s="313">
        <f>'C завтраками| Bed and breakfast'!AE13*0.9</f>
        <v>22500</v>
      </c>
      <c r="AF14" s="313">
        <f>'C завтраками| Bed and breakfast'!AF13*0.9</f>
        <v>19800</v>
      </c>
      <c r="AG14" s="313">
        <f>'C завтраками| Bed and breakfast'!AG13*0.9</f>
        <v>25830</v>
      </c>
      <c r="AH14" s="313">
        <f>'C завтраками| Bed and breakfast'!AH13*0.9</f>
        <v>28530</v>
      </c>
      <c r="AI14" s="313">
        <f>'C завтраками| Bed and breakfast'!AI13*0.9</f>
        <v>25830</v>
      </c>
      <c r="AJ14" s="313">
        <f>'C завтраками| Bed and breakfast'!AJ13*0.9</f>
        <v>24300</v>
      </c>
      <c r="AK14" s="313">
        <f>'C завтраками| Bed and breakfast'!AK13*0.9</f>
        <v>24300</v>
      </c>
      <c r="AL14" s="313">
        <f>'C завтраками| Bed and breakfast'!AL13*0.9</f>
        <v>25830</v>
      </c>
      <c r="AM14" s="313">
        <f>'C завтраками| Bed and breakfast'!AM13*0.9</f>
        <v>24300</v>
      </c>
      <c r="AN14" s="313">
        <f>'C завтраками| Bed and breakfast'!AN13*0.9</f>
        <v>28530</v>
      </c>
      <c r="AO14" s="313">
        <f>'C завтраками| Bed and breakfast'!AO13*0.9</f>
        <v>25830</v>
      </c>
      <c r="AP14" s="313">
        <f>'C завтраками| Bed and breakfast'!AP13*0.9</f>
        <v>28530</v>
      </c>
      <c r="AQ14" s="313">
        <f>'C завтраками| Bed and breakfast'!AQ13*0.9</f>
        <v>28530</v>
      </c>
      <c r="AR14" s="313">
        <f>'C завтраками| Bed and breakfast'!AR13*0.9</f>
        <v>35730</v>
      </c>
      <c r="AS14" s="313">
        <f>'C завтраками| Bed and breakfast'!AS13*0.9</f>
        <v>28530</v>
      </c>
      <c r="AT14" s="313">
        <f>'C завтраками| Bed and breakfast'!AT13*0.9</f>
        <v>33030</v>
      </c>
      <c r="AU14" s="313">
        <f>'C завтраками| Bed and breakfast'!AU13*0.9</f>
        <v>28530</v>
      </c>
      <c r="AV14" s="313">
        <f>'C завтраками| Bed and breakfast'!AV13*0.9</f>
        <v>33030</v>
      </c>
      <c r="AW14" s="313">
        <f>'C завтраками| Bed and breakfast'!AW13*0.9</f>
        <v>28530</v>
      </c>
      <c r="AX14" s="313">
        <f>'C завтраками| Bed and breakfast'!AX13*0.9</f>
        <v>35730</v>
      </c>
      <c r="AY14" s="313">
        <f>'C завтраками| Bed and breakfast'!AY13*0.9</f>
        <v>24300</v>
      </c>
      <c r="AZ14" s="313">
        <f>'C завтраками| Bed and breakfast'!AZ13*0.9</f>
        <v>30330</v>
      </c>
      <c r="BA14" s="313">
        <f>'C завтраками| Bed and breakfast'!BA13*0.9</f>
        <v>21600</v>
      </c>
      <c r="BB14" s="313">
        <f>'C завтраками| Bed and breakfast'!BB13*0.9</f>
        <v>22950</v>
      </c>
      <c r="BC14" s="313">
        <f>'C завтраками| Bed and breakfast'!BC13*0.9</f>
        <v>21600</v>
      </c>
      <c r="BD14" s="313">
        <f>'C завтраками| Bed and breakfast'!BD13*0.9</f>
        <v>22950</v>
      </c>
      <c r="BE14" s="313">
        <f>'C завтраками| Bed and breakfast'!BE13*0.9</f>
        <v>21600</v>
      </c>
      <c r="BF14" s="313">
        <f>'C завтраками| Bed and breakfast'!BF13*0.9</f>
        <v>22950</v>
      </c>
      <c r="BG14" s="313">
        <f>'C завтраками| Bed and breakfast'!BG13*0.9</f>
        <v>21600</v>
      </c>
      <c r="BH14" s="313">
        <f>'C завтраками| Bed and breakfast'!BH13*0.9</f>
        <v>22950</v>
      </c>
      <c r="BI14" s="313">
        <f>'C завтраками| Bed and breakfast'!BI13*0.9</f>
        <v>21600</v>
      </c>
    </row>
    <row r="15" spans="1:61" s="85" customFormat="1" x14ac:dyDescent="0.2">
      <c r="A15" s="260">
        <v>2</v>
      </c>
      <c r="B15" s="313">
        <f>'C завтраками| Bed and breakfast'!B14*0.9</f>
        <v>21600</v>
      </c>
      <c r="C15" s="313">
        <f>'C завтраками| Bed and breakfast'!C14*0.9</f>
        <v>20250</v>
      </c>
      <c r="D15" s="313">
        <f>'C завтраками| Bed and breakfast'!D14*0.9</f>
        <v>18180</v>
      </c>
      <c r="E15" s="313">
        <f>'C завтраками| Bed and breakfast'!E14*0.9</f>
        <v>18180</v>
      </c>
      <c r="F15" s="313">
        <f>'C завтраками| Bed and breakfast'!F14*0.9</f>
        <v>21600</v>
      </c>
      <c r="G15" s="313">
        <f>'C завтраками| Bed and breakfast'!G14*0.9</f>
        <v>33750</v>
      </c>
      <c r="H15" s="313">
        <f>'C завтраками| Bed and breakfast'!H14*0.9</f>
        <v>29700</v>
      </c>
      <c r="I15" s="313">
        <f>'C завтраками| Bed and breakfast'!I14*0.9</f>
        <v>27000</v>
      </c>
      <c r="J15" s="313">
        <f>'C завтраками| Bed and breakfast'!J14*0.9</f>
        <v>27000</v>
      </c>
      <c r="K15" s="313">
        <f>'C завтраками| Bed and breakfast'!K14*0.9</f>
        <v>24300</v>
      </c>
      <c r="L15" s="313">
        <f>'C завтраками| Bed and breakfast'!L14*0.9</f>
        <v>29700</v>
      </c>
      <c r="M15" s="313">
        <f>'C завтраками| Bed and breakfast'!M14*0.9</f>
        <v>33750</v>
      </c>
      <c r="N15" s="313">
        <f>'C завтраками| Bed and breakfast'!N14*0.9</f>
        <v>17550</v>
      </c>
      <c r="O15" s="313">
        <f>'C завтраками| Bed and breakfast'!O14*0.9</f>
        <v>18900</v>
      </c>
      <c r="P15" s="313">
        <f>'C завтраками| Bed and breakfast'!P14*0.9</f>
        <v>17550</v>
      </c>
      <c r="Q15" s="313">
        <f>'C завтраками| Bed and breakfast'!Q14*0.9</f>
        <v>18180</v>
      </c>
      <c r="R15" s="313">
        <f>'C завтраками| Bed and breakfast'!R14*0.9</f>
        <v>18900</v>
      </c>
      <c r="S15" s="313">
        <f>'C завтраками| Bed and breakfast'!S14*0.9</f>
        <v>16200</v>
      </c>
      <c r="T15" s="313">
        <f>'C завтраками| Bed and breakfast'!T14*0.9</f>
        <v>18900</v>
      </c>
      <c r="U15" s="313">
        <f>'C завтраками| Bed and breakfast'!U14*0.9</f>
        <v>21600</v>
      </c>
      <c r="V15" s="313">
        <f>'C завтраками| Bed and breakfast'!V14*0.9</f>
        <v>21600</v>
      </c>
      <c r="W15" s="313">
        <f>'C завтраками| Bed and breakfast'!W14*0.9</f>
        <v>21600</v>
      </c>
      <c r="X15" s="313">
        <f>'C завтраками| Bed and breakfast'!X14*0.9</f>
        <v>21600</v>
      </c>
      <c r="Y15" s="313">
        <f>'C завтраками| Bed and breakfast'!Y14*0.9</f>
        <v>20250</v>
      </c>
      <c r="Z15" s="313">
        <f>'C завтраками| Bed and breakfast'!Z14*0.9</f>
        <v>24300</v>
      </c>
      <c r="AA15" s="313">
        <f>'C завтраками| Bed and breakfast'!AA14*0.9</f>
        <v>20250</v>
      </c>
      <c r="AB15" s="313">
        <f>'C завтраками| Bed and breakfast'!AB14*0.9</f>
        <v>27000</v>
      </c>
      <c r="AC15" s="313">
        <f>'C завтраками| Bed and breakfast'!AC14*0.9</f>
        <v>24300</v>
      </c>
      <c r="AD15" s="313">
        <f>'C завтраками| Bed and breakfast'!AD14*0.9</f>
        <v>20250</v>
      </c>
      <c r="AE15" s="313">
        <f>'C завтраками| Bed and breakfast'!AE14*0.9</f>
        <v>24300</v>
      </c>
      <c r="AF15" s="313">
        <f>'C завтраками| Bed and breakfast'!AF14*0.9</f>
        <v>21600</v>
      </c>
      <c r="AG15" s="313">
        <f>'C завтраками| Bed and breakfast'!AG14*0.9</f>
        <v>27630</v>
      </c>
      <c r="AH15" s="313">
        <f>'C завтраками| Bed and breakfast'!AH14*0.9</f>
        <v>30330</v>
      </c>
      <c r="AI15" s="313">
        <f>'C завтраками| Bed and breakfast'!AI14*0.9</f>
        <v>27630</v>
      </c>
      <c r="AJ15" s="313">
        <f>'C завтраками| Bed and breakfast'!AJ14*0.9</f>
        <v>26100</v>
      </c>
      <c r="AK15" s="313">
        <f>'C завтраками| Bed and breakfast'!AK14*0.9</f>
        <v>26100</v>
      </c>
      <c r="AL15" s="313">
        <f>'C завтраками| Bed and breakfast'!AL14*0.9</f>
        <v>27630</v>
      </c>
      <c r="AM15" s="313">
        <f>'C завтраками| Bed and breakfast'!AM14*0.9</f>
        <v>26100</v>
      </c>
      <c r="AN15" s="313">
        <f>'C завтраками| Bed and breakfast'!AN14*0.9</f>
        <v>30330</v>
      </c>
      <c r="AO15" s="313">
        <f>'C завтраками| Bed and breakfast'!AO14*0.9</f>
        <v>27630</v>
      </c>
      <c r="AP15" s="313">
        <f>'C завтраками| Bed and breakfast'!AP14*0.9</f>
        <v>30330</v>
      </c>
      <c r="AQ15" s="313">
        <f>'C завтраками| Bed and breakfast'!AQ14*0.9</f>
        <v>30330</v>
      </c>
      <c r="AR15" s="313">
        <f>'C завтраками| Bed and breakfast'!AR14*0.9</f>
        <v>37530</v>
      </c>
      <c r="AS15" s="313">
        <f>'C завтраками| Bed and breakfast'!AS14*0.9</f>
        <v>30330</v>
      </c>
      <c r="AT15" s="313">
        <f>'C завтраками| Bed and breakfast'!AT14*0.9</f>
        <v>34830</v>
      </c>
      <c r="AU15" s="313">
        <f>'C завтраками| Bed and breakfast'!AU14*0.9</f>
        <v>30330</v>
      </c>
      <c r="AV15" s="313">
        <f>'C завтраками| Bed and breakfast'!AV14*0.9</f>
        <v>34830</v>
      </c>
      <c r="AW15" s="313">
        <f>'C завтраками| Bed and breakfast'!AW14*0.9</f>
        <v>30330</v>
      </c>
      <c r="AX15" s="313">
        <f>'C завтраками| Bed and breakfast'!AX14*0.9</f>
        <v>37530</v>
      </c>
      <c r="AY15" s="313">
        <f>'C завтраками| Bed and breakfast'!AY14*0.9</f>
        <v>26100</v>
      </c>
      <c r="AZ15" s="313">
        <f>'C завтраками| Bed and breakfast'!AZ14*0.9</f>
        <v>32130</v>
      </c>
      <c r="BA15" s="313">
        <f>'C завтраками| Bed and breakfast'!BA14*0.9</f>
        <v>23400</v>
      </c>
      <c r="BB15" s="313">
        <f>'C завтраками| Bed and breakfast'!BB14*0.9</f>
        <v>24750</v>
      </c>
      <c r="BC15" s="313">
        <f>'C завтраками| Bed and breakfast'!BC14*0.9</f>
        <v>23400</v>
      </c>
      <c r="BD15" s="313">
        <f>'C завтраками| Bed and breakfast'!BD14*0.9</f>
        <v>24750</v>
      </c>
      <c r="BE15" s="313">
        <f>'C завтраками| Bed and breakfast'!BE14*0.9</f>
        <v>23400</v>
      </c>
      <c r="BF15" s="313">
        <f>'C завтраками| Bed and breakfast'!BF14*0.9</f>
        <v>24750</v>
      </c>
      <c r="BG15" s="313">
        <f>'C завтраками| Bed and breakfast'!BG14*0.9</f>
        <v>23400</v>
      </c>
      <c r="BH15" s="313">
        <f>'C завтраками| Bed and breakfast'!BH14*0.9</f>
        <v>24750</v>
      </c>
      <c r="BI15" s="313">
        <f>'C завтраками| Bed and breakfast'!BI14*0.9</f>
        <v>23400</v>
      </c>
    </row>
    <row r="16" spans="1:61" s="85" customFormat="1" x14ac:dyDescent="0.2">
      <c r="A16" s="259" t="s">
        <v>156</v>
      </c>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2"/>
      <c r="BI16" s="292"/>
    </row>
    <row r="17" spans="1:61" s="85" customFormat="1" x14ac:dyDescent="0.2">
      <c r="A17" s="260">
        <v>1</v>
      </c>
      <c r="B17" s="313">
        <f>'C завтраками| Bed and breakfast'!B16*0.9</f>
        <v>22500</v>
      </c>
      <c r="C17" s="313">
        <f>'C завтраками| Bed and breakfast'!C16*0.9</f>
        <v>21150</v>
      </c>
      <c r="D17" s="313">
        <f>'C завтраками| Bed and breakfast'!D16*0.9</f>
        <v>19080</v>
      </c>
      <c r="E17" s="313">
        <f>'C завтраками| Bed and breakfast'!E16*0.9</f>
        <v>19080</v>
      </c>
      <c r="F17" s="313">
        <f>'C завтраками| Bed and breakfast'!F16*0.9</f>
        <v>22500</v>
      </c>
      <c r="G17" s="313">
        <f>'C завтраками| Bed and breakfast'!G16*0.9</f>
        <v>34650</v>
      </c>
      <c r="H17" s="313">
        <f>'C завтраками| Bed and breakfast'!H16*0.9</f>
        <v>30600</v>
      </c>
      <c r="I17" s="313">
        <f>'C завтраками| Bed and breakfast'!I16*0.9</f>
        <v>27900</v>
      </c>
      <c r="J17" s="313">
        <f>'C завтраками| Bed and breakfast'!J16*0.9</f>
        <v>27900</v>
      </c>
      <c r="K17" s="313">
        <f>'C завтраками| Bed and breakfast'!K16*0.9</f>
        <v>25200</v>
      </c>
      <c r="L17" s="313">
        <f>'C завтраками| Bed and breakfast'!L16*0.9</f>
        <v>30600</v>
      </c>
      <c r="M17" s="313">
        <f>'C завтраками| Bed and breakfast'!M16*0.9</f>
        <v>34650</v>
      </c>
      <c r="N17" s="313">
        <f>'C завтраками| Bed and breakfast'!N16*0.9</f>
        <v>18450</v>
      </c>
      <c r="O17" s="313">
        <f>'C завтраками| Bed and breakfast'!O16*0.9</f>
        <v>19800</v>
      </c>
      <c r="P17" s="313">
        <f>'C завтраками| Bed and breakfast'!P16*0.9</f>
        <v>18450</v>
      </c>
      <c r="Q17" s="313">
        <f>'C завтраками| Bed and breakfast'!Q16*0.9</f>
        <v>19080</v>
      </c>
      <c r="R17" s="313">
        <f>'C завтраками| Bed and breakfast'!R16*0.9</f>
        <v>19800</v>
      </c>
      <c r="S17" s="313">
        <f>'C завтраками| Bed and breakfast'!S16*0.9</f>
        <v>17100</v>
      </c>
      <c r="T17" s="313">
        <f>'C завтраками| Bed and breakfast'!T16*0.9</f>
        <v>19800</v>
      </c>
      <c r="U17" s="313">
        <f>'C завтраками| Bed and breakfast'!U16*0.9</f>
        <v>22500</v>
      </c>
      <c r="V17" s="313">
        <f>'C завтраками| Bed and breakfast'!V16*0.9</f>
        <v>22500</v>
      </c>
      <c r="W17" s="313">
        <f>'C завтраками| Bed and breakfast'!W16*0.9</f>
        <v>22500</v>
      </c>
      <c r="X17" s="313">
        <f>'C завтраками| Bed and breakfast'!X16*0.9</f>
        <v>22500</v>
      </c>
      <c r="Y17" s="313">
        <f>'C завтраками| Bed and breakfast'!Y16*0.9</f>
        <v>21150</v>
      </c>
      <c r="Z17" s="313">
        <f>'C завтраками| Bed and breakfast'!Z16*0.9</f>
        <v>25200</v>
      </c>
      <c r="AA17" s="313">
        <f>'C завтраками| Bed and breakfast'!AA16*0.9</f>
        <v>21150</v>
      </c>
      <c r="AB17" s="313">
        <f>'C завтраками| Bed and breakfast'!AB16*0.9</f>
        <v>27900</v>
      </c>
      <c r="AC17" s="313">
        <f>'C завтраками| Bed and breakfast'!AC16*0.9</f>
        <v>25200</v>
      </c>
      <c r="AD17" s="313">
        <f>'C завтраками| Bed and breakfast'!AD16*0.9</f>
        <v>21150</v>
      </c>
      <c r="AE17" s="313">
        <f>'C завтраками| Bed and breakfast'!AE16*0.9</f>
        <v>25200</v>
      </c>
      <c r="AF17" s="313">
        <f>'C завтраками| Bed and breakfast'!AF16*0.9</f>
        <v>22500</v>
      </c>
      <c r="AG17" s="313">
        <f>'C завтраками| Bed and breakfast'!AG16*0.9</f>
        <v>28530</v>
      </c>
      <c r="AH17" s="313">
        <f>'C завтраками| Bed and breakfast'!AH16*0.9</f>
        <v>31230</v>
      </c>
      <c r="AI17" s="313">
        <f>'C завтраками| Bed and breakfast'!AI16*0.9</f>
        <v>28530</v>
      </c>
      <c r="AJ17" s="313">
        <f>'C завтраками| Bed and breakfast'!AJ16*0.9</f>
        <v>27000</v>
      </c>
      <c r="AK17" s="313">
        <f>'C завтраками| Bed and breakfast'!AK16*0.9</f>
        <v>27000</v>
      </c>
      <c r="AL17" s="313">
        <f>'C завтраками| Bed and breakfast'!AL16*0.9</f>
        <v>28530</v>
      </c>
      <c r="AM17" s="313">
        <f>'C завтраками| Bed and breakfast'!AM16*0.9</f>
        <v>27000</v>
      </c>
      <c r="AN17" s="313">
        <f>'C завтраками| Bed and breakfast'!AN16*0.9</f>
        <v>31230</v>
      </c>
      <c r="AO17" s="313">
        <f>'C завтраками| Bed and breakfast'!AO16*0.9</f>
        <v>28530</v>
      </c>
      <c r="AP17" s="313">
        <f>'C завтраками| Bed and breakfast'!AP16*0.9</f>
        <v>31230</v>
      </c>
      <c r="AQ17" s="313">
        <f>'C завтраками| Bed and breakfast'!AQ16*0.9</f>
        <v>31230</v>
      </c>
      <c r="AR17" s="313">
        <f>'C завтраками| Bed and breakfast'!AR16*0.9</f>
        <v>38430</v>
      </c>
      <c r="AS17" s="313">
        <f>'C завтраками| Bed and breakfast'!AS16*0.9</f>
        <v>31230</v>
      </c>
      <c r="AT17" s="313">
        <f>'C завтраками| Bed and breakfast'!AT16*0.9</f>
        <v>35730</v>
      </c>
      <c r="AU17" s="313">
        <f>'C завтраками| Bed and breakfast'!AU16*0.9</f>
        <v>31230</v>
      </c>
      <c r="AV17" s="313">
        <f>'C завтраками| Bed and breakfast'!AV16*0.9</f>
        <v>35730</v>
      </c>
      <c r="AW17" s="313">
        <f>'C завтраками| Bed and breakfast'!AW16*0.9</f>
        <v>31230</v>
      </c>
      <c r="AX17" s="313">
        <f>'C завтраками| Bed and breakfast'!AX16*0.9</f>
        <v>38430</v>
      </c>
      <c r="AY17" s="313">
        <f>'C завтраками| Bed and breakfast'!AY16*0.9</f>
        <v>27000</v>
      </c>
      <c r="AZ17" s="313">
        <f>'C завтраками| Bed and breakfast'!AZ16*0.9</f>
        <v>33030</v>
      </c>
      <c r="BA17" s="313">
        <f>'C завтраками| Bed and breakfast'!BA16*0.9</f>
        <v>24300</v>
      </c>
      <c r="BB17" s="313">
        <f>'C завтраками| Bed and breakfast'!BB16*0.9</f>
        <v>25650</v>
      </c>
      <c r="BC17" s="313">
        <f>'C завтраками| Bed and breakfast'!BC16*0.9</f>
        <v>24300</v>
      </c>
      <c r="BD17" s="313">
        <f>'C завтраками| Bed and breakfast'!BD16*0.9</f>
        <v>25650</v>
      </c>
      <c r="BE17" s="313">
        <f>'C завтраками| Bed and breakfast'!BE16*0.9</f>
        <v>24300</v>
      </c>
      <c r="BF17" s="313">
        <f>'C завтраками| Bed and breakfast'!BF16*0.9</f>
        <v>25650</v>
      </c>
      <c r="BG17" s="313">
        <f>'C завтраками| Bed and breakfast'!BG16*0.9</f>
        <v>24300</v>
      </c>
      <c r="BH17" s="313">
        <f>'C завтраками| Bed and breakfast'!BH16*0.9</f>
        <v>25650</v>
      </c>
      <c r="BI17" s="313">
        <f>'C завтраками| Bed and breakfast'!BI16*0.9</f>
        <v>24300</v>
      </c>
    </row>
    <row r="18" spans="1:61" s="85" customFormat="1" x14ac:dyDescent="0.2">
      <c r="A18" s="260">
        <v>2</v>
      </c>
      <c r="B18" s="313">
        <f>'C завтраками| Bed and breakfast'!B17*0.9</f>
        <v>24300</v>
      </c>
      <c r="C18" s="313">
        <f>'C завтраками| Bed and breakfast'!C17*0.9</f>
        <v>22950</v>
      </c>
      <c r="D18" s="313">
        <f>'C завтраками| Bed and breakfast'!D17*0.9</f>
        <v>20880</v>
      </c>
      <c r="E18" s="313">
        <f>'C завтраками| Bed and breakfast'!E17*0.9</f>
        <v>20880</v>
      </c>
      <c r="F18" s="313">
        <f>'C завтраками| Bed and breakfast'!F17*0.9</f>
        <v>24300</v>
      </c>
      <c r="G18" s="313">
        <f>'C завтраками| Bed and breakfast'!G17*0.9</f>
        <v>36450</v>
      </c>
      <c r="H18" s="313">
        <f>'C завтраками| Bed and breakfast'!H17*0.9</f>
        <v>32400</v>
      </c>
      <c r="I18" s="313">
        <f>'C завтраками| Bed and breakfast'!I17*0.9</f>
        <v>29700</v>
      </c>
      <c r="J18" s="313">
        <f>'C завтраками| Bed and breakfast'!J17*0.9</f>
        <v>29700</v>
      </c>
      <c r="K18" s="313">
        <f>'C завтраками| Bed and breakfast'!K17*0.9</f>
        <v>27000</v>
      </c>
      <c r="L18" s="313">
        <f>'C завтраками| Bed and breakfast'!L17*0.9</f>
        <v>32400</v>
      </c>
      <c r="M18" s="313">
        <f>'C завтраками| Bed and breakfast'!M17*0.9</f>
        <v>36450</v>
      </c>
      <c r="N18" s="313">
        <f>'C завтраками| Bed and breakfast'!N17*0.9</f>
        <v>20250</v>
      </c>
      <c r="O18" s="313">
        <f>'C завтраками| Bed and breakfast'!O17*0.9</f>
        <v>21600</v>
      </c>
      <c r="P18" s="313">
        <f>'C завтраками| Bed and breakfast'!P17*0.9</f>
        <v>20250</v>
      </c>
      <c r="Q18" s="313">
        <f>'C завтраками| Bed and breakfast'!Q17*0.9</f>
        <v>20880</v>
      </c>
      <c r="R18" s="313">
        <f>'C завтраками| Bed and breakfast'!R17*0.9</f>
        <v>21600</v>
      </c>
      <c r="S18" s="313">
        <f>'C завтраками| Bed and breakfast'!S17*0.9</f>
        <v>18900</v>
      </c>
      <c r="T18" s="313">
        <f>'C завтраками| Bed and breakfast'!T17*0.9</f>
        <v>21600</v>
      </c>
      <c r="U18" s="313">
        <f>'C завтраками| Bed and breakfast'!U17*0.9</f>
        <v>24300</v>
      </c>
      <c r="V18" s="313">
        <f>'C завтраками| Bed and breakfast'!V17*0.9</f>
        <v>24300</v>
      </c>
      <c r="W18" s="313">
        <f>'C завтраками| Bed and breakfast'!W17*0.9</f>
        <v>24300</v>
      </c>
      <c r="X18" s="313">
        <f>'C завтраками| Bed and breakfast'!X17*0.9</f>
        <v>24300</v>
      </c>
      <c r="Y18" s="313">
        <f>'C завтраками| Bed and breakfast'!Y17*0.9</f>
        <v>22950</v>
      </c>
      <c r="Z18" s="313">
        <f>'C завтраками| Bed and breakfast'!Z17*0.9</f>
        <v>27000</v>
      </c>
      <c r="AA18" s="313">
        <f>'C завтраками| Bed and breakfast'!AA17*0.9</f>
        <v>22950</v>
      </c>
      <c r="AB18" s="313">
        <f>'C завтраками| Bed and breakfast'!AB17*0.9</f>
        <v>29700</v>
      </c>
      <c r="AC18" s="313">
        <f>'C завтраками| Bed and breakfast'!AC17*0.9</f>
        <v>27000</v>
      </c>
      <c r="AD18" s="313">
        <f>'C завтраками| Bed and breakfast'!AD17*0.9</f>
        <v>22950</v>
      </c>
      <c r="AE18" s="313">
        <f>'C завтраками| Bed and breakfast'!AE17*0.9</f>
        <v>27000</v>
      </c>
      <c r="AF18" s="313">
        <f>'C завтраками| Bed and breakfast'!AF17*0.9</f>
        <v>24300</v>
      </c>
      <c r="AG18" s="313">
        <f>'C завтраками| Bed and breakfast'!AG17*0.9</f>
        <v>30330</v>
      </c>
      <c r="AH18" s="313">
        <f>'C завтраками| Bed and breakfast'!AH17*0.9</f>
        <v>33030</v>
      </c>
      <c r="AI18" s="313">
        <f>'C завтраками| Bed and breakfast'!AI17*0.9</f>
        <v>30330</v>
      </c>
      <c r="AJ18" s="313">
        <f>'C завтраками| Bed and breakfast'!AJ17*0.9</f>
        <v>28800</v>
      </c>
      <c r="AK18" s="313">
        <f>'C завтраками| Bed and breakfast'!AK17*0.9</f>
        <v>28800</v>
      </c>
      <c r="AL18" s="313">
        <f>'C завтраками| Bed and breakfast'!AL17*0.9</f>
        <v>30330</v>
      </c>
      <c r="AM18" s="313">
        <f>'C завтраками| Bed and breakfast'!AM17*0.9</f>
        <v>28800</v>
      </c>
      <c r="AN18" s="313">
        <f>'C завтраками| Bed and breakfast'!AN17*0.9</f>
        <v>33030</v>
      </c>
      <c r="AO18" s="313">
        <f>'C завтраками| Bed and breakfast'!AO17*0.9</f>
        <v>30330</v>
      </c>
      <c r="AP18" s="313">
        <f>'C завтраками| Bed and breakfast'!AP17*0.9</f>
        <v>33030</v>
      </c>
      <c r="AQ18" s="313">
        <f>'C завтраками| Bed and breakfast'!AQ17*0.9</f>
        <v>33030</v>
      </c>
      <c r="AR18" s="313">
        <f>'C завтраками| Bed and breakfast'!AR17*0.9</f>
        <v>40230</v>
      </c>
      <c r="AS18" s="313">
        <f>'C завтраками| Bed and breakfast'!AS17*0.9</f>
        <v>33030</v>
      </c>
      <c r="AT18" s="313">
        <f>'C завтраками| Bed and breakfast'!AT17*0.9</f>
        <v>37530</v>
      </c>
      <c r="AU18" s="313">
        <f>'C завтраками| Bed and breakfast'!AU17*0.9</f>
        <v>33030</v>
      </c>
      <c r="AV18" s="313">
        <f>'C завтраками| Bed and breakfast'!AV17*0.9</f>
        <v>37530</v>
      </c>
      <c r="AW18" s="313">
        <f>'C завтраками| Bed and breakfast'!AW17*0.9</f>
        <v>33030</v>
      </c>
      <c r="AX18" s="313">
        <f>'C завтраками| Bed and breakfast'!AX17*0.9</f>
        <v>40230</v>
      </c>
      <c r="AY18" s="313">
        <f>'C завтраками| Bed and breakfast'!AY17*0.9</f>
        <v>28800</v>
      </c>
      <c r="AZ18" s="313">
        <f>'C завтраками| Bed and breakfast'!AZ17*0.9</f>
        <v>34830</v>
      </c>
      <c r="BA18" s="313">
        <f>'C завтраками| Bed and breakfast'!BA17*0.9</f>
        <v>26100</v>
      </c>
      <c r="BB18" s="313">
        <f>'C завтраками| Bed and breakfast'!BB17*0.9</f>
        <v>27450</v>
      </c>
      <c r="BC18" s="313">
        <f>'C завтраками| Bed and breakfast'!BC17*0.9</f>
        <v>26100</v>
      </c>
      <c r="BD18" s="313">
        <f>'C завтраками| Bed and breakfast'!BD17*0.9</f>
        <v>27450</v>
      </c>
      <c r="BE18" s="313">
        <f>'C завтраками| Bed and breakfast'!BE17*0.9</f>
        <v>26100</v>
      </c>
      <c r="BF18" s="313">
        <f>'C завтраками| Bed and breakfast'!BF17*0.9</f>
        <v>27450</v>
      </c>
      <c r="BG18" s="313">
        <f>'C завтраками| Bed and breakfast'!BG17*0.9</f>
        <v>26100</v>
      </c>
      <c r="BH18" s="313">
        <f>'C завтраками| Bed and breakfast'!BH17*0.9</f>
        <v>27450</v>
      </c>
      <c r="BI18" s="313">
        <f>'C завтраками| Bed and breakfast'!BI17*0.9</f>
        <v>26100</v>
      </c>
    </row>
    <row r="19" spans="1:61" s="85" customFormat="1" x14ac:dyDescent="0.2">
      <c r="A19" s="259" t="s">
        <v>136</v>
      </c>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292"/>
      <c r="BC19" s="292"/>
      <c r="BD19" s="292"/>
      <c r="BE19" s="292"/>
      <c r="BF19" s="292"/>
      <c r="BG19" s="292"/>
      <c r="BH19" s="292"/>
      <c r="BI19" s="292"/>
    </row>
    <row r="20" spans="1:61" s="85" customFormat="1" x14ac:dyDescent="0.2">
      <c r="A20" s="260">
        <v>1</v>
      </c>
      <c r="B20" s="313">
        <f>'C завтраками| Bed and breakfast'!B19*0.9</f>
        <v>25200</v>
      </c>
      <c r="C20" s="313">
        <f>'C завтраками| Bed and breakfast'!C19*0.9</f>
        <v>23850</v>
      </c>
      <c r="D20" s="313">
        <f>'C завтраками| Bed and breakfast'!D19*0.9</f>
        <v>21780</v>
      </c>
      <c r="E20" s="313">
        <f>'C завтраками| Bed and breakfast'!E19*0.9</f>
        <v>21780</v>
      </c>
      <c r="F20" s="313">
        <f>'C завтраками| Bed and breakfast'!F19*0.9</f>
        <v>25200</v>
      </c>
      <c r="G20" s="313">
        <f>'C завтраками| Bed and breakfast'!G19*0.9</f>
        <v>37350</v>
      </c>
      <c r="H20" s="313">
        <f>'C завтраками| Bed and breakfast'!H19*0.9</f>
        <v>33300</v>
      </c>
      <c r="I20" s="313">
        <f>'C завтраками| Bed and breakfast'!I19*0.9</f>
        <v>30600</v>
      </c>
      <c r="J20" s="313">
        <f>'C завтраками| Bed and breakfast'!J19*0.9</f>
        <v>30600</v>
      </c>
      <c r="K20" s="313">
        <f>'C завтраками| Bed and breakfast'!K19*0.9</f>
        <v>27900</v>
      </c>
      <c r="L20" s="313">
        <f>'C завтраками| Bed and breakfast'!L19*0.9</f>
        <v>33300</v>
      </c>
      <c r="M20" s="313">
        <f>'C завтраками| Bed and breakfast'!M19*0.9</f>
        <v>37350</v>
      </c>
      <c r="N20" s="313">
        <f>'C завтраками| Bed and breakfast'!N19*0.9</f>
        <v>21150</v>
      </c>
      <c r="O20" s="313">
        <f>'C завтраками| Bed and breakfast'!O19*0.9</f>
        <v>22500</v>
      </c>
      <c r="P20" s="313">
        <f>'C завтраками| Bed and breakfast'!P19*0.9</f>
        <v>21150</v>
      </c>
      <c r="Q20" s="313">
        <f>'C завтраками| Bed and breakfast'!Q19*0.9</f>
        <v>21780</v>
      </c>
      <c r="R20" s="313">
        <f>'C завтраками| Bed and breakfast'!R19*0.9</f>
        <v>22500</v>
      </c>
      <c r="S20" s="313">
        <f>'C завтраками| Bed and breakfast'!S19*0.9</f>
        <v>19800</v>
      </c>
      <c r="T20" s="313">
        <f>'C завтраками| Bed and breakfast'!T19*0.9</f>
        <v>22500</v>
      </c>
      <c r="U20" s="313">
        <f>'C завтраками| Bed and breakfast'!U19*0.9</f>
        <v>25200</v>
      </c>
      <c r="V20" s="313">
        <f>'C завтраками| Bed and breakfast'!V19*0.9</f>
        <v>25200</v>
      </c>
      <c r="W20" s="313">
        <f>'C завтраками| Bed and breakfast'!W19*0.9</f>
        <v>25200</v>
      </c>
      <c r="X20" s="313">
        <f>'C завтраками| Bed and breakfast'!X19*0.9</f>
        <v>25200</v>
      </c>
      <c r="Y20" s="313">
        <f>'C завтраками| Bed and breakfast'!Y19*0.9</f>
        <v>23850</v>
      </c>
      <c r="Z20" s="313">
        <f>'C завтраками| Bed and breakfast'!Z19*0.9</f>
        <v>27900</v>
      </c>
      <c r="AA20" s="313">
        <f>'C завтраками| Bed and breakfast'!AA19*0.9</f>
        <v>23850</v>
      </c>
      <c r="AB20" s="313">
        <f>'C завтраками| Bed and breakfast'!AB19*0.9</f>
        <v>30600</v>
      </c>
      <c r="AC20" s="313">
        <f>'C завтраками| Bed and breakfast'!AC19*0.9</f>
        <v>27900</v>
      </c>
      <c r="AD20" s="313">
        <f>'C завтраками| Bed and breakfast'!AD19*0.9</f>
        <v>23850</v>
      </c>
      <c r="AE20" s="313">
        <f>'C завтраками| Bed and breakfast'!AE19*0.9</f>
        <v>27900</v>
      </c>
      <c r="AF20" s="313">
        <f>'C завтраками| Bed and breakfast'!AF19*0.9</f>
        <v>25200</v>
      </c>
      <c r="AG20" s="313">
        <f>'C завтраками| Bed and breakfast'!AG19*0.9</f>
        <v>31230</v>
      </c>
      <c r="AH20" s="313">
        <f>'C завтраками| Bed and breakfast'!AH19*0.9</f>
        <v>33930</v>
      </c>
      <c r="AI20" s="313">
        <f>'C завтраками| Bed and breakfast'!AI19*0.9</f>
        <v>31230</v>
      </c>
      <c r="AJ20" s="313">
        <f>'C завтраками| Bed and breakfast'!AJ19*0.9</f>
        <v>29700</v>
      </c>
      <c r="AK20" s="313">
        <f>'C завтраками| Bed and breakfast'!AK19*0.9</f>
        <v>29700</v>
      </c>
      <c r="AL20" s="313">
        <f>'C завтраками| Bed and breakfast'!AL19*0.9</f>
        <v>31230</v>
      </c>
      <c r="AM20" s="313">
        <f>'C завтраками| Bed and breakfast'!AM19*0.9</f>
        <v>29700</v>
      </c>
      <c r="AN20" s="313">
        <f>'C завтраками| Bed and breakfast'!AN19*0.9</f>
        <v>33930</v>
      </c>
      <c r="AO20" s="313">
        <f>'C завтраками| Bed and breakfast'!AO19*0.9</f>
        <v>31230</v>
      </c>
      <c r="AP20" s="313">
        <f>'C завтраками| Bed and breakfast'!AP19*0.9</f>
        <v>33930</v>
      </c>
      <c r="AQ20" s="313">
        <f>'C завтраками| Bed and breakfast'!AQ19*0.9</f>
        <v>33930</v>
      </c>
      <c r="AR20" s="313">
        <f>'C завтраками| Bed and breakfast'!AR19*0.9</f>
        <v>41130</v>
      </c>
      <c r="AS20" s="313">
        <f>'C завтраками| Bed and breakfast'!AS19*0.9</f>
        <v>33930</v>
      </c>
      <c r="AT20" s="313">
        <f>'C завтраками| Bed and breakfast'!AT19*0.9</f>
        <v>38430</v>
      </c>
      <c r="AU20" s="313">
        <f>'C завтраками| Bed and breakfast'!AU19*0.9</f>
        <v>33930</v>
      </c>
      <c r="AV20" s="313">
        <f>'C завтраками| Bed and breakfast'!AV19*0.9</f>
        <v>38430</v>
      </c>
      <c r="AW20" s="313">
        <f>'C завтраками| Bed and breakfast'!AW19*0.9</f>
        <v>33930</v>
      </c>
      <c r="AX20" s="313">
        <f>'C завтраками| Bed and breakfast'!AX19*0.9</f>
        <v>41130</v>
      </c>
      <c r="AY20" s="313">
        <f>'C завтраками| Bed and breakfast'!AY19*0.9</f>
        <v>29700</v>
      </c>
      <c r="AZ20" s="313">
        <f>'C завтраками| Bed and breakfast'!AZ19*0.9</f>
        <v>35730</v>
      </c>
      <c r="BA20" s="313">
        <f>'C завтраками| Bed and breakfast'!BA19*0.9</f>
        <v>27000</v>
      </c>
      <c r="BB20" s="313">
        <f>'C завтраками| Bed and breakfast'!BB19*0.9</f>
        <v>28350</v>
      </c>
      <c r="BC20" s="313">
        <f>'C завтраками| Bed and breakfast'!BC19*0.9</f>
        <v>27000</v>
      </c>
      <c r="BD20" s="313">
        <f>'C завтраками| Bed and breakfast'!BD19*0.9</f>
        <v>28350</v>
      </c>
      <c r="BE20" s="313">
        <f>'C завтраками| Bed and breakfast'!BE19*0.9</f>
        <v>27000</v>
      </c>
      <c r="BF20" s="313">
        <f>'C завтраками| Bed and breakfast'!BF19*0.9</f>
        <v>28350</v>
      </c>
      <c r="BG20" s="313">
        <f>'C завтраками| Bed and breakfast'!BG19*0.9</f>
        <v>27000</v>
      </c>
      <c r="BH20" s="313">
        <f>'C завтраками| Bed and breakfast'!BH19*0.9</f>
        <v>28350</v>
      </c>
      <c r="BI20" s="313">
        <f>'C завтраками| Bed and breakfast'!BI19*0.9</f>
        <v>27000</v>
      </c>
    </row>
    <row r="21" spans="1:61" s="85" customFormat="1" x14ac:dyDescent="0.2">
      <c r="A21" s="260">
        <v>2</v>
      </c>
      <c r="B21" s="313">
        <f>'C завтраками| Bed and breakfast'!B20*0.9</f>
        <v>27000</v>
      </c>
      <c r="C21" s="313">
        <f>'C завтраками| Bed and breakfast'!C20*0.9</f>
        <v>25650</v>
      </c>
      <c r="D21" s="313">
        <f>'C завтраками| Bed and breakfast'!D20*0.9</f>
        <v>23580</v>
      </c>
      <c r="E21" s="313">
        <f>'C завтраками| Bed and breakfast'!E20*0.9</f>
        <v>23580</v>
      </c>
      <c r="F21" s="313">
        <f>'C завтраками| Bed and breakfast'!F20*0.9</f>
        <v>27000</v>
      </c>
      <c r="G21" s="313">
        <f>'C завтраками| Bed and breakfast'!G20*0.9</f>
        <v>39150</v>
      </c>
      <c r="H21" s="313">
        <f>'C завтраками| Bed and breakfast'!H20*0.9</f>
        <v>35100</v>
      </c>
      <c r="I21" s="313">
        <f>'C завтраками| Bed and breakfast'!I20*0.9</f>
        <v>32400</v>
      </c>
      <c r="J21" s="313">
        <f>'C завтраками| Bed and breakfast'!J20*0.9</f>
        <v>32400</v>
      </c>
      <c r="K21" s="313">
        <f>'C завтраками| Bed and breakfast'!K20*0.9</f>
        <v>29700</v>
      </c>
      <c r="L21" s="313">
        <f>'C завтраками| Bed and breakfast'!L20*0.9</f>
        <v>35100</v>
      </c>
      <c r="M21" s="313">
        <f>'C завтраками| Bed and breakfast'!M20*0.9</f>
        <v>39150</v>
      </c>
      <c r="N21" s="313">
        <f>'C завтраками| Bed and breakfast'!N20*0.9</f>
        <v>22950</v>
      </c>
      <c r="O21" s="313">
        <f>'C завтраками| Bed and breakfast'!O20*0.9</f>
        <v>24300</v>
      </c>
      <c r="P21" s="313">
        <f>'C завтраками| Bed and breakfast'!P20*0.9</f>
        <v>22950</v>
      </c>
      <c r="Q21" s="313">
        <f>'C завтраками| Bed and breakfast'!Q20*0.9</f>
        <v>23580</v>
      </c>
      <c r="R21" s="313">
        <f>'C завтраками| Bed and breakfast'!R20*0.9</f>
        <v>24300</v>
      </c>
      <c r="S21" s="313">
        <f>'C завтраками| Bed and breakfast'!S20*0.9</f>
        <v>21600</v>
      </c>
      <c r="T21" s="313">
        <f>'C завтраками| Bed and breakfast'!T20*0.9</f>
        <v>24300</v>
      </c>
      <c r="U21" s="313">
        <f>'C завтраками| Bed and breakfast'!U20*0.9</f>
        <v>27000</v>
      </c>
      <c r="V21" s="313">
        <f>'C завтраками| Bed and breakfast'!V20*0.9</f>
        <v>27000</v>
      </c>
      <c r="W21" s="313">
        <f>'C завтраками| Bed and breakfast'!W20*0.9</f>
        <v>27000</v>
      </c>
      <c r="X21" s="313">
        <f>'C завтраками| Bed and breakfast'!X20*0.9</f>
        <v>27000</v>
      </c>
      <c r="Y21" s="313">
        <f>'C завтраками| Bed and breakfast'!Y20*0.9</f>
        <v>25650</v>
      </c>
      <c r="Z21" s="313">
        <f>'C завтраками| Bed and breakfast'!Z20*0.9</f>
        <v>29700</v>
      </c>
      <c r="AA21" s="313">
        <f>'C завтраками| Bed and breakfast'!AA20*0.9</f>
        <v>25650</v>
      </c>
      <c r="AB21" s="313">
        <f>'C завтраками| Bed and breakfast'!AB20*0.9</f>
        <v>32400</v>
      </c>
      <c r="AC21" s="313">
        <f>'C завтраками| Bed and breakfast'!AC20*0.9</f>
        <v>29700</v>
      </c>
      <c r="AD21" s="313">
        <f>'C завтраками| Bed and breakfast'!AD20*0.9</f>
        <v>25650</v>
      </c>
      <c r="AE21" s="313">
        <f>'C завтраками| Bed and breakfast'!AE20*0.9</f>
        <v>29700</v>
      </c>
      <c r="AF21" s="313">
        <f>'C завтраками| Bed and breakfast'!AF20*0.9</f>
        <v>27000</v>
      </c>
      <c r="AG21" s="313">
        <f>'C завтраками| Bed and breakfast'!AG20*0.9</f>
        <v>33030</v>
      </c>
      <c r="AH21" s="313">
        <f>'C завтраками| Bed and breakfast'!AH20*0.9</f>
        <v>35730</v>
      </c>
      <c r="AI21" s="313">
        <f>'C завтраками| Bed and breakfast'!AI20*0.9</f>
        <v>33030</v>
      </c>
      <c r="AJ21" s="313">
        <f>'C завтраками| Bed and breakfast'!AJ20*0.9</f>
        <v>31500</v>
      </c>
      <c r="AK21" s="313">
        <f>'C завтраками| Bed and breakfast'!AK20*0.9</f>
        <v>31500</v>
      </c>
      <c r="AL21" s="313">
        <f>'C завтраками| Bed and breakfast'!AL20*0.9</f>
        <v>33030</v>
      </c>
      <c r="AM21" s="313">
        <f>'C завтраками| Bed and breakfast'!AM20*0.9</f>
        <v>31500</v>
      </c>
      <c r="AN21" s="313">
        <f>'C завтраками| Bed and breakfast'!AN20*0.9</f>
        <v>35730</v>
      </c>
      <c r="AO21" s="313">
        <f>'C завтраками| Bed and breakfast'!AO20*0.9</f>
        <v>33030</v>
      </c>
      <c r="AP21" s="313">
        <f>'C завтраками| Bed and breakfast'!AP20*0.9</f>
        <v>35730</v>
      </c>
      <c r="AQ21" s="313">
        <f>'C завтраками| Bed and breakfast'!AQ20*0.9</f>
        <v>35730</v>
      </c>
      <c r="AR21" s="313">
        <f>'C завтраками| Bed and breakfast'!AR20*0.9</f>
        <v>42930</v>
      </c>
      <c r="AS21" s="313">
        <f>'C завтраками| Bed and breakfast'!AS20*0.9</f>
        <v>35730</v>
      </c>
      <c r="AT21" s="313">
        <f>'C завтраками| Bed and breakfast'!AT20*0.9</f>
        <v>40230</v>
      </c>
      <c r="AU21" s="313">
        <f>'C завтраками| Bed and breakfast'!AU20*0.9</f>
        <v>35730</v>
      </c>
      <c r="AV21" s="313">
        <f>'C завтраками| Bed and breakfast'!AV20*0.9</f>
        <v>40230</v>
      </c>
      <c r="AW21" s="313">
        <f>'C завтраками| Bed and breakfast'!AW20*0.9</f>
        <v>35730</v>
      </c>
      <c r="AX21" s="313">
        <f>'C завтраками| Bed and breakfast'!AX20*0.9</f>
        <v>42930</v>
      </c>
      <c r="AY21" s="313">
        <f>'C завтраками| Bed and breakfast'!AY20*0.9</f>
        <v>31500</v>
      </c>
      <c r="AZ21" s="313">
        <f>'C завтраками| Bed and breakfast'!AZ20*0.9</f>
        <v>37530</v>
      </c>
      <c r="BA21" s="313">
        <f>'C завтраками| Bed and breakfast'!BA20*0.9</f>
        <v>28800</v>
      </c>
      <c r="BB21" s="313">
        <f>'C завтраками| Bed and breakfast'!BB20*0.9</f>
        <v>30150</v>
      </c>
      <c r="BC21" s="313">
        <f>'C завтраками| Bed and breakfast'!BC20*0.9</f>
        <v>28800</v>
      </c>
      <c r="BD21" s="313">
        <f>'C завтраками| Bed and breakfast'!BD20*0.9</f>
        <v>30150</v>
      </c>
      <c r="BE21" s="313">
        <f>'C завтраками| Bed and breakfast'!BE20*0.9</f>
        <v>28800</v>
      </c>
      <c r="BF21" s="313">
        <f>'C завтраками| Bed and breakfast'!BF20*0.9</f>
        <v>30150</v>
      </c>
      <c r="BG21" s="313">
        <f>'C завтраками| Bed and breakfast'!BG20*0.9</f>
        <v>28800</v>
      </c>
      <c r="BH21" s="313">
        <f>'C завтраками| Bed and breakfast'!BH20*0.9</f>
        <v>30150</v>
      </c>
      <c r="BI21" s="313">
        <f>'C завтраками| Bed and breakfast'!BI20*0.9</f>
        <v>28800</v>
      </c>
    </row>
    <row r="22" spans="1:61" s="85" customFormat="1" x14ac:dyDescent="0.2">
      <c r="A22" s="259" t="s">
        <v>137</v>
      </c>
      <c r="B22" s="311"/>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row>
    <row r="23" spans="1:61" s="85" customFormat="1" x14ac:dyDescent="0.2">
      <c r="A23" s="260" t="s">
        <v>129</v>
      </c>
      <c r="B23" s="313">
        <f>'C завтраками| Bed and breakfast'!B22*0.9</f>
        <v>33750</v>
      </c>
      <c r="C23" s="313">
        <f>'C завтраками| Bed and breakfast'!C22*0.9</f>
        <v>32400</v>
      </c>
      <c r="D23" s="313">
        <f>'C завтраками| Bed and breakfast'!D22*0.9</f>
        <v>30330</v>
      </c>
      <c r="E23" s="313">
        <f>'C завтраками| Bed and breakfast'!E22*0.9</f>
        <v>30330</v>
      </c>
      <c r="F23" s="313">
        <f>'C завтраками| Bed and breakfast'!F22*0.9</f>
        <v>33750</v>
      </c>
      <c r="G23" s="313">
        <f>'C завтраками| Bed and breakfast'!G22*0.9</f>
        <v>45900</v>
      </c>
      <c r="H23" s="313">
        <f>'C завтраками| Bed and breakfast'!H22*0.9</f>
        <v>41850</v>
      </c>
      <c r="I23" s="313">
        <f>'C завтраками| Bed and breakfast'!I22*0.9</f>
        <v>39150</v>
      </c>
      <c r="J23" s="313">
        <f>'C завтраками| Bed and breakfast'!J22*0.9</f>
        <v>39150</v>
      </c>
      <c r="K23" s="313">
        <f>'C завтраками| Bed and breakfast'!K22*0.9</f>
        <v>36450</v>
      </c>
      <c r="L23" s="313">
        <f>'C завтраками| Bed and breakfast'!L22*0.9</f>
        <v>41850</v>
      </c>
      <c r="M23" s="313">
        <f>'C завтраками| Bed and breakfast'!M22*0.9</f>
        <v>45900</v>
      </c>
      <c r="N23" s="313">
        <f>'C завтраками| Bed and breakfast'!N22*0.9</f>
        <v>29700</v>
      </c>
      <c r="O23" s="313">
        <f>'C завтраками| Bed and breakfast'!O22*0.9</f>
        <v>31050</v>
      </c>
      <c r="P23" s="313">
        <f>'C завтраками| Bed and breakfast'!P22*0.9</f>
        <v>29700</v>
      </c>
      <c r="Q23" s="313">
        <f>'C завтраками| Bed and breakfast'!Q22*0.9</f>
        <v>30330</v>
      </c>
      <c r="R23" s="313">
        <f>'C завтраками| Bed and breakfast'!R22*0.9</f>
        <v>31050</v>
      </c>
      <c r="S23" s="313">
        <f>'C завтраками| Bed and breakfast'!S22*0.9</f>
        <v>28350</v>
      </c>
      <c r="T23" s="313">
        <f>'C завтраками| Bed and breakfast'!T22*0.9</f>
        <v>31050</v>
      </c>
      <c r="U23" s="313">
        <f>'C завтраками| Bed and breakfast'!U22*0.9</f>
        <v>33750</v>
      </c>
      <c r="V23" s="313">
        <f>'C завтраками| Bed and breakfast'!V22*0.9</f>
        <v>33750</v>
      </c>
      <c r="W23" s="313">
        <f>'C завтраками| Bed and breakfast'!W22*0.9</f>
        <v>33750</v>
      </c>
      <c r="X23" s="313">
        <f>'C завтраками| Bed and breakfast'!X22*0.9</f>
        <v>33750</v>
      </c>
      <c r="Y23" s="313">
        <f>'C завтраками| Bed and breakfast'!Y22*0.9</f>
        <v>32400</v>
      </c>
      <c r="Z23" s="313">
        <f>'C завтраками| Bed and breakfast'!Z22*0.9</f>
        <v>36450</v>
      </c>
      <c r="AA23" s="313">
        <f>'C завтраками| Bed and breakfast'!AA22*0.9</f>
        <v>32400</v>
      </c>
      <c r="AB23" s="313">
        <f>'C завтраками| Bed and breakfast'!AB22*0.9</f>
        <v>39150</v>
      </c>
      <c r="AC23" s="313">
        <f>'C завтраками| Bed and breakfast'!AC22*0.9</f>
        <v>36450</v>
      </c>
      <c r="AD23" s="313">
        <f>'C завтраками| Bed and breakfast'!AD22*0.9</f>
        <v>32400</v>
      </c>
      <c r="AE23" s="313">
        <f>'C завтраками| Bed and breakfast'!AE22*0.9</f>
        <v>36450</v>
      </c>
      <c r="AF23" s="313">
        <f>'C завтраками| Bed and breakfast'!AF22*0.9</f>
        <v>33750</v>
      </c>
      <c r="AG23" s="313">
        <f>'C завтраками| Bed and breakfast'!AG22*0.9</f>
        <v>39780</v>
      </c>
      <c r="AH23" s="313">
        <f>'C завтраками| Bed and breakfast'!AH22*0.9</f>
        <v>42480</v>
      </c>
      <c r="AI23" s="313">
        <f>'C завтраками| Bed and breakfast'!AI22*0.9</f>
        <v>39780</v>
      </c>
      <c r="AJ23" s="313">
        <f>'C завтраками| Bed and breakfast'!AJ22*0.9</f>
        <v>38250</v>
      </c>
      <c r="AK23" s="313">
        <f>'C завтраками| Bed and breakfast'!AK22*0.9</f>
        <v>38250</v>
      </c>
      <c r="AL23" s="313">
        <f>'C завтраками| Bed and breakfast'!AL22*0.9</f>
        <v>39780</v>
      </c>
      <c r="AM23" s="313">
        <f>'C завтраками| Bed and breakfast'!AM22*0.9</f>
        <v>38250</v>
      </c>
      <c r="AN23" s="313">
        <f>'C завтраками| Bed and breakfast'!AN22*0.9</f>
        <v>42480</v>
      </c>
      <c r="AO23" s="313">
        <f>'C завтраками| Bed and breakfast'!AO22*0.9</f>
        <v>39780</v>
      </c>
      <c r="AP23" s="313">
        <f>'C завтраками| Bed and breakfast'!AP22*0.9</f>
        <v>42480</v>
      </c>
      <c r="AQ23" s="313">
        <f>'C завтраками| Bed and breakfast'!AQ22*0.9</f>
        <v>42480</v>
      </c>
      <c r="AR23" s="313">
        <f>'C завтраками| Bed and breakfast'!AR22*0.9</f>
        <v>49680</v>
      </c>
      <c r="AS23" s="313">
        <f>'C завтраками| Bed and breakfast'!AS22*0.9</f>
        <v>42480</v>
      </c>
      <c r="AT23" s="313">
        <f>'C завтраками| Bed and breakfast'!AT22*0.9</f>
        <v>46980</v>
      </c>
      <c r="AU23" s="313">
        <f>'C завтраками| Bed and breakfast'!AU22*0.9</f>
        <v>42480</v>
      </c>
      <c r="AV23" s="313">
        <f>'C завтраками| Bed and breakfast'!AV22*0.9</f>
        <v>46980</v>
      </c>
      <c r="AW23" s="313">
        <f>'C завтраками| Bed and breakfast'!AW22*0.9</f>
        <v>42480</v>
      </c>
      <c r="AX23" s="313">
        <f>'C завтраками| Bed and breakfast'!AX22*0.9</f>
        <v>49680</v>
      </c>
      <c r="AY23" s="313">
        <f>'C завтраками| Bed and breakfast'!AY22*0.9</f>
        <v>38250</v>
      </c>
      <c r="AZ23" s="313">
        <f>'C завтраками| Bed and breakfast'!AZ22*0.9</f>
        <v>44280</v>
      </c>
      <c r="BA23" s="313">
        <f>'C завтраками| Bed and breakfast'!BA22*0.9</f>
        <v>35550</v>
      </c>
      <c r="BB23" s="313">
        <f>'C завтраками| Bed and breakfast'!BB22*0.9</f>
        <v>36900</v>
      </c>
      <c r="BC23" s="313">
        <f>'C завтраками| Bed and breakfast'!BC22*0.9</f>
        <v>35550</v>
      </c>
      <c r="BD23" s="313">
        <f>'C завтраками| Bed and breakfast'!BD22*0.9</f>
        <v>36900</v>
      </c>
      <c r="BE23" s="313">
        <f>'C завтраками| Bed and breakfast'!BE22*0.9</f>
        <v>35550</v>
      </c>
      <c r="BF23" s="313">
        <f>'C завтраками| Bed and breakfast'!BF22*0.9</f>
        <v>36900</v>
      </c>
      <c r="BG23" s="313">
        <f>'C завтраками| Bed and breakfast'!BG22*0.9</f>
        <v>35550</v>
      </c>
      <c r="BH23" s="313">
        <f>'C завтраками| Bed and breakfast'!BH22*0.9</f>
        <v>36900</v>
      </c>
      <c r="BI23" s="313">
        <f>'C завтраками| Bed and breakfast'!BI22*0.9</f>
        <v>35550</v>
      </c>
    </row>
    <row r="24" spans="1:61" s="85" customFormat="1" x14ac:dyDescent="0.2">
      <c r="A24" s="259" t="s">
        <v>138</v>
      </c>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2"/>
      <c r="BC24" s="292"/>
      <c r="BD24" s="292"/>
      <c r="BE24" s="292"/>
      <c r="BF24" s="292"/>
      <c r="BG24" s="292"/>
      <c r="BH24" s="292"/>
      <c r="BI24" s="292"/>
    </row>
    <row r="25" spans="1:61" s="85" customFormat="1" x14ac:dyDescent="0.2">
      <c r="A25" s="260" t="s">
        <v>129</v>
      </c>
      <c r="B25" s="313">
        <f>'C завтраками| Bed and breakfast'!B24*0.9</f>
        <v>40950</v>
      </c>
      <c r="C25" s="313">
        <f>'C завтраками| Bed and breakfast'!C24*0.9</f>
        <v>39600</v>
      </c>
      <c r="D25" s="313">
        <f>'C завтраками| Bed and breakfast'!D24*0.9</f>
        <v>37530</v>
      </c>
      <c r="E25" s="313">
        <f>'C завтраками| Bed and breakfast'!E24*0.9</f>
        <v>37530</v>
      </c>
      <c r="F25" s="313">
        <f>'C завтраками| Bed and breakfast'!F24*0.9</f>
        <v>40950</v>
      </c>
      <c r="G25" s="313">
        <f>'C завтраками| Bed and breakfast'!G24*0.9</f>
        <v>53100</v>
      </c>
      <c r="H25" s="313">
        <f>'C завтраками| Bed and breakfast'!H24*0.9</f>
        <v>49050</v>
      </c>
      <c r="I25" s="313">
        <f>'C завтраками| Bed and breakfast'!I24*0.9</f>
        <v>46350</v>
      </c>
      <c r="J25" s="313">
        <f>'C завтраками| Bed and breakfast'!J24*0.9</f>
        <v>46350</v>
      </c>
      <c r="K25" s="313">
        <f>'C завтраками| Bed and breakfast'!K24*0.9</f>
        <v>43650</v>
      </c>
      <c r="L25" s="313">
        <f>'C завтраками| Bed and breakfast'!L24*0.9</f>
        <v>49050</v>
      </c>
      <c r="M25" s="313">
        <f>'C завтраками| Bed and breakfast'!M24*0.9</f>
        <v>53100</v>
      </c>
      <c r="N25" s="313">
        <f>'C завтраками| Bed and breakfast'!N24*0.9</f>
        <v>36900</v>
      </c>
      <c r="O25" s="313">
        <f>'C завтраками| Bed and breakfast'!O24*0.9</f>
        <v>38250</v>
      </c>
      <c r="P25" s="313">
        <f>'C завтраками| Bed and breakfast'!P24*0.9</f>
        <v>36900</v>
      </c>
      <c r="Q25" s="313">
        <f>'C завтраками| Bed and breakfast'!Q24*0.9</f>
        <v>37530</v>
      </c>
      <c r="R25" s="313">
        <f>'C завтраками| Bed and breakfast'!R24*0.9</f>
        <v>38250</v>
      </c>
      <c r="S25" s="313">
        <f>'C завтраками| Bed and breakfast'!S24*0.9</f>
        <v>35550</v>
      </c>
      <c r="T25" s="313">
        <f>'C завтраками| Bed and breakfast'!T24*0.9</f>
        <v>38250</v>
      </c>
      <c r="U25" s="313">
        <f>'C завтраками| Bed and breakfast'!U24*0.9</f>
        <v>40950</v>
      </c>
      <c r="V25" s="313">
        <f>'C завтраками| Bed and breakfast'!V24*0.9</f>
        <v>40950</v>
      </c>
      <c r="W25" s="313">
        <f>'C завтраками| Bed and breakfast'!W24*0.9</f>
        <v>40950</v>
      </c>
      <c r="X25" s="313">
        <f>'C завтраками| Bed and breakfast'!X24*0.9</f>
        <v>40950</v>
      </c>
      <c r="Y25" s="313">
        <f>'C завтраками| Bed and breakfast'!Y24*0.9</f>
        <v>39600</v>
      </c>
      <c r="Z25" s="313">
        <f>'C завтраками| Bed and breakfast'!Z24*0.9</f>
        <v>43650</v>
      </c>
      <c r="AA25" s="313">
        <f>'C завтраками| Bed and breakfast'!AA24*0.9</f>
        <v>39600</v>
      </c>
      <c r="AB25" s="313">
        <f>'C завтраками| Bed and breakfast'!AB24*0.9</f>
        <v>46350</v>
      </c>
      <c r="AC25" s="313">
        <f>'C завтраками| Bed and breakfast'!AC24*0.9</f>
        <v>43650</v>
      </c>
      <c r="AD25" s="313">
        <f>'C завтраками| Bed and breakfast'!AD24*0.9</f>
        <v>39600</v>
      </c>
      <c r="AE25" s="313">
        <f>'C завтраками| Bed and breakfast'!AE24*0.9</f>
        <v>43650</v>
      </c>
      <c r="AF25" s="313">
        <f>'C завтраками| Bed and breakfast'!AF24*0.9</f>
        <v>40950</v>
      </c>
      <c r="AG25" s="313">
        <f>'C завтраками| Bed and breakfast'!AG24*0.9</f>
        <v>46980</v>
      </c>
      <c r="AH25" s="313">
        <f>'C завтраками| Bed and breakfast'!AH24*0.9</f>
        <v>49680</v>
      </c>
      <c r="AI25" s="313">
        <f>'C завтраками| Bed and breakfast'!AI24*0.9</f>
        <v>46980</v>
      </c>
      <c r="AJ25" s="313">
        <f>'C завтраками| Bed and breakfast'!AJ24*0.9</f>
        <v>45450</v>
      </c>
      <c r="AK25" s="313">
        <f>'C завтраками| Bed and breakfast'!AK24*0.9</f>
        <v>45450</v>
      </c>
      <c r="AL25" s="313">
        <f>'C завтраками| Bed and breakfast'!AL24*0.9</f>
        <v>46980</v>
      </c>
      <c r="AM25" s="313">
        <f>'C завтраками| Bed and breakfast'!AM24*0.9</f>
        <v>45450</v>
      </c>
      <c r="AN25" s="313">
        <f>'C завтраками| Bed and breakfast'!AN24*0.9</f>
        <v>49680</v>
      </c>
      <c r="AO25" s="313">
        <f>'C завтраками| Bed and breakfast'!AO24*0.9</f>
        <v>46980</v>
      </c>
      <c r="AP25" s="313">
        <f>'C завтраками| Bed and breakfast'!AP24*0.9</f>
        <v>49680</v>
      </c>
      <c r="AQ25" s="313">
        <f>'C завтраками| Bed and breakfast'!AQ24*0.9</f>
        <v>49680</v>
      </c>
      <c r="AR25" s="313">
        <f>'C завтраками| Bed and breakfast'!AR24*0.9</f>
        <v>56880</v>
      </c>
      <c r="AS25" s="313">
        <f>'C завтраками| Bed and breakfast'!AS24*0.9</f>
        <v>49680</v>
      </c>
      <c r="AT25" s="313">
        <f>'C завтраками| Bed and breakfast'!AT24*0.9</f>
        <v>54180</v>
      </c>
      <c r="AU25" s="313">
        <f>'C завтраками| Bed and breakfast'!AU24*0.9</f>
        <v>49680</v>
      </c>
      <c r="AV25" s="313">
        <f>'C завтраками| Bed and breakfast'!AV24*0.9</f>
        <v>54180</v>
      </c>
      <c r="AW25" s="313">
        <f>'C завтраками| Bed and breakfast'!AW24*0.9</f>
        <v>49680</v>
      </c>
      <c r="AX25" s="313">
        <f>'C завтраками| Bed and breakfast'!AX24*0.9</f>
        <v>56880</v>
      </c>
      <c r="AY25" s="313">
        <f>'C завтраками| Bed and breakfast'!AY24*0.9</f>
        <v>45450</v>
      </c>
      <c r="AZ25" s="313">
        <f>'C завтраками| Bed and breakfast'!AZ24*0.9</f>
        <v>51480</v>
      </c>
      <c r="BA25" s="313">
        <f>'C завтраками| Bed and breakfast'!BA24*0.9</f>
        <v>42750</v>
      </c>
      <c r="BB25" s="313">
        <f>'C завтраками| Bed and breakfast'!BB24*0.9</f>
        <v>44100</v>
      </c>
      <c r="BC25" s="313">
        <f>'C завтраками| Bed and breakfast'!BC24*0.9</f>
        <v>42750</v>
      </c>
      <c r="BD25" s="313">
        <f>'C завтраками| Bed and breakfast'!BD24*0.9</f>
        <v>44100</v>
      </c>
      <c r="BE25" s="313">
        <f>'C завтраками| Bed and breakfast'!BE24*0.9</f>
        <v>42750</v>
      </c>
      <c r="BF25" s="313">
        <f>'C завтраками| Bed and breakfast'!BF24*0.9</f>
        <v>44100</v>
      </c>
      <c r="BG25" s="313">
        <f>'C завтраками| Bed and breakfast'!BG24*0.9</f>
        <v>42750</v>
      </c>
      <c r="BH25" s="313">
        <f>'C завтраками| Bed and breakfast'!BH24*0.9</f>
        <v>44100</v>
      </c>
      <c r="BI25" s="313">
        <f>'C завтраками| Bed and breakfast'!BI24*0.9</f>
        <v>42750</v>
      </c>
    </row>
    <row r="26" spans="1:61" s="85" customFormat="1" x14ac:dyDescent="0.2">
      <c r="A26" s="261" t="s">
        <v>139</v>
      </c>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292"/>
      <c r="AW26" s="292"/>
      <c r="AX26" s="292"/>
      <c r="AY26" s="292"/>
      <c r="AZ26" s="292"/>
      <c r="BA26" s="292"/>
      <c r="BB26" s="292"/>
      <c r="BC26" s="292"/>
      <c r="BD26" s="292"/>
      <c r="BE26" s="292"/>
      <c r="BF26" s="292"/>
      <c r="BG26" s="292"/>
      <c r="BH26" s="292"/>
      <c r="BI26" s="292"/>
    </row>
    <row r="27" spans="1:61" s="85" customFormat="1" x14ac:dyDescent="0.2">
      <c r="A27" s="260" t="s">
        <v>129</v>
      </c>
      <c r="B27" s="313">
        <f>'C завтраками| Bed and breakfast'!B26*0.9</f>
        <v>63450</v>
      </c>
      <c r="C27" s="313">
        <f>'C завтраками| Bed and breakfast'!C26*0.9</f>
        <v>62100</v>
      </c>
      <c r="D27" s="313">
        <f>'C завтраками| Bed and breakfast'!D26*0.9</f>
        <v>60030</v>
      </c>
      <c r="E27" s="313">
        <f>'C завтраками| Bed and breakfast'!E26*0.9</f>
        <v>60030</v>
      </c>
      <c r="F27" s="313">
        <f>'C завтраками| Bed and breakfast'!F26*0.9</f>
        <v>63450</v>
      </c>
      <c r="G27" s="313">
        <f>'C завтраками| Bed and breakfast'!G26*0.9</f>
        <v>75600</v>
      </c>
      <c r="H27" s="313">
        <f>'C завтраками| Bed and breakfast'!H26*0.9</f>
        <v>71550</v>
      </c>
      <c r="I27" s="313">
        <f>'C завтраками| Bed and breakfast'!I26*0.9</f>
        <v>68850</v>
      </c>
      <c r="J27" s="313">
        <f>'C завтраками| Bed and breakfast'!J26*0.9</f>
        <v>68850</v>
      </c>
      <c r="K27" s="313">
        <f>'C завтраками| Bed and breakfast'!K26*0.9</f>
        <v>66150</v>
      </c>
      <c r="L27" s="313">
        <f>'C завтраками| Bed and breakfast'!L26*0.9</f>
        <v>71550</v>
      </c>
      <c r="M27" s="313">
        <f>'C завтраками| Bed and breakfast'!M26*0.9</f>
        <v>75600</v>
      </c>
      <c r="N27" s="313">
        <f>'C завтраками| Bed and breakfast'!N26*0.9</f>
        <v>59400</v>
      </c>
      <c r="O27" s="313">
        <f>'C завтраками| Bed and breakfast'!O26*0.9</f>
        <v>60750</v>
      </c>
      <c r="P27" s="313">
        <f>'C завтраками| Bed and breakfast'!P26*0.9</f>
        <v>59400</v>
      </c>
      <c r="Q27" s="313">
        <f>'C завтраками| Bed and breakfast'!Q26*0.9</f>
        <v>60030</v>
      </c>
      <c r="R27" s="313">
        <f>'C завтраками| Bed and breakfast'!R26*0.9</f>
        <v>60750</v>
      </c>
      <c r="S27" s="313">
        <f>'C завтраками| Bed and breakfast'!S26*0.9</f>
        <v>58050</v>
      </c>
      <c r="T27" s="313">
        <f>'C завтраками| Bed and breakfast'!T26*0.9</f>
        <v>60750</v>
      </c>
      <c r="U27" s="313">
        <f>'C завтраками| Bed and breakfast'!U26*0.9</f>
        <v>63450</v>
      </c>
      <c r="V27" s="313">
        <f>'C завтраками| Bed and breakfast'!V26*0.9</f>
        <v>63450</v>
      </c>
      <c r="W27" s="313">
        <f>'C завтраками| Bed and breakfast'!W26*0.9</f>
        <v>63450</v>
      </c>
      <c r="X27" s="313">
        <f>'C завтраками| Bed and breakfast'!X26*0.9</f>
        <v>63450</v>
      </c>
      <c r="Y27" s="313">
        <f>'C завтраками| Bed and breakfast'!Y26*0.9</f>
        <v>62100</v>
      </c>
      <c r="Z27" s="313">
        <f>'C завтраками| Bed and breakfast'!Z26*0.9</f>
        <v>66150</v>
      </c>
      <c r="AA27" s="313">
        <f>'C завтраками| Bed and breakfast'!AA26*0.9</f>
        <v>62100</v>
      </c>
      <c r="AB27" s="313">
        <f>'C завтраками| Bed and breakfast'!AB26*0.9</f>
        <v>68850</v>
      </c>
      <c r="AC27" s="313">
        <f>'C завтраками| Bed and breakfast'!AC26*0.9</f>
        <v>66150</v>
      </c>
      <c r="AD27" s="313">
        <f>'C завтраками| Bed and breakfast'!AD26*0.9</f>
        <v>62100</v>
      </c>
      <c r="AE27" s="313">
        <f>'C завтраками| Bed and breakfast'!AE26*0.9</f>
        <v>66150</v>
      </c>
      <c r="AF27" s="313">
        <f>'C завтраками| Bed and breakfast'!AF26*0.9</f>
        <v>63450</v>
      </c>
      <c r="AG27" s="313">
        <f>'C завтраками| Bed and breakfast'!AG26*0.9</f>
        <v>69480</v>
      </c>
      <c r="AH27" s="313">
        <f>'C завтраками| Bed and breakfast'!AH26*0.9</f>
        <v>72180</v>
      </c>
      <c r="AI27" s="313">
        <f>'C завтраками| Bed and breakfast'!AI26*0.9</f>
        <v>69480</v>
      </c>
      <c r="AJ27" s="313">
        <f>'C завтраками| Bed and breakfast'!AJ26*0.9</f>
        <v>67950</v>
      </c>
      <c r="AK27" s="313">
        <f>'C завтраками| Bed and breakfast'!AK26*0.9</f>
        <v>67950</v>
      </c>
      <c r="AL27" s="313">
        <f>'C завтраками| Bed and breakfast'!AL26*0.9</f>
        <v>69480</v>
      </c>
      <c r="AM27" s="313">
        <f>'C завтраками| Bed and breakfast'!AM26*0.9</f>
        <v>67950</v>
      </c>
      <c r="AN27" s="313">
        <f>'C завтраками| Bed and breakfast'!AN26*0.9</f>
        <v>72180</v>
      </c>
      <c r="AO27" s="313">
        <f>'C завтраками| Bed and breakfast'!AO26*0.9</f>
        <v>69480</v>
      </c>
      <c r="AP27" s="313">
        <f>'C завтраками| Bed and breakfast'!AP26*0.9</f>
        <v>72180</v>
      </c>
      <c r="AQ27" s="313">
        <f>'C завтраками| Bed and breakfast'!AQ26*0.9</f>
        <v>72180</v>
      </c>
      <c r="AR27" s="313">
        <f>'C завтраками| Bed and breakfast'!AR26*0.9</f>
        <v>79380</v>
      </c>
      <c r="AS27" s="313">
        <f>'C завтраками| Bed and breakfast'!AS26*0.9</f>
        <v>72180</v>
      </c>
      <c r="AT27" s="313">
        <f>'C завтраками| Bed and breakfast'!AT26*0.9</f>
        <v>76680</v>
      </c>
      <c r="AU27" s="313">
        <f>'C завтраками| Bed and breakfast'!AU26*0.9</f>
        <v>72180</v>
      </c>
      <c r="AV27" s="313">
        <f>'C завтраками| Bed and breakfast'!AV26*0.9</f>
        <v>76680</v>
      </c>
      <c r="AW27" s="313">
        <f>'C завтраками| Bed and breakfast'!AW26*0.9</f>
        <v>72180</v>
      </c>
      <c r="AX27" s="313">
        <f>'C завтраками| Bed and breakfast'!AX26*0.9</f>
        <v>79380</v>
      </c>
      <c r="AY27" s="313">
        <f>'C завтраками| Bed and breakfast'!AY26*0.9</f>
        <v>67950</v>
      </c>
      <c r="AZ27" s="313">
        <f>'C завтраками| Bed and breakfast'!AZ26*0.9</f>
        <v>73980</v>
      </c>
      <c r="BA27" s="313">
        <f>'C завтраками| Bed and breakfast'!BA26*0.9</f>
        <v>65250</v>
      </c>
      <c r="BB27" s="313">
        <f>'C завтраками| Bed and breakfast'!BB26*0.9</f>
        <v>66600</v>
      </c>
      <c r="BC27" s="313">
        <f>'C завтраками| Bed and breakfast'!BC26*0.9</f>
        <v>65250</v>
      </c>
      <c r="BD27" s="313">
        <f>'C завтраками| Bed and breakfast'!BD26*0.9</f>
        <v>66600</v>
      </c>
      <c r="BE27" s="313">
        <f>'C завтраками| Bed and breakfast'!BE26*0.9</f>
        <v>65250</v>
      </c>
      <c r="BF27" s="313">
        <f>'C завтраками| Bed and breakfast'!BF26*0.9</f>
        <v>66600</v>
      </c>
      <c r="BG27" s="313">
        <f>'C завтраками| Bed and breakfast'!BG26*0.9</f>
        <v>65250</v>
      </c>
      <c r="BH27" s="313">
        <f>'C завтраками| Bed and breakfast'!BH26*0.9</f>
        <v>66600</v>
      </c>
      <c r="BI27" s="313">
        <f>'C завтраками| Bed and breakfast'!BI26*0.9</f>
        <v>65250</v>
      </c>
    </row>
    <row r="28" spans="1:61" s="85" customFormat="1" x14ac:dyDescent="0.2">
      <c r="A28" s="259" t="s">
        <v>140</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2"/>
      <c r="BE28" s="292"/>
      <c r="BF28" s="292"/>
      <c r="BG28" s="292"/>
      <c r="BH28" s="292"/>
      <c r="BI28" s="292"/>
    </row>
    <row r="29" spans="1:61" s="85" customFormat="1" x14ac:dyDescent="0.2">
      <c r="A29" s="260" t="s">
        <v>129</v>
      </c>
      <c r="B29" s="313">
        <f>'C завтраками| Bed and breakfast'!B28*0.9</f>
        <v>81450</v>
      </c>
      <c r="C29" s="313">
        <f>'C завтраками| Bed and breakfast'!C28*0.9</f>
        <v>80100</v>
      </c>
      <c r="D29" s="313">
        <f>'C завтраками| Bed and breakfast'!D28*0.9</f>
        <v>78030</v>
      </c>
      <c r="E29" s="313">
        <f>'C завтраками| Bed and breakfast'!E28*0.9</f>
        <v>78030</v>
      </c>
      <c r="F29" s="313">
        <f>'C завтраками| Bed and breakfast'!F28*0.9</f>
        <v>81450</v>
      </c>
      <c r="G29" s="313">
        <f>'C завтраками| Bed and breakfast'!G28*0.9</f>
        <v>93600</v>
      </c>
      <c r="H29" s="313">
        <f>'C завтраками| Bed and breakfast'!H28*0.9</f>
        <v>89550</v>
      </c>
      <c r="I29" s="313">
        <f>'C завтраками| Bed and breakfast'!I28*0.9</f>
        <v>86850</v>
      </c>
      <c r="J29" s="313">
        <f>'C завтраками| Bed and breakfast'!J28*0.9</f>
        <v>86850</v>
      </c>
      <c r="K29" s="313">
        <f>'C завтраками| Bed and breakfast'!K28*0.9</f>
        <v>84150</v>
      </c>
      <c r="L29" s="313">
        <f>'C завтраками| Bed and breakfast'!L28*0.9</f>
        <v>89550</v>
      </c>
      <c r="M29" s="313">
        <f>'C завтраками| Bed and breakfast'!M28*0.9</f>
        <v>93600</v>
      </c>
      <c r="N29" s="313">
        <f>'C завтраками| Bed and breakfast'!N28*0.9</f>
        <v>77400</v>
      </c>
      <c r="O29" s="313">
        <f>'C завтраками| Bed and breakfast'!O28*0.9</f>
        <v>78750</v>
      </c>
      <c r="P29" s="313">
        <f>'C завтраками| Bed and breakfast'!P28*0.9</f>
        <v>77400</v>
      </c>
      <c r="Q29" s="313">
        <f>'C завтраками| Bed and breakfast'!Q28*0.9</f>
        <v>78030</v>
      </c>
      <c r="R29" s="313">
        <f>'C завтраками| Bed and breakfast'!R28*0.9</f>
        <v>78750</v>
      </c>
      <c r="S29" s="313">
        <f>'C завтраками| Bed and breakfast'!S28*0.9</f>
        <v>76050</v>
      </c>
      <c r="T29" s="313">
        <f>'C завтраками| Bed and breakfast'!T28*0.9</f>
        <v>78750</v>
      </c>
      <c r="U29" s="313">
        <f>'C завтраками| Bed and breakfast'!U28*0.9</f>
        <v>81450</v>
      </c>
      <c r="V29" s="313">
        <f>'C завтраками| Bed and breakfast'!V28*0.9</f>
        <v>81450</v>
      </c>
      <c r="W29" s="313">
        <f>'C завтраками| Bed and breakfast'!W28*0.9</f>
        <v>81450</v>
      </c>
      <c r="X29" s="313">
        <f>'C завтраками| Bed and breakfast'!X28*0.9</f>
        <v>81450</v>
      </c>
      <c r="Y29" s="313">
        <f>'C завтраками| Bed and breakfast'!Y28*0.9</f>
        <v>80100</v>
      </c>
      <c r="Z29" s="313">
        <f>'C завтраками| Bed and breakfast'!Z28*0.9</f>
        <v>84150</v>
      </c>
      <c r="AA29" s="313">
        <f>'C завтраками| Bed and breakfast'!AA28*0.9</f>
        <v>80100</v>
      </c>
      <c r="AB29" s="313">
        <f>'C завтраками| Bed and breakfast'!AB28*0.9</f>
        <v>86850</v>
      </c>
      <c r="AC29" s="313">
        <f>'C завтраками| Bed and breakfast'!AC28*0.9</f>
        <v>84150</v>
      </c>
      <c r="AD29" s="313">
        <f>'C завтраками| Bed and breakfast'!AD28*0.9</f>
        <v>80100</v>
      </c>
      <c r="AE29" s="313">
        <f>'C завтраками| Bed and breakfast'!AE28*0.9</f>
        <v>84150</v>
      </c>
      <c r="AF29" s="313">
        <f>'C завтраками| Bed and breakfast'!AF28*0.9</f>
        <v>81450</v>
      </c>
      <c r="AG29" s="313">
        <f>'C завтраками| Bed and breakfast'!AG28*0.9</f>
        <v>87480</v>
      </c>
      <c r="AH29" s="313">
        <f>'C завтраками| Bed and breakfast'!AH28*0.9</f>
        <v>90180</v>
      </c>
      <c r="AI29" s="313">
        <f>'C завтраками| Bed and breakfast'!AI28*0.9</f>
        <v>87480</v>
      </c>
      <c r="AJ29" s="313">
        <f>'C завтраками| Bed and breakfast'!AJ28*0.9</f>
        <v>85950</v>
      </c>
      <c r="AK29" s="313">
        <f>'C завтраками| Bed and breakfast'!AK28*0.9</f>
        <v>85950</v>
      </c>
      <c r="AL29" s="313">
        <f>'C завтраками| Bed and breakfast'!AL28*0.9</f>
        <v>87480</v>
      </c>
      <c r="AM29" s="313">
        <f>'C завтраками| Bed and breakfast'!AM28*0.9</f>
        <v>85950</v>
      </c>
      <c r="AN29" s="313">
        <f>'C завтраками| Bed and breakfast'!AN28*0.9</f>
        <v>90180</v>
      </c>
      <c r="AO29" s="313">
        <f>'C завтраками| Bed and breakfast'!AO28*0.9</f>
        <v>87480</v>
      </c>
      <c r="AP29" s="313">
        <f>'C завтраками| Bed and breakfast'!AP28*0.9</f>
        <v>90180</v>
      </c>
      <c r="AQ29" s="313">
        <f>'C завтраками| Bed and breakfast'!AQ28*0.9</f>
        <v>90180</v>
      </c>
      <c r="AR29" s="313">
        <f>'C завтраками| Bed and breakfast'!AR28*0.9</f>
        <v>97380</v>
      </c>
      <c r="AS29" s="313">
        <f>'C завтраками| Bed and breakfast'!AS28*0.9</f>
        <v>90180</v>
      </c>
      <c r="AT29" s="313">
        <f>'C завтраками| Bed and breakfast'!AT28*0.9</f>
        <v>94680</v>
      </c>
      <c r="AU29" s="313">
        <f>'C завтраками| Bed and breakfast'!AU28*0.9</f>
        <v>90180</v>
      </c>
      <c r="AV29" s="313">
        <f>'C завтраками| Bed and breakfast'!AV28*0.9</f>
        <v>94680</v>
      </c>
      <c r="AW29" s="313">
        <f>'C завтраками| Bed and breakfast'!AW28*0.9</f>
        <v>90180</v>
      </c>
      <c r="AX29" s="313">
        <f>'C завтраками| Bed and breakfast'!AX28*0.9</f>
        <v>97380</v>
      </c>
      <c r="AY29" s="313">
        <f>'C завтраками| Bed and breakfast'!AY28*0.9</f>
        <v>85950</v>
      </c>
      <c r="AZ29" s="313">
        <f>'C завтраками| Bed and breakfast'!AZ28*0.9</f>
        <v>91980</v>
      </c>
      <c r="BA29" s="313">
        <f>'C завтраками| Bed and breakfast'!BA28*0.9</f>
        <v>83250</v>
      </c>
      <c r="BB29" s="313">
        <f>'C завтраками| Bed and breakfast'!BB28*0.9</f>
        <v>84600</v>
      </c>
      <c r="BC29" s="313">
        <f>'C завтраками| Bed and breakfast'!BC28*0.9</f>
        <v>83250</v>
      </c>
      <c r="BD29" s="313">
        <f>'C завтраками| Bed and breakfast'!BD28*0.9</f>
        <v>84600</v>
      </c>
      <c r="BE29" s="313">
        <f>'C завтраками| Bed and breakfast'!BE28*0.9</f>
        <v>83250</v>
      </c>
      <c r="BF29" s="313">
        <f>'C завтраками| Bed and breakfast'!BF28*0.9</f>
        <v>84600</v>
      </c>
      <c r="BG29" s="313">
        <f>'C завтраками| Bed and breakfast'!BG28*0.9</f>
        <v>83250</v>
      </c>
      <c r="BH29" s="313">
        <f>'C завтраками| Bed and breakfast'!BH28*0.9</f>
        <v>84600</v>
      </c>
      <c r="BI29" s="313">
        <f>'C завтраками| Bed and breakfast'!BI28*0.9</f>
        <v>83250</v>
      </c>
    </row>
    <row r="30" spans="1:61" s="85" customFormat="1" x14ac:dyDescent="0.2">
      <c r="A30" s="101"/>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2"/>
      <c r="AY30" s="312"/>
      <c r="AZ30" s="312"/>
      <c r="BA30" s="312"/>
      <c r="BB30" s="312"/>
      <c r="BC30" s="312"/>
      <c r="BD30" s="312"/>
      <c r="BE30" s="312"/>
      <c r="BF30" s="312"/>
      <c r="BG30" s="312"/>
      <c r="BH30" s="312"/>
      <c r="BI30" s="312"/>
    </row>
    <row r="31" spans="1:61" s="85" customFormat="1" x14ac:dyDescent="0.2">
      <c r="A31" s="273" t="s">
        <v>313</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2"/>
      <c r="BE31" s="312"/>
      <c r="BF31" s="312"/>
      <c r="BG31" s="312"/>
      <c r="BH31" s="312"/>
      <c r="BI31" s="312"/>
    </row>
    <row r="32" spans="1:61" s="85" customFormat="1" x14ac:dyDescent="0.2">
      <c r="A32" s="93" t="s">
        <v>143</v>
      </c>
      <c r="B32" s="310">
        <f t="shared" ref="B32" si="0">B5</f>
        <v>45399</v>
      </c>
      <c r="C32" s="310">
        <f t="shared" ref="C32:BI32" si="1">C5</f>
        <v>45401</v>
      </c>
      <c r="D32" s="310">
        <f t="shared" si="1"/>
        <v>45403</v>
      </c>
      <c r="E32" s="310">
        <f t="shared" si="1"/>
        <v>45407</v>
      </c>
      <c r="F32" s="310">
        <f t="shared" si="1"/>
        <v>45408</v>
      </c>
      <c r="G32" s="291">
        <f t="shared" si="1"/>
        <v>45410</v>
      </c>
      <c r="H32" s="291">
        <f t="shared" si="1"/>
        <v>45412</v>
      </c>
      <c r="I32" s="310">
        <f t="shared" si="1"/>
        <v>45414</v>
      </c>
      <c r="J32" s="310">
        <f t="shared" si="1"/>
        <v>45415</v>
      </c>
      <c r="K32" s="291">
        <f t="shared" si="1"/>
        <v>45417</v>
      </c>
      <c r="L32" s="310">
        <f t="shared" si="1"/>
        <v>45420</v>
      </c>
      <c r="M32" s="291">
        <f t="shared" si="1"/>
        <v>45421</v>
      </c>
      <c r="N32" s="310">
        <f t="shared" si="1"/>
        <v>45424</v>
      </c>
      <c r="O32" s="291">
        <f t="shared" si="1"/>
        <v>45427</v>
      </c>
      <c r="P32" s="310">
        <f t="shared" si="1"/>
        <v>45429</v>
      </c>
      <c r="Q32" s="310">
        <f t="shared" si="1"/>
        <v>45431</v>
      </c>
      <c r="R32" s="310">
        <f t="shared" si="1"/>
        <v>45436</v>
      </c>
      <c r="S32" s="310">
        <f t="shared" si="1"/>
        <v>45438</v>
      </c>
      <c r="T32" s="310">
        <f t="shared" si="1"/>
        <v>45440</v>
      </c>
      <c r="U32" s="310">
        <f t="shared" si="1"/>
        <v>45443</v>
      </c>
      <c r="V32" s="310">
        <f t="shared" si="1"/>
        <v>45444</v>
      </c>
      <c r="W32" s="310">
        <f t="shared" si="1"/>
        <v>45445</v>
      </c>
      <c r="X32" s="310">
        <f t="shared" si="1"/>
        <v>45453</v>
      </c>
      <c r="Y32" s="310">
        <f t="shared" si="1"/>
        <v>45454</v>
      </c>
      <c r="Z32" s="310">
        <f t="shared" si="1"/>
        <v>45457</v>
      </c>
      <c r="AA32" s="310">
        <f t="shared" si="1"/>
        <v>45459</v>
      </c>
      <c r="AB32" s="291">
        <f t="shared" si="1"/>
        <v>45461</v>
      </c>
      <c r="AC32" s="310">
        <f t="shared" si="1"/>
        <v>45464</v>
      </c>
      <c r="AD32" s="310">
        <f t="shared" si="1"/>
        <v>45466</v>
      </c>
      <c r="AE32" s="310">
        <f t="shared" si="1"/>
        <v>45471</v>
      </c>
      <c r="AF32" s="310">
        <f t="shared" si="1"/>
        <v>45473</v>
      </c>
      <c r="AG32" s="310">
        <f t="shared" si="1"/>
        <v>45474</v>
      </c>
      <c r="AH32" s="310">
        <f t="shared" si="1"/>
        <v>45478</v>
      </c>
      <c r="AI32" s="310">
        <f t="shared" si="1"/>
        <v>45480</v>
      </c>
      <c r="AJ32" s="310">
        <f t="shared" si="1"/>
        <v>45484</v>
      </c>
      <c r="AK32" s="310">
        <f t="shared" si="1"/>
        <v>45485</v>
      </c>
      <c r="AL32" s="310">
        <f t="shared" si="1"/>
        <v>45492</v>
      </c>
      <c r="AM32" s="310">
        <f t="shared" si="1"/>
        <v>45494</v>
      </c>
      <c r="AN32" s="310">
        <f t="shared" si="1"/>
        <v>45499</v>
      </c>
      <c r="AO32" s="310">
        <f t="shared" si="1"/>
        <v>45501</v>
      </c>
      <c r="AP32" s="310">
        <f t="shared" si="1"/>
        <v>45504</v>
      </c>
      <c r="AQ32" s="310">
        <f t="shared" si="1"/>
        <v>45505</v>
      </c>
      <c r="AR32" s="310">
        <f t="shared" si="1"/>
        <v>45506</v>
      </c>
      <c r="AS32" s="310">
        <f t="shared" si="1"/>
        <v>45508</v>
      </c>
      <c r="AT32" s="310">
        <f t="shared" si="1"/>
        <v>45513</v>
      </c>
      <c r="AU32" s="310">
        <f t="shared" si="1"/>
        <v>45515</v>
      </c>
      <c r="AV32" s="310">
        <f t="shared" si="1"/>
        <v>45520</v>
      </c>
      <c r="AW32" s="310">
        <f t="shared" si="1"/>
        <v>45522</v>
      </c>
      <c r="AX32" s="310">
        <f t="shared" si="1"/>
        <v>45526</v>
      </c>
      <c r="AY32" s="310">
        <f t="shared" si="1"/>
        <v>45532</v>
      </c>
      <c r="AZ32" s="310">
        <f t="shared" si="1"/>
        <v>45534</v>
      </c>
      <c r="BA32" s="310">
        <f t="shared" si="1"/>
        <v>45536</v>
      </c>
      <c r="BB32" s="310">
        <f t="shared" si="1"/>
        <v>45541</v>
      </c>
      <c r="BC32" s="310">
        <f t="shared" si="1"/>
        <v>45543</v>
      </c>
      <c r="BD32" s="310">
        <f t="shared" si="1"/>
        <v>45548</v>
      </c>
      <c r="BE32" s="310">
        <f t="shared" si="1"/>
        <v>45550</v>
      </c>
      <c r="BF32" s="310">
        <f t="shared" si="1"/>
        <v>45555</v>
      </c>
      <c r="BG32" s="310">
        <f t="shared" si="1"/>
        <v>45557</v>
      </c>
      <c r="BH32" s="310">
        <f t="shared" si="1"/>
        <v>45562</v>
      </c>
      <c r="BI32" s="310">
        <f t="shared" si="1"/>
        <v>45564</v>
      </c>
    </row>
    <row r="33" spans="1:61" s="85" customFormat="1" x14ac:dyDescent="0.2">
      <c r="A33" s="94"/>
      <c r="B33" s="310">
        <f t="shared" ref="B33" si="2">B6</f>
        <v>45400</v>
      </c>
      <c r="C33" s="310">
        <f t="shared" ref="C33:BI33" si="3">C6</f>
        <v>45402</v>
      </c>
      <c r="D33" s="310">
        <f t="shared" si="3"/>
        <v>45406</v>
      </c>
      <c r="E33" s="310">
        <f t="shared" si="3"/>
        <v>45407</v>
      </c>
      <c r="F33" s="310">
        <f t="shared" si="3"/>
        <v>45409</v>
      </c>
      <c r="G33" s="291">
        <f t="shared" si="3"/>
        <v>45411</v>
      </c>
      <c r="H33" s="291">
        <f t="shared" si="3"/>
        <v>45413</v>
      </c>
      <c r="I33" s="310">
        <f t="shared" si="3"/>
        <v>45414</v>
      </c>
      <c r="J33" s="310">
        <f t="shared" si="3"/>
        <v>45416</v>
      </c>
      <c r="K33" s="291">
        <f t="shared" si="3"/>
        <v>45419</v>
      </c>
      <c r="L33" s="310">
        <f t="shared" si="3"/>
        <v>45420</v>
      </c>
      <c r="M33" s="291">
        <f t="shared" si="3"/>
        <v>45423</v>
      </c>
      <c r="N33" s="310">
        <f t="shared" si="3"/>
        <v>45426</v>
      </c>
      <c r="O33" s="291">
        <f t="shared" si="3"/>
        <v>45428</v>
      </c>
      <c r="P33" s="310">
        <f t="shared" si="3"/>
        <v>45430</v>
      </c>
      <c r="Q33" s="310">
        <f t="shared" si="3"/>
        <v>45435</v>
      </c>
      <c r="R33" s="310">
        <f t="shared" si="3"/>
        <v>45437</v>
      </c>
      <c r="S33" s="310">
        <f t="shared" si="3"/>
        <v>45439</v>
      </c>
      <c r="T33" s="310">
        <f t="shared" si="3"/>
        <v>45442</v>
      </c>
      <c r="U33" s="310">
        <f t="shared" si="3"/>
        <v>45443</v>
      </c>
      <c r="V33" s="310">
        <f t="shared" si="3"/>
        <v>45444</v>
      </c>
      <c r="W33" s="310">
        <f t="shared" si="3"/>
        <v>45452</v>
      </c>
      <c r="X33" s="310">
        <f t="shared" si="3"/>
        <v>45453</v>
      </c>
      <c r="Y33" s="310">
        <f t="shared" si="3"/>
        <v>45456</v>
      </c>
      <c r="Z33" s="310">
        <f t="shared" si="3"/>
        <v>45458</v>
      </c>
      <c r="AA33" s="310">
        <f t="shared" si="3"/>
        <v>45460</v>
      </c>
      <c r="AB33" s="291">
        <f t="shared" si="3"/>
        <v>45463</v>
      </c>
      <c r="AC33" s="310">
        <f t="shared" si="3"/>
        <v>45465</v>
      </c>
      <c r="AD33" s="310">
        <f t="shared" si="3"/>
        <v>45470</v>
      </c>
      <c r="AE33" s="310">
        <f t="shared" si="3"/>
        <v>45472</v>
      </c>
      <c r="AF33" s="310">
        <f t="shared" si="3"/>
        <v>45473</v>
      </c>
      <c r="AG33" s="310">
        <f t="shared" si="3"/>
        <v>45477</v>
      </c>
      <c r="AH33" s="310">
        <f t="shared" si="3"/>
        <v>45479</v>
      </c>
      <c r="AI33" s="310">
        <f t="shared" si="3"/>
        <v>45483</v>
      </c>
      <c r="AJ33" s="310">
        <f t="shared" si="3"/>
        <v>45484</v>
      </c>
      <c r="AK33" s="310">
        <f t="shared" si="3"/>
        <v>45491</v>
      </c>
      <c r="AL33" s="310">
        <f t="shared" si="3"/>
        <v>45493</v>
      </c>
      <c r="AM33" s="310">
        <f t="shared" si="3"/>
        <v>45498</v>
      </c>
      <c r="AN33" s="310">
        <f t="shared" si="3"/>
        <v>45500</v>
      </c>
      <c r="AO33" s="310">
        <f t="shared" si="3"/>
        <v>45503</v>
      </c>
      <c r="AP33" s="310">
        <f t="shared" si="3"/>
        <v>45504</v>
      </c>
      <c r="AQ33" s="310">
        <f t="shared" si="3"/>
        <v>45505</v>
      </c>
      <c r="AR33" s="310">
        <f t="shared" si="3"/>
        <v>45507</v>
      </c>
      <c r="AS33" s="310">
        <f t="shared" si="3"/>
        <v>45512</v>
      </c>
      <c r="AT33" s="310">
        <f t="shared" si="3"/>
        <v>45514</v>
      </c>
      <c r="AU33" s="310">
        <f t="shared" si="3"/>
        <v>45519</v>
      </c>
      <c r="AV33" s="310">
        <f t="shared" si="3"/>
        <v>45521</v>
      </c>
      <c r="AW33" s="310">
        <f t="shared" si="3"/>
        <v>45525</v>
      </c>
      <c r="AX33" s="310">
        <f t="shared" si="3"/>
        <v>45531</v>
      </c>
      <c r="AY33" s="310">
        <f t="shared" si="3"/>
        <v>45533</v>
      </c>
      <c r="AZ33" s="310">
        <f t="shared" si="3"/>
        <v>45535</v>
      </c>
      <c r="BA33" s="310">
        <f t="shared" si="3"/>
        <v>45540</v>
      </c>
      <c r="BB33" s="310">
        <f t="shared" si="3"/>
        <v>45542</v>
      </c>
      <c r="BC33" s="310">
        <f t="shared" si="3"/>
        <v>45547</v>
      </c>
      <c r="BD33" s="310">
        <f t="shared" si="3"/>
        <v>45549</v>
      </c>
      <c r="BE33" s="310">
        <f t="shared" si="3"/>
        <v>45554</v>
      </c>
      <c r="BF33" s="310">
        <f t="shared" si="3"/>
        <v>45556</v>
      </c>
      <c r="BG33" s="310">
        <f t="shared" si="3"/>
        <v>45561</v>
      </c>
      <c r="BH33" s="310">
        <f t="shared" si="3"/>
        <v>45563</v>
      </c>
      <c r="BI33" s="310">
        <f t="shared" si="3"/>
        <v>45565</v>
      </c>
    </row>
    <row r="34" spans="1:61" s="85" customFormat="1" x14ac:dyDescent="0.2">
      <c r="A34" s="259" t="s">
        <v>153</v>
      </c>
      <c r="B34" s="311"/>
      <c r="C34" s="311"/>
      <c r="D34" s="311"/>
      <c r="E34" s="311"/>
      <c r="F34" s="311"/>
      <c r="G34" s="311"/>
      <c r="H34" s="311"/>
      <c r="I34" s="311"/>
      <c r="J34" s="311"/>
      <c r="K34" s="311"/>
      <c r="L34" s="311"/>
      <c r="M34" s="311"/>
      <c r="N34" s="311"/>
      <c r="O34" s="42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1"/>
      <c r="BC34" s="311"/>
      <c r="BD34" s="311"/>
      <c r="BE34" s="311"/>
      <c r="BF34" s="311"/>
      <c r="BG34" s="311"/>
      <c r="BH34" s="311"/>
      <c r="BI34" s="311"/>
    </row>
    <row r="35" spans="1:61" s="85" customFormat="1" x14ac:dyDescent="0.2">
      <c r="A35" s="260">
        <v>1</v>
      </c>
      <c r="B35" s="292">
        <f t="shared" ref="B35" si="4">ROUND(B8*0.87,)</f>
        <v>14486</v>
      </c>
      <c r="C35" s="292">
        <f t="shared" ref="C35:BI35" si="5">ROUND(C8*0.87,)</f>
        <v>13311</v>
      </c>
      <c r="D35" s="292">
        <f t="shared" si="5"/>
        <v>11510</v>
      </c>
      <c r="E35" s="292">
        <f t="shared" si="5"/>
        <v>11510</v>
      </c>
      <c r="F35" s="292">
        <f t="shared" si="5"/>
        <v>14486</v>
      </c>
      <c r="G35" s="292">
        <f t="shared" si="5"/>
        <v>25056</v>
      </c>
      <c r="H35" s="292">
        <f t="shared" si="5"/>
        <v>21533</v>
      </c>
      <c r="I35" s="292">
        <f t="shared" si="5"/>
        <v>19184</v>
      </c>
      <c r="J35" s="292">
        <f t="shared" si="5"/>
        <v>19184</v>
      </c>
      <c r="K35" s="292">
        <f t="shared" si="5"/>
        <v>16835</v>
      </c>
      <c r="L35" s="292">
        <f t="shared" si="5"/>
        <v>21533</v>
      </c>
      <c r="M35" s="292">
        <f t="shared" si="5"/>
        <v>25056</v>
      </c>
      <c r="N35" s="292">
        <f t="shared" si="5"/>
        <v>10962</v>
      </c>
      <c r="O35" s="292">
        <f t="shared" si="5"/>
        <v>12137</v>
      </c>
      <c r="P35" s="292">
        <f t="shared" si="5"/>
        <v>10962</v>
      </c>
      <c r="Q35" s="292">
        <f t="shared" si="5"/>
        <v>11510</v>
      </c>
      <c r="R35" s="292">
        <f t="shared" si="5"/>
        <v>12137</v>
      </c>
      <c r="S35" s="292">
        <f t="shared" si="5"/>
        <v>9788</v>
      </c>
      <c r="T35" s="292">
        <f t="shared" si="5"/>
        <v>12137</v>
      </c>
      <c r="U35" s="292">
        <f t="shared" si="5"/>
        <v>14486</v>
      </c>
      <c r="V35" s="292">
        <f t="shared" si="5"/>
        <v>14486</v>
      </c>
      <c r="W35" s="292">
        <f t="shared" si="5"/>
        <v>14486</v>
      </c>
      <c r="X35" s="292">
        <f t="shared" si="5"/>
        <v>14486</v>
      </c>
      <c r="Y35" s="292">
        <f t="shared" si="5"/>
        <v>13311</v>
      </c>
      <c r="Z35" s="292">
        <f t="shared" si="5"/>
        <v>16835</v>
      </c>
      <c r="AA35" s="292">
        <f t="shared" si="5"/>
        <v>13311</v>
      </c>
      <c r="AB35" s="292">
        <f t="shared" si="5"/>
        <v>19184</v>
      </c>
      <c r="AC35" s="292">
        <f t="shared" si="5"/>
        <v>16835</v>
      </c>
      <c r="AD35" s="292">
        <f t="shared" si="5"/>
        <v>13311</v>
      </c>
      <c r="AE35" s="292">
        <f t="shared" si="5"/>
        <v>16835</v>
      </c>
      <c r="AF35" s="292">
        <f t="shared" si="5"/>
        <v>14486</v>
      </c>
      <c r="AG35" s="292">
        <f t="shared" si="5"/>
        <v>19732</v>
      </c>
      <c r="AH35" s="292">
        <f t="shared" si="5"/>
        <v>22081</v>
      </c>
      <c r="AI35" s="292">
        <f t="shared" si="5"/>
        <v>19732</v>
      </c>
      <c r="AJ35" s="292">
        <f t="shared" si="5"/>
        <v>18401</v>
      </c>
      <c r="AK35" s="292">
        <f t="shared" si="5"/>
        <v>18401</v>
      </c>
      <c r="AL35" s="292">
        <f t="shared" si="5"/>
        <v>19732</v>
      </c>
      <c r="AM35" s="292">
        <f t="shared" si="5"/>
        <v>18401</v>
      </c>
      <c r="AN35" s="292">
        <f t="shared" si="5"/>
        <v>22081</v>
      </c>
      <c r="AO35" s="292">
        <f t="shared" si="5"/>
        <v>19732</v>
      </c>
      <c r="AP35" s="292">
        <f t="shared" si="5"/>
        <v>22081</v>
      </c>
      <c r="AQ35" s="292">
        <f t="shared" si="5"/>
        <v>22081</v>
      </c>
      <c r="AR35" s="292">
        <f t="shared" si="5"/>
        <v>28345</v>
      </c>
      <c r="AS35" s="292">
        <f t="shared" si="5"/>
        <v>22081</v>
      </c>
      <c r="AT35" s="292">
        <f t="shared" si="5"/>
        <v>25996</v>
      </c>
      <c r="AU35" s="292">
        <f t="shared" si="5"/>
        <v>22081</v>
      </c>
      <c r="AV35" s="292">
        <f t="shared" si="5"/>
        <v>25996</v>
      </c>
      <c r="AW35" s="292">
        <f t="shared" si="5"/>
        <v>22081</v>
      </c>
      <c r="AX35" s="292">
        <f t="shared" si="5"/>
        <v>28345</v>
      </c>
      <c r="AY35" s="292">
        <f t="shared" si="5"/>
        <v>18401</v>
      </c>
      <c r="AZ35" s="292">
        <f t="shared" si="5"/>
        <v>23647</v>
      </c>
      <c r="BA35" s="292">
        <f t="shared" si="5"/>
        <v>16052</v>
      </c>
      <c r="BB35" s="292">
        <f t="shared" si="5"/>
        <v>17226</v>
      </c>
      <c r="BC35" s="292">
        <f t="shared" si="5"/>
        <v>16052</v>
      </c>
      <c r="BD35" s="292">
        <f t="shared" si="5"/>
        <v>17226</v>
      </c>
      <c r="BE35" s="292">
        <f t="shared" si="5"/>
        <v>16052</v>
      </c>
      <c r="BF35" s="292">
        <f t="shared" si="5"/>
        <v>17226</v>
      </c>
      <c r="BG35" s="292">
        <f t="shared" si="5"/>
        <v>16052</v>
      </c>
      <c r="BH35" s="292">
        <f t="shared" si="5"/>
        <v>17226</v>
      </c>
      <c r="BI35" s="292">
        <f t="shared" si="5"/>
        <v>16052</v>
      </c>
    </row>
    <row r="36" spans="1:61" s="85" customFormat="1" x14ac:dyDescent="0.2">
      <c r="A36" s="260">
        <v>2</v>
      </c>
      <c r="B36" s="292">
        <f t="shared" ref="B36" si="6">ROUND(B9*0.87,)</f>
        <v>16052</v>
      </c>
      <c r="C36" s="292">
        <f t="shared" ref="C36:BI36" si="7">ROUND(C9*0.87,)</f>
        <v>14877</v>
      </c>
      <c r="D36" s="292">
        <f t="shared" si="7"/>
        <v>13076</v>
      </c>
      <c r="E36" s="292">
        <f t="shared" si="7"/>
        <v>13076</v>
      </c>
      <c r="F36" s="292">
        <f t="shared" si="7"/>
        <v>16052</v>
      </c>
      <c r="G36" s="292">
        <f t="shared" si="7"/>
        <v>26622</v>
      </c>
      <c r="H36" s="292">
        <f t="shared" si="7"/>
        <v>23099</v>
      </c>
      <c r="I36" s="292">
        <f t="shared" si="7"/>
        <v>20750</v>
      </c>
      <c r="J36" s="292">
        <f t="shared" si="7"/>
        <v>20750</v>
      </c>
      <c r="K36" s="292">
        <f t="shared" si="7"/>
        <v>18401</v>
      </c>
      <c r="L36" s="292">
        <f t="shared" si="7"/>
        <v>23099</v>
      </c>
      <c r="M36" s="292">
        <f t="shared" si="7"/>
        <v>26622</v>
      </c>
      <c r="N36" s="292">
        <f t="shared" si="7"/>
        <v>12528</v>
      </c>
      <c r="O36" s="292">
        <f t="shared" si="7"/>
        <v>13703</v>
      </c>
      <c r="P36" s="292">
        <f t="shared" si="7"/>
        <v>12528</v>
      </c>
      <c r="Q36" s="292">
        <f t="shared" si="7"/>
        <v>13076</v>
      </c>
      <c r="R36" s="292">
        <f t="shared" si="7"/>
        <v>13703</v>
      </c>
      <c r="S36" s="292">
        <f t="shared" si="7"/>
        <v>11354</v>
      </c>
      <c r="T36" s="292">
        <f t="shared" si="7"/>
        <v>13703</v>
      </c>
      <c r="U36" s="292">
        <f t="shared" si="7"/>
        <v>16052</v>
      </c>
      <c r="V36" s="292">
        <f t="shared" si="7"/>
        <v>16052</v>
      </c>
      <c r="W36" s="292">
        <f t="shared" si="7"/>
        <v>16052</v>
      </c>
      <c r="X36" s="292">
        <f t="shared" si="7"/>
        <v>16052</v>
      </c>
      <c r="Y36" s="292">
        <f t="shared" si="7"/>
        <v>14877</v>
      </c>
      <c r="Z36" s="292">
        <f t="shared" si="7"/>
        <v>18401</v>
      </c>
      <c r="AA36" s="292">
        <f t="shared" si="7"/>
        <v>14877</v>
      </c>
      <c r="AB36" s="292">
        <f t="shared" si="7"/>
        <v>20750</v>
      </c>
      <c r="AC36" s="292">
        <f t="shared" si="7"/>
        <v>18401</v>
      </c>
      <c r="AD36" s="292">
        <f t="shared" si="7"/>
        <v>14877</v>
      </c>
      <c r="AE36" s="292">
        <f t="shared" si="7"/>
        <v>18401</v>
      </c>
      <c r="AF36" s="292">
        <f t="shared" si="7"/>
        <v>16052</v>
      </c>
      <c r="AG36" s="292">
        <f t="shared" si="7"/>
        <v>21298</v>
      </c>
      <c r="AH36" s="292">
        <f t="shared" si="7"/>
        <v>23647</v>
      </c>
      <c r="AI36" s="292">
        <f t="shared" si="7"/>
        <v>21298</v>
      </c>
      <c r="AJ36" s="292">
        <f t="shared" si="7"/>
        <v>19967</v>
      </c>
      <c r="AK36" s="292">
        <f t="shared" si="7"/>
        <v>19967</v>
      </c>
      <c r="AL36" s="292">
        <f t="shared" si="7"/>
        <v>21298</v>
      </c>
      <c r="AM36" s="292">
        <f t="shared" si="7"/>
        <v>19967</v>
      </c>
      <c r="AN36" s="292">
        <f t="shared" si="7"/>
        <v>23647</v>
      </c>
      <c r="AO36" s="292">
        <f t="shared" si="7"/>
        <v>21298</v>
      </c>
      <c r="AP36" s="292">
        <f t="shared" si="7"/>
        <v>23647</v>
      </c>
      <c r="AQ36" s="292">
        <f t="shared" si="7"/>
        <v>23647</v>
      </c>
      <c r="AR36" s="292">
        <f t="shared" si="7"/>
        <v>29911</v>
      </c>
      <c r="AS36" s="292">
        <f t="shared" si="7"/>
        <v>23647</v>
      </c>
      <c r="AT36" s="292">
        <f t="shared" si="7"/>
        <v>27562</v>
      </c>
      <c r="AU36" s="292">
        <f t="shared" si="7"/>
        <v>23647</v>
      </c>
      <c r="AV36" s="292">
        <f t="shared" si="7"/>
        <v>27562</v>
      </c>
      <c r="AW36" s="292">
        <f t="shared" si="7"/>
        <v>23647</v>
      </c>
      <c r="AX36" s="292">
        <f t="shared" si="7"/>
        <v>29911</v>
      </c>
      <c r="AY36" s="292">
        <f t="shared" si="7"/>
        <v>19967</v>
      </c>
      <c r="AZ36" s="292">
        <f t="shared" si="7"/>
        <v>25213</v>
      </c>
      <c r="BA36" s="292">
        <f t="shared" si="7"/>
        <v>17618</v>
      </c>
      <c r="BB36" s="292">
        <f t="shared" si="7"/>
        <v>18792</v>
      </c>
      <c r="BC36" s="292">
        <f t="shared" si="7"/>
        <v>17618</v>
      </c>
      <c r="BD36" s="292">
        <f t="shared" si="7"/>
        <v>18792</v>
      </c>
      <c r="BE36" s="292">
        <f t="shared" si="7"/>
        <v>17618</v>
      </c>
      <c r="BF36" s="292">
        <f t="shared" si="7"/>
        <v>18792</v>
      </c>
      <c r="BG36" s="292">
        <f t="shared" si="7"/>
        <v>17618</v>
      </c>
      <c r="BH36" s="292">
        <f t="shared" si="7"/>
        <v>18792</v>
      </c>
      <c r="BI36" s="292">
        <f t="shared" si="7"/>
        <v>17618</v>
      </c>
    </row>
    <row r="37" spans="1:61" s="85" customFormat="1" x14ac:dyDescent="0.2">
      <c r="A37" s="259" t="s">
        <v>155</v>
      </c>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2"/>
      <c r="BI37" s="292"/>
    </row>
    <row r="38" spans="1:61" s="85" customFormat="1" x14ac:dyDescent="0.2">
      <c r="A38" s="260">
        <v>1</v>
      </c>
      <c r="B38" s="292">
        <f t="shared" ref="B38" si="8">ROUND(B11*0.87,)</f>
        <v>16443</v>
      </c>
      <c r="C38" s="292">
        <f t="shared" ref="C38:BI38" si="9">ROUND(C11*0.87,)</f>
        <v>15269</v>
      </c>
      <c r="D38" s="292">
        <f t="shared" si="9"/>
        <v>13468</v>
      </c>
      <c r="E38" s="292">
        <f t="shared" si="9"/>
        <v>13468</v>
      </c>
      <c r="F38" s="292">
        <f t="shared" si="9"/>
        <v>16443</v>
      </c>
      <c r="G38" s="292">
        <f t="shared" si="9"/>
        <v>27014</v>
      </c>
      <c r="H38" s="292">
        <f t="shared" si="9"/>
        <v>23490</v>
      </c>
      <c r="I38" s="292">
        <f t="shared" si="9"/>
        <v>21141</v>
      </c>
      <c r="J38" s="292">
        <f t="shared" si="9"/>
        <v>21141</v>
      </c>
      <c r="K38" s="292">
        <f t="shared" si="9"/>
        <v>18792</v>
      </c>
      <c r="L38" s="292">
        <f t="shared" si="9"/>
        <v>23490</v>
      </c>
      <c r="M38" s="292">
        <f t="shared" si="9"/>
        <v>27014</v>
      </c>
      <c r="N38" s="292">
        <f t="shared" si="9"/>
        <v>12920</v>
      </c>
      <c r="O38" s="292">
        <f t="shared" si="9"/>
        <v>14094</v>
      </c>
      <c r="P38" s="292">
        <f t="shared" si="9"/>
        <v>12920</v>
      </c>
      <c r="Q38" s="292">
        <f t="shared" si="9"/>
        <v>13468</v>
      </c>
      <c r="R38" s="292">
        <f t="shared" si="9"/>
        <v>14094</v>
      </c>
      <c r="S38" s="292">
        <f t="shared" si="9"/>
        <v>11745</v>
      </c>
      <c r="T38" s="292">
        <f t="shared" si="9"/>
        <v>14094</v>
      </c>
      <c r="U38" s="292">
        <f t="shared" si="9"/>
        <v>16443</v>
      </c>
      <c r="V38" s="292">
        <f t="shared" si="9"/>
        <v>16443</v>
      </c>
      <c r="W38" s="292">
        <f t="shared" si="9"/>
        <v>16443</v>
      </c>
      <c r="X38" s="292">
        <f t="shared" si="9"/>
        <v>16443</v>
      </c>
      <c r="Y38" s="292">
        <f t="shared" si="9"/>
        <v>15269</v>
      </c>
      <c r="Z38" s="292">
        <f t="shared" si="9"/>
        <v>18792</v>
      </c>
      <c r="AA38" s="292">
        <f t="shared" si="9"/>
        <v>15269</v>
      </c>
      <c r="AB38" s="292">
        <f t="shared" si="9"/>
        <v>21141</v>
      </c>
      <c r="AC38" s="292">
        <f t="shared" si="9"/>
        <v>18792</v>
      </c>
      <c r="AD38" s="292">
        <f t="shared" si="9"/>
        <v>15269</v>
      </c>
      <c r="AE38" s="292">
        <f t="shared" si="9"/>
        <v>18792</v>
      </c>
      <c r="AF38" s="292">
        <f t="shared" si="9"/>
        <v>16443</v>
      </c>
      <c r="AG38" s="292">
        <f t="shared" si="9"/>
        <v>21689</v>
      </c>
      <c r="AH38" s="292">
        <f t="shared" si="9"/>
        <v>24038</v>
      </c>
      <c r="AI38" s="292">
        <f t="shared" si="9"/>
        <v>21689</v>
      </c>
      <c r="AJ38" s="292">
        <f t="shared" si="9"/>
        <v>20358</v>
      </c>
      <c r="AK38" s="292">
        <f t="shared" si="9"/>
        <v>20358</v>
      </c>
      <c r="AL38" s="292">
        <f t="shared" si="9"/>
        <v>21689</v>
      </c>
      <c r="AM38" s="292">
        <f t="shared" si="9"/>
        <v>20358</v>
      </c>
      <c r="AN38" s="292">
        <f t="shared" si="9"/>
        <v>24038</v>
      </c>
      <c r="AO38" s="292">
        <f t="shared" si="9"/>
        <v>21689</v>
      </c>
      <c r="AP38" s="292">
        <f t="shared" si="9"/>
        <v>24038</v>
      </c>
      <c r="AQ38" s="292">
        <f t="shared" si="9"/>
        <v>24038</v>
      </c>
      <c r="AR38" s="292">
        <f t="shared" si="9"/>
        <v>30302</v>
      </c>
      <c r="AS38" s="292">
        <f t="shared" si="9"/>
        <v>24038</v>
      </c>
      <c r="AT38" s="292">
        <f t="shared" si="9"/>
        <v>27953</v>
      </c>
      <c r="AU38" s="292">
        <f t="shared" si="9"/>
        <v>24038</v>
      </c>
      <c r="AV38" s="292">
        <f t="shared" si="9"/>
        <v>27953</v>
      </c>
      <c r="AW38" s="292">
        <f t="shared" si="9"/>
        <v>24038</v>
      </c>
      <c r="AX38" s="292">
        <f t="shared" si="9"/>
        <v>30302</v>
      </c>
      <c r="AY38" s="292">
        <f t="shared" si="9"/>
        <v>20358</v>
      </c>
      <c r="AZ38" s="292">
        <f t="shared" si="9"/>
        <v>25604</v>
      </c>
      <c r="BA38" s="292">
        <f t="shared" si="9"/>
        <v>18009</v>
      </c>
      <c r="BB38" s="292">
        <f t="shared" si="9"/>
        <v>19184</v>
      </c>
      <c r="BC38" s="292">
        <f t="shared" si="9"/>
        <v>18009</v>
      </c>
      <c r="BD38" s="292">
        <f t="shared" si="9"/>
        <v>19184</v>
      </c>
      <c r="BE38" s="292">
        <f t="shared" si="9"/>
        <v>18009</v>
      </c>
      <c r="BF38" s="292">
        <f t="shared" si="9"/>
        <v>19184</v>
      </c>
      <c r="BG38" s="292">
        <f t="shared" si="9"/>
        <v>18009</v>
      </c>
      <c r="BH38" s="292">
        <f t="shared" si="9"/>
        <v>19184</v>
      </c>
      <c r="BI38" s="292">
        <f t="shared" si="9"/>
        <v>18009</v>
      </c>
    </row>
    <row r="39" spans="1:61" s="85" customFormat="1" x14ac:dyDescent="0.2">
      <c r="A39" s="260">
        <v>2</v>
      </c>
      <c r="B39" s="292">
        <f t="shared" ref="B39" si="10">ROUND(B12*0.87,)</f>
        <v>18009</v>
      </c>
      <c r="C39" s="292">
        <f t="shared" ref="C39:BI39" si="11">ROUND(C12*0.87,)</f>
        <v>16835</v>
      </c>
      <c r="D39" s="292">
        <f t="shared" si="11"/>
        <v>15034</v>
      </c>
      <c r="E39" s="292">
        <f t="shared" si="11"/>
        <v>15034</v>
      </c>
      <c r="F39" s="292">
        <f t="shared" si="11"/>
        <v>18009</v>
      </c>
      <c r="G39" s="292">
        <f t="shared" si="11"/>
        <v>28580</v>
      </c>
      <c r="H39" s="292">
        <f t="shared" si="11"/>
        <v>25056</v>
      </c>
      <c r="I39" s="292">
        <f t="shared" si="11"/>
        <v>22707</v>
      </c>
      <c r="J39" s="292">
        <f t="shared" si="11"/>
        <v>22707</v>
      </c>
      <c r="K39" s="292">
        <f t="shared" si="11"/>
        <v>20358</v>
      </c>
      <c r="L39" s="292">
        <f t="shared" si="11"/>
        <v>25056</v>
      </c>
      <c r="M39" s="292">
        <f t="shared" si="11"/>
        <v>28580</v>
      </c>
      <c r="N39" s="292">
        <f t="shared" si="11"/>
        <v>14486</v>
      </c>
      <c r="O39" s="292">
        <f t="shared" si="11"/>
        <v>15660</v>
      </c>
      <c r="P39" s="292">
        <f t="shared" si="11"/>
        <v>14486</v>
      </c>
      <c r="Q39" s="292">
        <f t="shared" si="11"/>
        <v>15034</v>
      </c>
      <c r="R39" s="292">
        <f t="shared" si="11"/>
        <v>15660</v>
      </c>
      <c r="S39" s="292">
        <f t="shared" si="11"/>
        <v>13311</v>
      </c>
      <c r="T39" s="292">
        <f t="shared" si="11"/>
        <v>15660</v>
      </c>
      <c r="U39" s="292">
        <f t="shared" si="11"/>
        <v>18009</v>
      </c>
      <c r="V39" s="292">
        <f t="shared" si="11"/>
        <v>18009</v>
      </c>
      <c r="W39" s="292">
        <f t="shared" si="11"/>
        <v>18009</v>
      </c>
      <c r="X39" s="292">
        <f t="shared" si="11"/>
        <v>18009</v>
      </c>
      <c r="Y39" s="292">
        <f t="shared" si="11"/>
        <v>16835</v>
      </c>
      <c r="Z39" s="292">
        <f t="shared" si="11"/>
        <v>20358</v>
      </c>
      <c r="AA39" s="292">
        <f t="shared" si="11"/>
        <v>16835</v>
      </c>
      <c r="AB39" s="292">
        <f t="shared" si="11"/>
        <v>22707</v>
      </c>
      <c r="AC39" s="292">
        <f t="shared" si="11"/>
        <v>20358</v>
      </c>
      <c r="AD39" s="292">
        <f t="shared" si="11"/>
        <v>16835</v>
      </c>
      <c r="AE39" s="292">
        <f t="shared" si="11"/>
        <v>20358</v>
      </c>
      <c r="AF39" s="292">
        <f t="shared" si="11"/>
        <v>18009</v>
      </c>
      <c r="AG39" s="292">
        <f t="shared" si="11"/>
        <v>23255</v>
      </c>
      <c r="AH39" s="292">
        <f t="shared" si="11"/>
        <v>25604</v>
      </c>
      <c r="AI39" s="292">
        <f t="shared" si="11"/>
        <v>23255</v>
      </c>
      <c r="AJ39" s="292">
        <f t="shared" si="11"/>
        <v>21924</v>
      </c>
      <c r="AK39" s="292">
        <f t="shared" si="11"/>
        <v>21924</v>
      </c>
      <c r="AL39" s="292">
        <f t="shared" si="11"/>
        <v>23255</v>
      </c>
      <c r="AM39" s="292">
        <f t="shared" si="11"/>
        <v>21924</v>
      </c>
      <c r="AN39" s="292">
        <f t="shared" si="11"/>
        <v>25604</v>
      </c>
      <c r="AO39" s="292">
        <f t="shared" si="11"/>
        <v>23255</v>
      </c>
      <c r="AP39" s="292">
        <f t="shared" si="11"/>
        <v>25604</v>
      </c>
      <c r="AQ39" s="292">
        <f t="shared" si="11"/>
        <v>25604</v>
      </c>
      <c r="AR39" s="292">
        <f t="shared" si="11"/>
        <v>31868</v>
      </c>
      <c r="AS39" s="292">
        <f t="shared" si="11"/>
        <v>25604</v>
      </c>
      <c r="AT39" s="292">
        <f t="shared" si="11"/>
        <v>29519</v>
      </c>
      <c r="AU39" s="292">
        <f t="shared" si="11"/>
        <v>25604</v>
      </c>
      <c r="AV39" s="292">
        <f t="shared" si="11"/>
        <v>29519</v>
      </c>
      <c r="AW39" s="292">
        <f t="shared" si="11"/>
        <v>25604</v>
      </c>
      <c r="AX39" s="292">
        <f t="shared" si="11"/>
        <v>31868</v>
      </c>
      <c r="AY39" s="292">
        <f t="shared" si="11"/>
        <v>21924</v>
      </c>
      <c r="AZ39" s="292">
        <f t="shared" si="11"/>
        <v>27170</v>
      </c>
      <c r="BA39" s="292">
        <f t="shared" si="11"/>
        <v>19575</v>
      </c>
      <c r="BB39" s="292">
        <f t="shared" si="11"/>
        <v>20750</v>
      </c>
      <c r="BC39" s="292">
        <f t="shared" si="11"/>
        <v>19575</v>
      </c>
      <c r="BD39" s="292">
        <f t="shared" si="11"/>
        <v>20750</v>
      </c>
      <c r="BE39" s="292">
        <f t="shared" si="11"/>
        <v>19575</v>
      </c>
      <c r="BF39" s="292">
        <f t="shared" si="11"/>
        <v>20750</v>
      </c>
      <c r="BG39" s="292">
        <f t="shared" si="11"/>
        <v>19575</v>
      </c>
      <c r="BH39" s="292">
        <f t="shared" si="11"/>
        <v>20750</v>
      </c>
      <c r="BI39" s="292">
        <f t="shared" si="11"/>
        <v>19575</v>
      </c>
    </row>
    <row r="40" spans="1:61" s="85" customFormat="1" x14ac:dyDescent="0.2">
      <c r="A40" s="259" t="s">
        <v>154</v>
      </c>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row>
    <row r="41" spans="1:61" s="85" customFormat="1" x14ac:dyDescent="0.2">
      <c r="A41" s="260">
        <v>1</v>
      </c>
      <c r="B41" s="261">
        <f t="shared" ref="B41" si="12">ROUND(B14*0.87,)</f>
        <v>17226</v>
      </c>
      <c r="C41" s="261">
        <f t="shared" ref="C41:BI41" si="13">ROUND(C14*0.87,)</f>
        <v>16052</v>
      </c>
      <c r="D41" s="261">
        <f t="shared" si="13"/>
        <v>14251</v>
      </c>
      <c r="E41" s="261">
        <f t="shared" si="13"/>
        <v>14251</v>
      </c>
      <c r="F41" s="261">
        <f t="shared" si="13"/>
        <v>17226</v>
      </c>
      <c r="G41" s="261">
        <f t="shared" si="13"/>
        <v>27797</v>
      </c>
      <c r="H41" s="261">
        <f t="shared" si="13"/>
        <v>24273</v>
      </c>
      <c r="I41" s="261">
        <f t="shared" si="13"/>
        <v>21924</v>
      </c>
      <c r="J41" s="261">
        <f t="shared" si="13"/>
        <v>21924</v>
      </c>
      <c r="K41" s="261">
        <f t="shared" si="13"/>
        <v>19575</v>
      </c>
      <c r="L41" s="261">
        <f t="shared" si="13"/>
        <v>24273</v>
      </c>
      <c r="M41" s="261">
        <f t="shared" si="13"/>
        <v>27797</v>
      </c>
      <c r="N41" s="261">
        <f t="shared" si="13"/>
        <v>13703</v>
      </c>
      <c r="O41" s="261">
        <f t="shared" si="13"/>
        <v>14877</v>
      </c>
      <c r="P41" s="261">
        <f t="shared" si="13"/>
        <v>13703</v>
      </c>
      <c r="Q41" s="261">
        <f t="shared" si="13"/>
        <v>14251</v>
      </c>
      <c r="R41" s="261">
        <f t="shared" si="13"/>
        <v>14877</v>
      </c>
      <c r="S41" s="261">
        <f t="shared" si="13"/>
        <v>12528</v>
      </c>
      <c r="T41" s="261">
        <f t="shared" si="13"/>
        <v>14877</v>
      </c>
      <c r="U41" s="261">
        <f t="shared" si="13"/>
        <v>17226</v>
      </c>
      <c r="V41" s="261">
        <f t="shared" si="13"/>
        <v>17226</v>
      </c>
      <c r="W41" s="261">
        <f t="shared" si="13"/>
        <v>17226</v>
      </c>
      <c r="X41" s="261">
        <f t="shared" si="13"/>
        <v>17226</v>
      </c>
      <c r="Y41" s="261">
        <f t="shared" si="13"/>
        <v>16052</v>
      </c>
      <c r="Z41" s="261">
        <f t="shared" si="13"/>
        <v>19575</v>
      </c>
      <c r="AA41" s="261">
        <f t="shared" si="13"/>
        <v>16052</v>
      </c>
      <c r="AB41" s="261">
        <f t="shared" si="13"/>
        <v>21924</v>
      </c>
      <c r="AC41" s="261">
        <f t="shared" si="13"/>
        <v>19575</v>
      </c>
      <c r="AD41" s="261">
        <f t="shared" si="13"/>
        <v>16052</v>
      </c>
      <c r="AE41" s="261">
        <f t="shared" si="13"/>
        <v>19575</v>
      </c>
      <c r="AF41" s="261">
        <f t="shared" si="13"/>
        <v>17226</v>
      </c>
      <c r="AG41" s="261">
        <f t="shared" si="13"/>
        <v>22472</v>
      </c>
      <c r="AH41" s="261">
        <f t="shared" si="13"/>
        <v>24821</v>
      </c>
      <c r="AI41" s="261">
        <f t="shared" si="13"/>
        <v>22472</v>
      </c>
      <c r="AJ41" s="261">
        <f t="shared" si="13"/>
        <v>21141</v>
      </c>
      <c r="AK41" s="261">
        <f t="shared" si="13"/>
        <v>21141</v>
      </c>
      <c r="AL41" s="261">
        <f t="shared" si="13"/>
        <v>22472</v>
      </c>
      <c r="AM41" s="261">
        <f t="shared" si="13"/>
        <v>21141</v>
      </c>
      <c r="AN41" s="261">
        <f t="shared" si="13"/>
        <v>24821</v>
      </c>
      <c r="AO41" s="261">
        <f t="shared" si="13"/>
        <v>22472</v>
      </c>
      <c r="AP41" s="261">
        <f t="shared" si="13"/>
        <v>24821</v>
      </c>
      <c r="AQ41" s="261">
        <f t="shared" si="13"/>
        <v>24821</v>
      </c>
      <c r="AR41" s="261">
        <f t="shared" si="13"/>
        <v>31085</v>
      </c>
      <c r="AS41" s="261">
        <f t="shared" si="13"/>
        <v>24821</v>
      </c>
      <c r="AT41" s="261">
        <f t="shared" si="13"/>
        <v>28736</v>
      </c>
      <c r="AU41" s="261">
        <f t="shared" si="13"/>
        <v>24821</v>
      </c>
      <c r="AV41" s="261">
        <f t="shared" si="13"/>
        <v>28736</v>
      </c>
      <c r="AW41" s="261">
        <f t="shared" si="13"/>
        <v>24821</v>
      </c>
      <c r="AX41" s="261">
        <f t="shared" si="13"/>
        <v>31085</v>
      </c>
      <c r="AY41" s="261">
        <f t="shared" si="13"/>
        <v>21141</v>
      </c>
      <c r="AZ41" s="261">
        <f t="shared" si="13"/>
        <v>26387</v>
      </c>
      <c r="BA41" s="261">
        <f t="shared" si="13"/>
        <v>18792</v>
      </c>
      <c r="BB41" s="261">
        <f t="shared" si="13"/>
        <v>19967</v>
      </c>
      <c r="BC41" s="261">
        <f t="shared" si="13"/>
        <v>18792</v>
      </c>
      <c r="BD41" s="261">
        <f t="shared" si="13"/>
        <v>19967</v>
      </c>
      <c r="BE41" s="261">
        <f t="shared" si="13"/>
        <v>18792</v>
      </c>
      <c r="BF41" s="261">
        <f t="shared" si="13"/>
        <v>19967</v>
      </c>
      <c r="BG41" s="261">
        <f t="shared" si="13"/>
        <v>18792</v>
      </c>
      <c r="BH41" s="261">
        <f t="shared" si="13"/>
        <v>19967</v>
      </c>
      <c r="BI41" s="261">
        <f t="shared" si="13"/>
        <v>18792</v>
      </c>
    </row>
    <row r="42" spans="1:61" s="85" customFormat="1" x14ac:dyDescent="0.2">
      <c r="A42" s="260">
        <v>2</v>
      </c>
      <c r="B42" s="261">
        <f t="shared" ref="B42" si="14">ROUND(B15*0.87,)</f>
        <v>18792</v>
      </c>
      <c r="C42" s="261">
        <f t="shared" ref="C42:BI42" si="15">ROUND(C15*0.87,)</f>
        <v>17618</v>
      </c>
      <c r="D42" s="261">
        <f t="shared" si="15"/>
        <v>15817</v>
      </c>
      <c r="E42" s="261">
        <f t="shared" si="15"/>
        <v>15817</v>
      </c>
      <c r="F42" s="261">
        <f t="shared" si="15"/>
        <v>18792</v>
      </c>
      <c r="G42" s="261">
        <f t="shared" si="15"/>
        <v>29363</v>
      </c>
      <c r="H42" s="261">
        <f t="shared" si="15"/>
        <v>25839</v>
      </c>
      <c r="I42" s="261">
        <f t="shared" si="15"/>
        <v>23490</v>
      </c>
      <c r="J42" s="261">
        <f t="shared" si="15"/>
        <v>23490</v>
      </c>
      <c r="K42" s="261">
        <f t="shared" si="15"/>
        <v>21141</v>
      </c>
      <c r="L42" s="261">
        <f t="shared" si="15"/>
        <v>25839</v>
      </c>
      <c r="M42" s="261">
        <f t="shared" si="15"/>
        <v>29363</v>
      </c>
      <c r="N42" s="261">
        <f t="shared" si="15"/>
        <v>15269</v>
      </c>
      <c r="O42" s="261">
        <f t="shared" si="15"/>
        <v>16443</v>
      </c>
      <c r="P42" s="261">
        <f t="shared" si="15"/>
        <v>15269</v>
      </c>
      <c r="Q42" s="261">
        <f t="shared" si="15"/>
        <v>15817</v>
      </c>
      <c r="R42" s="261">
        <f t="shared" si="15"/>
        <v>16443</v>
      </c>
      <c r="S42" s="261">
        <f t="shared" si="15"/>
        <v>14094</v>
      </c>
      <c r="T42" s="261">
        <f t="shared" si="15"/>
        <v>16443</v>
      </c>
      <c r="U42" s="261">
        <f t="shared" si="15"/>
        <v>18792</v>
      </c>
      <c r="V42" s="261">
        <f t="shared" si="15"/>
        <v>18792</v>
      </c>
      <c r="W42" s="261">
        <f t="shared" si="15"/>
        <v>18792</v>
      </c>
      <c r="X42" s="261">
        <f t="shared" si="15"/>
        <v>18792</v>
      </c>
      <c r="Y42" s="261">
        <f t="shared" si="15"/>
        <v>17618</v>
      </c>
      <c r="Z42" s="261">
        <f t="shared" si="15"/>
        <v>21141</v>
      </c>
      <c r="AA42" s="261">
        <f t="shared" si="15"/>
        <v>17618</v>
      </c>
      <c r="AB42" s="261">
        <f t="shared" si="15"/>
        <v>23490</v>
      </c>
      <c r="AC42" s="261">
        <f t="shared" si="15"/>
        <v>21141</v>
      </c>
      <c r="AD42" s="261">
        <f t="shared" si="15"/>
        <v>17618</v>
      </c>
      <c r="AE42" s="261">
        <f t="shared" si="15"/>
        <v>21141</v>
      </c>
      <c r="AF42" s="261">
        <f t="shared" si="15"/>
        <v>18792</v>
      </c>
      <c r="AG42" s="261">
        <f t="shared" si="15"/>
        <v>24038</v>
      </c>
      <c r="AH42" s="261">
        <f t="shared" si="15"/>
        <v>26387</v>
      </c>
      <c r="AI42" s="261">
        <f t="shared" si="15"/>
        <v>24038</v>
      </c>
      <c r="AJ42" s="261">
        <f t="shared" si="15"/>
        <v>22707</v>
      </c>
      <c r="AK42" s="261">
        <f t="shared" si="15"/>
        <v>22707</v>
      </c>
      <c r="AL42" s="261">
        <f t="shared" si="15"/>
        <v>24038</v>
      </c>
      <c r="AM42" s="261">
        <f t="shared" si="15"/>
        <v>22707</v>
      </c>
      <c r="AN42" s="261">
        <f t="shared" si="15"/>
        <v>26387</v>
      </c>
      <c r="AO42" s="261">
        <f t="shared" si="15"/>
        <v>24038</v>
      </c>
      <c r="AP42" s="261">
        <f t="shared" si="15"/>
        <v>26387</v>
      </c>
      <c r="AQ42" s="261">
        <f t="shared" si="15"/>
        <v>26387</v>
      </c>
      <c r="AR42" s="261">
        <f t="shared" si="15"/>
        <v>32651</v>
      </c>
      <c r="AS42" s="261">
        <f t="shared" si="15"/>
        <v>26387</v>
      </c>
      <c r="AT42" s="261">
        <f t="shared" si="15"/>
        <v>30302</v>
      </c>
      <c r="AU42" s="261">
        <f t="shared" si="15"/>
        <v>26387</v>
      </c>
      <c r="AV42" s="261">
        <f t="shared" si="15"/>
        <v>30302</v>
      </c>
      <c r="AW42" s="261">
        <f t="shared" si="15"/>
        <v>26387</v>
      </c>
      <c r="AX42" s="261">
        <f t="shared" si="15"/>
        <v>32651</v>
      </c>
      <c r="AY42" s="261">
        <f t="shared" si="15"/>
        <v>22707</v>
      </c>
      <c r="AZ42" s="261">
        <f t="shared" si="15"/>
        <v>27953</v>
      </c>
      <c r="BA42" s="261">
        <f t="shared" si="15"/>
        <v>20358</v>
      </c>
      <c r="BB42" s="261">
        <f t="shared" si="15"/>
        <v>21533</v>
      </c>
      <c r="BC42" s="261">
        <f t="shared" si="15"/>
        <v>20358</v>
      </c>
      <c r="BD42" s="261">
        <f t="shared" si="15"/>
        <v>21533</v>
      </c>
      <c r="BE42" s="261">
        <f t="shared" si="15"/>
        <v>20358</v>
      </c>
      <c r="BF42" s="261">
        <f t="shared" si="15"/>
        <v>21533</v>
      </c>
      <c r="BG42" s="261">
        <f t="shared" si="15"/>
        <v>20358</v>
      </c>
      <c r="BH42" s="261">
        <f t="shared" si="15"/>
        <v>21533</v>
      </c>
      <c r="BI42" s="261">
        <f t="shared" si="15"/>
        <v>20358</v>
      </c>
    </row>
    <row r="43" spans="1:61" s="85" customFormat="1" x14ac:dyDescent="0.2">
      <c r="A43" s="259" t="s">
        <v>156</v>
      </c>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row>
    <row r="44" spans="1:61" s="85" customFormat="1" x14ac:dyDescent="0.2">
      <c r="A44" s="260">
        <v>1</v>
      </c>
      <c r="B44" s="261">
        <f t="shared" ref="B44" si="16">ROUND(B17*0.87,)</f>
        <v>19575</v>
      </c>
      <c r="C44" s="261">
        <f t="shared" ref="C44:BI44" si="17">ROUND(C17*0.87,)</f>
        <v>18401</v>
      </c>
      <c r="D44" s="261">
        <f t="shared" si="17"/>
        <v>16600</v>
      </c>
      <c r="E44" s="261">
        <f t="shared" si="17"/>
        <v>16600</v>
      </c>
      <c r="F44" s="261">
        <f t="shared" si="17"/>
        <v>19575</v>
      </c>
      <c r="G44" s="261">
        <f t="shared" si="17"/>
        <v>30146</v>
      </c>
      <c r="H44" s="261">
        <f t="shared" si="17"/>
        <v>26622</v>
      </c>
      <c r="I44" s="261">
        <f t="shared" si="17"/>
        <v>24273</v>
      </c>
      <c r="J44" s="261">
        <f t="shared" si="17"/>
        <v>24273</v>
      </c>
      <c r="K44" s="261">
        <f t="shared" si="17"/>
        <v>21924</v>
      </c>
      <c r="L44" s="261">
        <f t="shared" si="17"/>
        <v>26622</v>
      </c>
      <c r="M44" s="261">
        <f t="shared" si="17"/>
        <v>30146</v>
      </c>
      <c r="N44" s="261">
        <f t="shared" si="17"/>
        <v>16052</v>
      </c>
      <c r="O44" s="261">
        <f t="shared" si="17"/>
        <v>17226</v>
      </c>
      <c r="P44" s="261">
        <f t="shared" si="17"/>
        <v>16052</v>
      </c>
      <c r="Q44" s="261">
        <f t="shared" si="17"/>
        <v>16600</v>
      </c>
      <c r="R44" s="261">
        <f t="shared" si="17"/>
        <v>17226</v>
      </c>
      <c r="S44" s="261">
        <f t="shared" si="17"/>
        <v>14877</v>
      </c>
      <c r="T44" s="261">
        <f t="shared" si="17"/>
        <v>17226</v>
      </c>
      <c r="U44" s="261">
        <f t="shared" si="17"/>
        <v>19575</v>
      </c>
      <c r="V44" s="261">
        <f t="shared" si="17"/>
        <v>19575</v>
      </c>
      <c r="W44" s="261">
        <f t="shared" si="17"/>
        <v>19575</v>
      </c>
      <c r="X44" s="261">
        <f t="shared" si="17"/>
        <v>19575</v>
      </c>
      <c r="Y44" s="261">
        <f t="shared" si="17"/>
        <v>18401</v>
      </c>
      <c r="Z44" s="261">
        <f t="shared" si="17"/>
        <v>21924</v>
      </c>
      <c r="AA44" s="261">
        <f t="shared" si="17"/>
        <v>18401</v>
      </c>
      <c r="AB44" s="261">
        <f t="shared" si="17"/>
        <v>24273</v>
      </c>
      <c r="AC44" s="261">
        <f t="shared" si="17"/>
        <v>21924</v>
      </c>
      <c r="AD44" s="261">
        <f t="shared" si="17"/>
        <v>18401</v>
      </c>
      <c r="AE44" s="261">
        <f t="shared" si="17"/>
        <v>21924</v>
      </c>
      <c r="AF44" s="261">
        <f t="shared" si="17"/>
        <v>19575</v>
      </c>
      <c r="AG44" s="261">
        <f t="shared" si="17"/>
        <v>24821</v>
      </c>
      <c r="AH44" s="261">
        <f t="shared" si="17"/>
        <v>27170</v>
      </c>
      <c r="AI44" s="261">
        <f t="shared" si="17"/>
        <v>24821</v>
      </c>
      <c r="AJ44" s="261">
        <f t="shared" si="17"/>
        <v>23490</v>
      </c>
      <c r="AK44" s="261">
        <f t="shared" si="17"/>
        <v>23490</v>
      </c>
      <c r="AL44" s="261">
        <f t="shared" si="17"/>
        <v>24821</v>
      </c>
      <c r="AM44" s="261">
        <f t="shared" si="17"/>
        <v>23490</v>
      </c>
      <c r="AN44" s="261">
        <f t="shared" si="17"/>
        <v>27170</v>
      </c>
      <c r="AO44" s="261">
        <f t="shared" si="17"/>
        <v>24821</v>
      </c>
      <c r="AP44" s="261">
        <f t="shared" si="17"/>
        <v>27170</v>
      </c>
      <c r="AQ44" s="261">
        <f t="shared" si="17"/>
        <v>27170</v>
      </c>
      <c r="AR44" s="261">
        <f t="shared" si="17"/>
        <v>33434</v>
      </c>
      <c r="AS44" s="261">
        <f t="shared" si="17"/>
        <v>27170</v>
      </c>
      <c r="AT44" s="261">
        <f t="shared" si="17"/>
        <v>31085</v>
      </c>
      <c r="AU44" s="261">
        <f t="shared" si="17"/>
        <v>27170</v>
      </c>
      <c r="AV44" s="261">
        <f t="shared" si="17"/>
        <v>31085</v>
      </c>
      <c r="AW44" s="261">
        <f t="shared" si="17"/>
        <v>27170</v>
      </c>
      <c r="AX44" s="261">
        <f t="shared" si="17"/>
        <v>33434</v>
      </c>
      <c r="AY44" s="261">
        <f t="shared" si="17"/>
        <v>23490</v>
      </c>
      <c r="AZ44" s="261">
        <f t="shared" si="17"/>
        <v>28736</v>
      </c>
      <c r="BA44" s="261">
        <f t="shared" si="17"/>
        <v>21141</v>
      </c>
      <c r="BB44" s="261">
        <f t="shared" si="17"/>
        <v>22316</v>
      </c>
      <c r="BC44" s="261">
        <f t="shared" si="17"/>
        <v>21141</v>
      </c>
      <c r="BD44" s="261">
        <f t="shared" si="17"/>
        <v>22316</v>
      </c>
      <c r="BE44" s="261">
        <f t="shared" si="17"/>
        <v>21141</v>
      </c>
      <c r="BF44" s="261">
        <f t="shared" si="17"/>
        <v>22316</v>
      </c>
      <c r="BG44" s="261">
        <f t="shared" si="17"/>
        <v>21141</v>
      </c>
      <c r="BH44" s="261">
        <f t="shared" si="17"/>
        <v>22316</v>
      </c>
      <c r="BI44" s="261">
        <f t="shared" si="17"/>
        <v>21141</v>
      </c>
    </row>
    <row r="45" spans="1:61" s="85" customFormat="1" x14ac:dyDescent="0.2">
      <c r="A45" s="260">
        <v>2</v>
      </c>
      <c r="B45" s="261">
        <f t="shared" ref="B45" si="18">ROUND(B18*0.87,)</f>
        <v>21141</v>
      </c>
      <c r="C45" s="261">
        <f t="shared" ref="C45:BI45" si="19">ROUND(C18*0.87,)</f>
        <v>19967</v>
      </c>
      <c r="D45" s="261">
        <f t="shared" si="19"/>
        <v>18166</v>
      </c>
      <c r="E45" s="261">
        <f t="shared" si="19"/>
        <v>18166</v>
      </c>
      <c r="F45" s="261">
        <f t="shared" si="19"/>
        <v>21141</v>
      </c>
      <c r="G45" s="261">
        <f t="shared" si="19"/>
        <v>31712</v>
      </c>
      <c r="H45" s="261">
        <f t="shared" si="19"/>
        <v>28188</v>
      </c>
      <c r="I45" s="261">
        <f t="shared" si="19"/>
        <v>25839</v>
      </c>
      <c r="J45" s="261">
        <f t="shared" si="19"/>
        <v>25839</v>
      </c>
      <c r="K45" s="261">
        <f t="shared" si="19"/>
        <v>23490</v>
      </c>
      <c r="L45" s="261">
        <f t="shared" si="19"/>
        <v>28188</v>
      </c>
      <c r="M45" s="261">
        <f t="shared" si="19"/>
        <v>31712</v>
      </c>
      <c r="N45" s="261">
        <f t="shared" si="19"/>
        <v>17618</v>
      </c>
      <c r="O45" s="261">
        <f t="shared" si="19"/>
        <v>18792</v>
      </c>
      <c r="P45" s="261">
        <f t="shared" si="19"/>
        <v>17618</v>
      </c>
      <c r="Q45" s="261">
        <f t="shared" si="19"/>
        <v>18166</v>
      </c>
      <c r="R45" s="261">
        <f t="shared" si="19"/>
        <v>18792</v>
      </c>
      <c r="S45" s="261">
        <f t="shared" si="19"/>
        <v>16443</v>
      </c>
      <c r="T45" s="261">
        <f t="shared" si="19"/>
        <v>18792</v>
      </c>
      <c r="U45" s="261">
        <f t="shared" si="19"/>
        <v>21141</v>
      </c>
      <c r="V45" s="261">
        <f t="shared" si="19"/>
        <v>21141</v>
      </c>
      <c r="W45" s="261">
        <f t="shared" si="19"/>
        <v>21141</v>
      </c>
      <c r="X45" s="261">
        <f t="shared" si="19"/>
        <v>21141</v>
      </c>
      <c r="Y45" s="261">
        <f t="shared" si="19"/>
        <v>19967</v>
      </c>
      <c r="Z45" s="261">
        <f t="shared" si="19"/>
        <v>23490</v>
      </c>
      <c r="AA45" s="261">
        <f t="shared" si="19"/>
        <v>19967</v>
      </c>
      <c r="AB45" s="261">
        <f t="shared" si="19"/>
        <v>25839</v>
      </c>
      <c r="AC45" s="261">
        <f t="shared" si="19"/>
        <v>23490</v>
      </c>
      <c r="AD45" s="261">
        <f t="shared" si="19"/>
        <v>19967</v>
      </c>
      <c r="AE45" s="261">
        <f t="shared" si="19"/>
        <v>23490</v>
      </c>
      <c r="AF45" s="261">
        <f t="shared" si="19"/>
        <v>21141</v>
      </c>
      <c r="AG45" s="261">
        <f t="shared" si="19"/>
        <v>26387</v>
      </c>
      <c r="AH45" s="261">
        <f t="shared" si="19"/>
        <v>28736</v>
      </c>
      <c r="AI45" s="261">
        <f t="shared" si="19"/>
        <v>26387</v>
      </c>
      <c r="AJ45" s="261">
        <f t="shared" si="19"/>
        <v>25056</v>
      </c>
      <c r="AK45" s="261">
        <f t="shared" si="19"/>
        <v>25056</v>
      </c>
      <c r="AL45" s="261">
        <f t="shared" si="19"/>
        <v>26387</v>
      </c>
      <c r="AM45" s="261">
        <f t="shared" si="19"/>
        <v>25056</v>
      </c>
      <c r="AN45" s="261">
        <f t="shared" si="19"/>
        <v>28736</v>
      </c>
      <c r="AO45" s="261">
        <f t="shared" si="19"/>
        <v>26387</v>
      </c>
      <c r="AP45" s="261">
        <f t="shared" si="19"/>
        <v>28736</v>
      </c>
      <c r="AQ45" s="261">
        <f t="shared" si="19"/>
        <v>28736</v>
      </c>
      <c r="AR45" s="261">
        <f t="shared" si="19"/>
        <v>35000</v>
      </c>
      <c r="AS45" s="261">
        <f t="shared" si="19"/>
        <v>28736</v>
      </c>
      <c r="AT45" s="261">
        <f t="shared" si="19"/>
        <v>32651</v>
      </c>
      <c r="AU45" s="261">
        <f t="shared" si="19"/>
        <v>28736</v>
      </c>
      <c r="AV45" s="261">
        <f t="shared" si="19"/>
        <v>32651</v>
      </c>
      <c r="AW45" s="261">
        <f t="shared" si="19"/>
        <v>28736</v>
      </c>
      <c r="AX45" s="261">
        <f t="shared" si="19"/>
        <v>35000</v>
      </c>
      <c r="AY45" s="261">
        <f t="shared" si="19"/>
        <v>25056</v>
      </c>
      <c r="AZ45" s="261">
        <f t="shared" si="19"/>
        <v>30302</v>
      </c>
      <c r="BA45" s="261">
        <f t="shared" si="19"/>
        <v>22707</v>
      </c>
      <c r="BB45" s="261">
        <f t="shared" si="19"/>
        <v>23882</v>
      </c>
      <c r="BC45" s="261">
        <f t="shared" si="19"/>
        <v>22707</v>
      </c>
      <c r="BD45" s="261">
        <f t="shared" si="19"/>
        <v>23882</v>
      </c>
      <c r="BE45" s="261">
        <f t="shared" si="19"/>
        <v>22707</v>
      </c>
      <c r="BF45" s="261">
        <f t="shared" si="19"/>
        <v>23882</v>
      </c>
      <c r="BG45" s="261">
        <f t="shared" si="19"/>
        <v>22707</v>
      </c>
      <c r="BH45" s="261">
        <f t="shared" si="19"/>
        <v>23882</v>
      </c>
      <c r="BI45" s="261">
        <f t="shared" si="19"/>
        <v>22707</v>
      </c>
    </row>
    <row r="46" spans="1:61" s="85" customFormat="1" x14ac:dyDescent="0.2">
      <c r="A46" s="259" t="s">
        <v>136</v>
      </c>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row>
    <row r="47" spans="1:61" s="85" customFormat="1" x14ac:dyDescent="0.2">
      <c r="A47" s="260">
        <v>1</v>
      </c>
      <c r="B47" s="261">
        <f t="shared" ref="B47" si="20">ROUND(B20*0.87,)</f>
        <v>21924</v>
      </c>
      <c r="C47" s="261">
        <f t="shared" ref="C47:BI47" si="21">ROUND(C20*0.87,)</f>
        <v>20750</v>
      </c>
      <c r="D47" s="261">
        <f t="shared" si="21"/>
        <v>18949</v>
      </c>
      <c r="E47" s="261">
        <f t="shared" si="21"/>
        <v>18949</v>
      </c>
      <c r="F47" s="261">
        <f t="shared" si="21"/>
        <v>21924</v>
      </c>
      <c r="G47" s="261">
        <f t="shared" si="21"/>
        <v>32495</v>
      </c>
      <c r="H47" s="261">
        <f t="shared" si="21"/>
        <v>28971</v>
      </c>
      <c r="I47" s="261">
        <f t="shared" si="21"/>
        <v>26622</v>
      </c>
      <c r="J47" s="261">
        <f t="shared" si="21"/>
        <v>26622</v>
      </c>
      <c r="K47" s="261">
        <f t="shared" si="21"/>
        <v>24273</v>
      </c>
      <c r="L47" s="261">
        <f t="shared" si="21"/>
        <v>28971</v>
      </c>
      <c r="M47" s="261">
        <f t="shared" si="21"/>
        <v>32495</v>
      </c>
      <c r="N47" s="261">
        <f t="shared" si="21"/>
        <v>18401</v>
      </c>
      <c r="O47" s="261">
        <f t="shared" si="21"/>
        <v>19575</v>
      </c>
      <c r="P47" s="261">
        <f t="shared" si="21"/>
        <v>18401</v>
      </c>
      <c r="Q47" s="261">
        <f t="shared" si="21"/>
        <v>18949</v>
      </c>
      <c r="R47" s="261">
        <f t="shared" si="21"/>
        <v>19575</v>
      </c>
      <c r="S47" s="261">
        <f t="shared" si="21"/>
        <v>17226</v>
      </c>
      <c r="T47" s="261">
        <f t="shared" si="21"/>
        <v>19575</v>
      </c>
      <c r="U47" s="261">
        <f t="shared" si="21"/>
        <v>21924</v>
      </c>
      <c r="V47" s="261">
        <f t="shared" si="21"/>
        <v>21924</v>
      </c>
      <c r="W47" s="261">
        <f t="shared" si="21"/>
        <v>21924</v>
      </c>
      <c r="X47" s="261">
        <f t="shared" si="21"/>
        <v>21924</v>
      </c>
      <c r="Y47" s="261">
        <f t="shared" si="21"/>
        <v>20750</v>
      </c>
      <c r="Z47" s="261">
        <f t="shared" si="21"/>
        <v>24273</v>
      </c>
      <c r="AA47" s="261">
        <f t="shared" si="21"/>
        <v>20750</v>
      </c>
      <c r="AB47" s="261">
        <f t="shared" si="21"/>
        <v>26622</v>
      </c>
      <c r="AC47" s="261">
        <f t="shared" si="21"/>
        <v>24273</v>
      </c>
      <c r="AD47" s="261">
        <f t="shared" si="21"/>
        <v>20750</v>
      </c>
      <c r="AE47" s="261">
        <f t="shared" si="21"/>
        <v>24273</v>
      </c>
      <c r="AF47" s="261">
        <f t="shared" si="21"/>
        <v>21924</v>
      </c>
      <c r="AG47" s="261">
        <f t="shared" si="21"/>
        <v>27170</v>
      </c>
      <c r="AH47" s="261">
        <f t="shared" si="21"/>
        <v>29519</v>
      </c>
      <c r="AI47" s="261">
        <f t="shared" si="21"/>
        <v>27170</v>
      </c>
      <c r="AJ47" s="261">
        <f t="shared" si="21"/>
        <v>25839</v>
      </c>
      <c r="AK47" s="261">
        <f t="shared" si="21"/>
        <v>25839</v>
      </c>
      <c r="AL47" s="261">
        <f t="shared" si="21"/>
        <v>27170</v>
      </c>
      <c r="AM47" s="261">
        <f t="shared" si="21"/>
        <v>25839</v>
      </c>
      <c r="AN47" s="261">
        <f t="shared" si="21"/>
        <v>29519</v>
      </c>
      <c r="AO47" s="261">
        <f t="shared" si="21"/>
        <v>27170</v>
      </c>
      <c r="AP47" s="261">
        <f t="shared" si="21"/>
        <v>29519</v>
      </c>
      <c r="AQ47" s="261">
        <f t="shared" si="21"/>
        <v>29519</v>
      </c>
      <c r="AR47" s="261">
        <f t="shared" si="21"/>
        <v>35783</v>
      </c>
      <c r="AS47" s="261">
        <f t="shared" si="21"/>
        <v>29519</v>
      </c>
      <c r="AT47" s="261">
        <f t="shared" si="21"/>
        <v>33434</v>
      </c>
      <c r="AU47" s="261">
        <f t="shared" si="21"/>
        <v>29519</v>
      </c>
      <c r="AV47" s="261">
        <f t="shared" si="21"/>
        <v>33434</v>
      </c>
      <c r="AW47" s="261">
        <f t="shared" si="21"/>
        <v>29519</v>
      </c>
      <c r="AX47" s="261">
        <f t="shared" si="21"/>
        <v>35783</v>
      </c>
      <c r="AY47" s="261">
        <f t="shared" si="21"/>
        <v>25839</v>
      </c>
      <c r="AZ47" s="261">
        <f t="shared" si="21"/>
        <v>31085</v>
      </c>
      <c r="BA47" s="261">
        <f t="shared" si="21"/>
        <v>23490</v>
      </c>
      <c r="BB47" s="261">
        <f t="shared" si="21"/>
        <v>24665</v>
      </c>
      <c r="BC47" s="261">
        <f t="shared" si="21"/>
        <v>23490</v>
      </c>
      <c r="BD47" s="261">
        <f t="shared" si="21"/>
        <v>24665</v>
      </c>
      <c r="BE47" s="261">
        <f t="shared" si="21"/>
        <v>23490</v>
      </c>
      <c r="BF47" s="261">
        <f t="shared" si="21"/>
        <v>24665</v>
      </c>
      <c r="BG47" s="261">
        <f t="shared" si="21"/>
        <v>23490</v>
      </c>
      <c r="BH47" s="261">
        <f t="shared" si="21"/>
        <v>24665</v>
      </c>
      <c r="BI47" s="261">
        <f t="shared" si="21"/>
        <v>23490</v>
      </c>
    </row>
    <row r="48" spans="1:61" s="85" customFormat="1" x14ac:dyDescent="0.2">
      <c r="A48" s="260">
        <v>2</v>
      </c>
      <c r="B48" s="261">
        <f t="shared" ref="B48" si="22">ROUND(B21*0.87,)</f>
        <v>23490</v>
      </c>
      <c r="C48" s="261">
        <f t="shared" ref="C48:BI48" si="23">ROUND(C21*0.87,)</f>
        <v>22316</v>
      </c>
      <c r="D48" s="261">
        <f t="shared" si="23"/>
        <v>20515</v>
      </c>
      <c r="E48" s="261">
        <f t="shared" si="23"/>
        <v>20515</v>
      </c>
      <c r="F48" s="261">
        <f t="shared" si="23"/>
        <v>23490</v>
      </c>
      <c r="G48" s="261">
        <f t="shared" si="23"/>
        <v>34061</v>
      </c>
      <c r="H48" s="261">
        <f t="shared" si="23"/>
        <v>30537</v>
      </c>
      <c r="I48" s="261">
        <f t="shared" si="23"/>
        <v>28188</v>
      </c>
      <c r="J48" s="261">
        <f t="shared" si="23"/>
        <v>28188</v>
      </c>
      <c r="K48" s="261">
        <f t="shared" si="23"/>
        <v>25839</v>
      </c>
      <c r="L48" s="261">
        <f t="shared" si="23"/>
        <v>30537</v>
      </c>
      <c r="M48" s="261">
        <f t="shared" si="23"/>
        <v>34061</v>
      </c>
      <c r="N48" s="261">
        <f t="shared" si="23"/>
        <v>19967</v>
      </c>
      <c r="O48" s="261">
        <f t="shared" si="23"/>
        <v>21141</v>
      </c>
      <c r="P48" s="261">
        <f t="shared" si="23"/>
        <v>19967</v>
      </c>
      <c r="Q48" s="261">
        <f t="shared" si="23"/>
        <v>20515</v>
      </c>
      <c r="R48" s="261">
        <f t="shared" si="23"/>
        <v>21141</v>
      </c>
      <c r="S48" s="261">
        <f t="shared" si="23"/>
        <v>18792</v>
      </c>
      <c r="T48" s="261">
        <f t="shared" si="23"/>
        <v>21141</v>
      </c>
      <c r="U48" s="261">
        <f t="shared" si="23"/>
        <v>23490</v>
      </c>
      <c r="V48" s="261">
        <f t="shared" si="23"/>
        <v>23490</v>
      </c>
      <c r="W48" s="261">
        <f t="shared" si="23"/>
        <v>23490</v>
      </c>
      <c r="X48" s="261">
        <f t="shared" si="23"/>
        <v>23490</v>
      </c>
      <c r="Y48" s="261">
        <f t="shared" si="23"/>
        <v>22316</v>
      </c>
      <c r="Z48" s="261">
        <f t="shared" si="23"/>
        <v>25839</v>
      </c>
      <c r="AA48" s="261">
        <f t="shared" si="23"/>
        <v>22316</v>
      </c>
      <c r="AB48" s="261">
        <f t="shared" si="23"/>
        <v>28188</v>
      </c>
      <c r="AC48" s="261">
        <f t="shared" si="23"/>
        <v>25839</v>
      </c>
      <c r="AD48" s="261">
        <f t="shared" si="23"/>
        <v>22316</v>
      </c>
      <c r="AE48" s="261">
        <f t="shared" si="23"/>
        <v>25839</v>
      </c>
      <c r="AF48" s="261">
        <f t="shared" si="23"/>
        <v>23490</v>
      </c>
      <c r="AG48" s="261">
        <f t="shared" si="23"/>
        <v>28736</v>
      </c>
      <c r="AH48" s="261">
        <f t="shared" si="23"/>
        <v>31085</v>
      </c>
      <c r="AI48" s="261">
        <f t="shared" si="23"/>
        <v>28736</v>
      </c>
      <c r="AJ48" s="261">
        <f t="shared" si="23"/>
        <v>27405</v>
      </c>
      <c r="AK48" s="261">
        <f t="shared" si="23"/>
        <v>27405</v>
      </c>
      <c r="AL48" s="261">
        <f t="shared" si="23"/>
        <v>28736</v>
      </c>
      <c r="AM48" s="261">
        <f t="shared" si="23"/>
        <v>27405</v>
      </c>
      <c r="AN48" s="261">
        <f t="shared" si="23"/>
        <v>31085</v>
      </c>
      <c r="AO48" s="261">
        <f t="shared" si="23"/>
        <v>28736</v>
      </c>
      <c r="AP48" s="261">
        <f t="shared" si="23"/>
        <v>31085</v>
      </c>
      <c r="AQ48" s="261">
        <f t="shared" si="23"/>
        <v>31085</v>
      </c>
      <c r="AR48" s="261">
        <f t="shared" si="23"/>
        <v>37349</v>
      </c>
      <c r="AS48" s="261">
        <f t="shared" si="23"/>
        <v>31085</v>
      </c>
      <c r="AT48" s="261">
        <f t="shared" si="23"/>
        <v>35000</v>
      </c>
      <c r="AU48" s="261">
        <f t="shared" si="23"/>
        <v>31085</v>
      </c>
      <c r="AV48" s="261">
        <f t="shared" si="23"/>
        <v>35000</v>
      </c>
      <c r="AW48" s="261">
        <f t="shared" si="23"/>
        <v>31085</v>
      </c>
      <c r="AX48" s="261">
        <f t="shared" si="23"/>
        <v>37349</v>
      </c>
      <c r="AY48" s="261">
        <f t="shared" si="23"/>
        <v>27405</v>
      </c>
      <c r="AZ48" s="261">
        <f t="shared" si="23"/>
        <v>32651</v>
      </c>
      <c r="BA48" s="261">
        <f t="shared" si="23"/>
        <v>25056</v>
      </c>
      <c r="BB48" s="261">
        <f t="shared" si="23"/>
        <v>26231</v>
      </c>
      <c r="BC48" s="261">
        <f t="shared" si="23"/>
        <v>25056</v>
      </c>
      <c r="BD48" s="261">
        <f t="shared" si="23"/>
        <v>26231</v>
      </c>
      <c r="BE48" s="261">
        <f t="shared" si="23"/>
        <v>25056</v>
      </c>
      <c r="BF48" s="261">
        <f t="shared" si="23"/>
        <v>26231</v>
      </c>
      <c r="BG48" s="261">
        <f t="shared" si="23"/>
        <v>25056</v>
      </c>
      <c r="BH48" s="261">
        <f t="shared" si="23"/>
        <v>26231</v>
      </c>
      <c r="BI48" s="261">
        <f t="shared" si="23"/>
        <v>25056</v>
      </c>
    </row>
    <row r="49" spans="1:61" s="85" customFormat="1" x14ac:dyDescent="0.2">
      <c r="A49" s="259" t="s">
        <v>137</v>
      </c>
    </row>
    <row r="50" spans="1:61" s="85" customFormat="1" x14ac:dyDescent="0.2">
      <c r="A50" s="260" t="s">
        <v>129</v>
      </c>
      <c r="B50" s="261">
        <f t="shared" ref="B50" si="24">ROUND(B23*0.87,)</f>
        <v>29363</v>
      </c>
      <c r="C50" s="261">
        <f t="shared" ref="C50:BI50" si="25">ROUND(C23*0.87,)</f>
        <v>28188</v>
      </c>
      <c r="D50" s="261">
        <f t="shared" si="25"/>
        <v>26387</v>
      </c>
      <c r="E50" s="261">
        <f t="shared" si="25"/>
        <v>26387</v>
      </c>
      <c r="F50" s="261">
        <f t="shared" si="25"/>
        <v>29363</v>
      </c>
      <c r="G50" s="261">
        <f t="shared" si="25"/>
        <v>39933</v>
      </c>
      <c r="H50" s="261">
        <f t="shared" si="25"/>
        <v>36410</v>
      </c>
      <c r="I50" s="261">
        <f t="shared" si="25"/>
        <v>34061</v>
      </c>
      <c r="J50" s="261">
        <f t="shared" si="25"/>
        <v>34061</v>
      </c>
      <c r="K50" s="261">
        <f t="shared" si="25"/>
        <v>31712</v>
      </c>
      <c r="L50" s="261">
        <f t="shared" si="25"/>
        <v>36410</v>
      </c>
      <c r="M50" s="261">
        <f t="shared" si="25"/>
        <v>39933</v>
      </c>
      <c r="N50" s="261">
        <f t="shared" si="25"/>
        <v>25839</v>
      </c>
      <c r="O50" s="261">
        <f t="shared" si="25"/>
        <v>27014</v>
      </c>
      <c r="P50" s="261">
        <f t="shared" si="25"/>
        <v>25839</v>
      </c>
      <c r="Q50" s="261">
        <f t="shared" si="25"/>
        <v>26387</v>
      </c>
      <c r="R50" s="261">
        <f t="shared" si="25"/>
        <v>27014</v>
      </c>
      <c r="S50" s="261">
        <f t="shared" si="25"/>
        <v>24665</v>
      </c>
      <c r="T50" s="261">
        <f t="shared" si="25"/>
        <v>27014</v>
      </c>
      <c r="U50" s="261">
        <f t="shared" si="25"/>
        <v>29363</v>
      </c>
      <c r="V50" s="261">
        <f t="shared" si="25"/>
        <v>29363</v>
      </c>
      <c r="W50" s="261">
        <f t="shared" si="25"/>
        <v>29363</v>
      </c>
      <c r="X50" s="261">
        <f t="shared" si="25"/>
        <v>29363</v>
      </c>
      <c r="Y50" s="261">
        <f t="shared" si="25"/>
        <v>28188</v>
      </c>
      <c r="Z50" s="261">
        <f t="shared" si="25"/>
        <v>31712</v>
      </c>
      <c r="AA50" s="261">
        <f t="shared" si="25"/>
        <v>28188</v>
      </c>
      <c r="AB50" s="261">
        <f t="shared" si="25"/>
        <v>34061</v>
      </c>
      <c r="AC50" s="261">
        <f t="shared" si="25"/>
        <v>31712</v>
      </c>
      <c r="AD50" s="261">
        <f t="shared" si="25"/>
        <v>28188</v>
      </c>
      <c r="AE50" s="261">
        <f t="shared" si="25"/>
        <v>31712</v>
      </c>
      <c r="AF50" s="261">
        <f t="shared" si="25"/>
        <v>29363</v>
      </c>
      <c r="AG50" s="261">
        <f t="shared" si="25"/>
        <v>34609</v>
      </c>
      <c r="AH50" s="261">
        <f t="shared" si="25"/>
        <v>36958</v>
      </c>
      <c r="AI50" s="261">
        <f t="shared" si="25"/>
        <v>34609</v>
      </c>
      <c r="AJ50" s="261">
        <f t="shared" si="25"/>
        <v>33278</v>
      </c>
      <c r="AK50" s="261">
        <f t="shared" si="25"/>
        <v>33278</v>
      </c>
      <c r="AL50" s="261">
        <f t="shared" si="25"/>
        <v>34609</v>
      </c>
      <c r="AM50" s="261">
        <f t="shared" si="25"/>
        <v>33278</v>
      </c>
      <c r="AN50" s="261">
        <f t="shared" si="25"/>
        <v>36958</v>
      </c>
      <c r="AO50" s="261">
        <f t="shared" si="25"/>
        <v>34609</v>
      </c>
      <c r="AP50" s="261">
        <f t="shared" si="25"/>
        <v>36958</v>
      </c>
      <c r="AQ50" s="261">
        <f t="shared" si="25"/>
        <v>36958</v>
      </c>
      <c r="AR50" s="261">
        <f t="shared" si="25"/>
        <v>43222</v>
      </c>
      <c r="AS50" s="261">
        <f t="shared" si="25"/>
        <v>36958</v>
      </c>
      <c r="AT50" s="261">
        <f t="shared" si="25"/>
        <v>40873</v>
      </c>
      <c r="AU50" s="261">
        <f t="shared" si="25"/>
        <v>36958</v>
      </c>
      <c r="AV50" s="261">
        <f t="shared" si="25"/>
        <v>40873</v>
      </c>
      <c r="AW50" s="261">
        <f t="shared" si="25"/>
        <v>36958</v>
      </c>
      <c r="AX50" s="261">
        <f t="shared" si="25"/>
        <v>43222</v>
      </c>
      <c r="AY50" s="261">
        <f t="shared" si="25"/>
        <v>33278</v>
      </c>
      <c r="AZ50" s="261">
        <f t="shared" si="25"/>
        <v>38524</v>
      </c>
      <c r="BA50" s="261">
        <f t="shared" si="25"/>
        <v>30929</v>
      </c>
      <c r="BB50" s="261">
        <f t="shared" si="25"/>
        <v>32103</v>
      </c>
      <c r="BC50" s="261">
        <f t="shared" si="25"/>
        <v>30929</v>
      </c>
      <c r="BD50" s="261">
        <f t="shared" si="25"/>
        <v>32103</v>
      </c>
      <c r="BE50" s="261">
        <f t="shared" si="25"/>
        <v>30929</v>
      </c>
      <c r="BF50" s="261">
        <f t="shared" si="25"/>
        <v>32103</v>
      </c>
      <c r="BG50" s="261">
        <f t="shared" si="25"/>
        <v>30929</v>
      </c>
      <c r="BH50" s="261">
        <f t="shared" si="25"/>
        <v>32103</v>
      </c>
      <c r="BI50" s="261">
        <f t="shared" si="25"/>
        <v>30929</v>
      </c>
    </row>
    <row r="51" spans="1:61" s="85" customFormat="1" x14ac:dyDescent="0.2">
      <c r="A51" s="259" t="s">
        <v>138</v>
      </c>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row>
    <row r="52" spans="1:61" s="85" customFormat="1" x14ac:dyDescent="0.2">
      <c r="A52" s="260" t="s">
        <v>129</v>
      </c>
      <c r="B52" s="261">
        <f t="shared" ref="B52" si="26">ROUND(B25*0.87,)</f>
        <v>35627</v>
      </c>
      <c r="C52" s="261">
        <f t="shared" ref="C52:BI52" si="27">ROUND(C25*0.87,)</f>
        <v>34452</v>
      </c>
      <c r="D52" s="261">
        <f t="shared" si="27"/>
        <v>32651</v>
      </c>
      <c r="E52" s="261">
        <f t="shared" si="27"/>
        <v>32651</v>
      </c>
      <c r="F52" s="261">
        <f t="shared" si="27"/>
        <v>35627</v>
      </c>
      <c r="G52" s="261">
        <f t="shared" si="27"/>
        <v>46197</v>
      </c>
      <c r="H52" s="261">
        <f t="shared" si="27"/>
        <v>42674</v>
      </c>
      <c r="I52" s="261">
        <f t="shared" si="27"/>
        <v>40325</v>
      </c>
      <c r="J52" s="261">
        <f t="shared" si="27"/>
        <v>40325</v>
      </c>
      <c r="K52" s="261">
        <f t="shared" si="27"/>
        <v>37976</v>
      </c>
      <c r="L52" s="261">
        <f t="shared" si="27"/>
        <v>42674</v>
      </c>
      <c r="M52" s="261">
        <f t="shared" si="27"/>
        <v>46197</v>
      </c>
      <c r="N52" s="261">
        <f t="shared" si="27"/>
        <v>32103</v>
      </c>
      <c r="O52" s="261">
        <f t="shared" si="27"/>
        <v>33278</v>
      </c>
      <c r="P52" s="261">
        <f t="shared" si="27"/>
        <v>32103</v>
      </c>
      <c r="Q52" s="261">
        <f t="shared" si="27"/>
        <v>32651</v>
      </c>
      <c r="R52" s="261">
        <f t="shared" si="27"/>
        <v>33278</v>
      </c>
      <c r="S52" s="261">
        <f t="shared" si="27"/>
        <v>30929</v>
      </c>
      <c r="T52" s="261">
        <f t="shared" si="27"/>
        <v>33278</v>
      </c>
      <c r="U52" s="261">
        <f t="shared" si="27"/>
        <v>35627</v>
      </c>
      <c r="V52" s="261">
        <f t="shared" si="27"/>
        <v>35627</v>
      </c>
      <c r="W52" s="261">
        <f t="shared" si="27"/>
        <v>35627</v>
      </c>
      <c r="X52" s="261">
        <f t="shared" si="27"/>
        <v>35627</v>
      </c>
      <c r="Y52" s="261">
        <f t="shared" si="27"/>
        <v>34452</v>
      </c>
      <c r="Z52" s="261">
        <f t="shared" si="27"/>
        <v>37976</v>
      </c>
      <c r="AA52" s="261">
        <f t="shared" si="27"/>
        <v>34452</v>
      </c>
      <c r="AB52" s="261">
        <f t="shared" si="27"/>
        <v>40325</v>
      </c>
      <c r="AC52" s="261">
        <f t="shared" si="27"/>
        <v>37976</v>
      </c>
      <c r="AD52" s="261">
        <f t="shared" si="27"/>
        <v>34452</v>
      </c>
      <c r="AE52" s="261">
        <f t="shared" si="27"/>
        <v>37976</v>
      </c>
      <c r="AF52" s="261">
        <f t="shared" si="27"/>
        <v>35627</v>
      </c>
      <c r="AG52" s="261">
        <f t="shared" si="27"/>
        <v>40873</v>
      </c>
      <c r="AH52" s="261">
        <f t="shared" si="27"/>
        <v>43222</v>
      </c>
      <c r="AI52" s="261">
        <f t="shared" si="27"/>
        <v>40873</v>
      </c>
      <c r="AJ52" s="261">
        <f t="shared" si="27"/>
        <v>39542</v>
      </c>
      <c r="AK52" s="261">
        <f t="shared" si="27"/>
        <v>39542</v>
      </c>
      <c r="AL52" s="261">
        <f t="shared" si="27"/>
        <v>40873</v>
      </c>
      <c r="AM52" s="261">
        <f t="shared" si="27"/>
        <v>39542</v>
      </c>
      <c r="AN52" s="261">
        <f t="shared" si="27"/>
        <v>43222</v>
      </c>
      <c r="AO52" s="261">
        <f t="shared" si="27"/>
        <v>40873</v>
      </c>
      <c r="AP52" s="261">
        <f t="shared" si="27"/>
        <v>43222</v>
      </c>
      <c r="AQ52" s="261">
        <f t="shared" si="27"/>
        <v>43222</v>
      </c>
      <c r="AR52" s="261">
        <f t="shared" si="27"/>
        <v>49486</v>
      </c>
      <c r="AS52" s="261">
        <f t="shared" si="27"/>
        <v>43222</v>
      </c>
      <c r="AT52" s="261">
        <f t="shared" si="27"/>
        <v>47137</v>
      </c>
      <c r="AU52" s="261">
        <f t="shared" si="27"/>
        <v>43222</v>
      </c>
      <c r="AV52" s="261">
        <f t="shared" si="27"/>
        <v>47137</v>
      </c>
      <c r="AW52" s="261">
        <f t="shared" si="27"/>
        <v>43222</v>
      </c>
      <c r="AX52" s="261">
        <f t="shared" si="27"/>
        <v>49486</v>
      </c>
      <c r="AY52" s="261">
        <f t="shared" si="27"/>
        <v>39542</v>
      </c>
      <c r="AZ52" s="261">
        <f t="shared" si="27"/>
        <v>44788</v>
      </c>
      <c r="BA52" s="261">
        <f t="shared" si="27"/>
        <v>37193</v>
      </c>
      <c r="BB52" s="261">
        <f t="shared" si="27"/>
        <v>38367</v>
      </c>
      <c r="BC52" s="261">
        <f t="shared" si="27"/>
        <v>37193</v>
      </c>
      <c r="BD52" s="261">
        <f t="shared" si="27"/>
        <v>38367</v>
      </c>
      <c r="BE52" s="261">
        <f t="shared" si="27"/>
        <v>37193</v>
      </c>
      <c r="BF52" s="261">
        <f t="shared" si="27"/>
        <v>38367</v>
      </c>
      <c r="BG52" s="261">
        <f t="shared" si="27"/>
        <v>37193</v>
      </c>
      <c r="BH52" s="261">
        <f t="shared" si="27"/>
        <v>38367</v>
      </c>
      <c r="BI52" s="261">
        <f t="shared" si="27"/>
        <v>37193</v>
      </c>
    </row>
    <row r="53" spans="1:61" s="85" customFormat="1" x14ac:dyDescent="0.2">
      <c r="A53" s="261" t="s">
        <v>139</v>
      </c>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61"/>
      <c r="AQ53" s="261"/>
      <c r="AR53" s="261"/>
      <c r="AS53" s="261"/>
      <c r="AT53" s="261"/>
      <c r="AU53" s="261"/>
      <c r="AV53" s="261"/>
      <c r="AW53" s="261"/>
      <c r="AX53" s="261"/>
      <c r="AY53" s="261"/>
      <c r="AZ53" s="261"/>
      <c r="BA53" s="261"/>
      <c r="BB53" s="261"/>
      <c r="BC53" s="261"/>
      <c r="BD53" s="261"/>
      <c r="BE53" s="261"/>
      <c r="BF53" s="261"/>
      <c r="BG53" s="261"/>
      <c r="BH53" s="261"/>
      <c r="BI53" s="261"/>
    </row>
    <row r="54" spans="1:61" s="85" customFormat="1" x14ac:dyDescent="0.2">
      <c r="A54" s="260" t="s">
        <v>129</v>
      </c>
      <c r="B54" s="261">
        <f t="shared" ref="B54" si="28">ROUND(B27*0.87,)</f>
        <v>55202</v>
      </c>
      <c r="C54" s="261">
        <f t="shared" ref="C54:BI54" si="29">ROUND(C27*0.87,)</f>
        <v>54027</v>
      </c>
      <c r="D54" s="261">
        <f t="shared" si="29"/>
        <v>52226</v>
      </c>
      <c r="E54" s="261">
        <f t="shared" si="29"/>
        <v>52226</v>
      </c>
      <c r="F54" s="261">
        <f t="shared" si="29"/>
        <v>55202</v>
      </c>
      <c r="G54" s="261">
        <f t="shared" si="29"/>
        <v>65772</v>
      </c>
      <c r="H54" s="261">
        <f t="shared" si="29"/>
        <v>62249</v>
      </c>
      <c r="I54" s="261">
        <f t="shared" si="29"/>
        <v>59900</v>
      </c>
      <c r="J54" s="261">
        <f t="shared" si="29"/>
        <v>59900</v>
      </c>
      <c r="K54" s="261">
        <f t="shared" si="29"/>
        <v>57551</v>
      </c>
      <c r="L54" s="261">
        <f t="shared" si="29"/>
        <v>62249</v>
      </c>
      <c r="M54" s="261">
        <f t="shared" si="29"/>
        <v>65772</v>
      </c>
      <c r="N54" s="261">
        <f t="shared" si="29"/>
        <v>51678</v>
      </c>
      <c r="O54" s="261">
        <f t="shared" si="29"/>
        <v>52853</v>
      </c>
      <c r="P54" s="261">
        <f t="shared" si="29"/>
        <v>51678</v>
      </c>
      <c r="Q54" s="261">
        <f t="shared" si="29"/>
        <v>52226</v>
      </c>
      <c r="R54" s="261">
        <f t="shared" si="29"/>
        <v>52853</v>
      </c>
      <c r="S54" s="261">
        <f t="shared" si="29"/>
        <v>50504</v>
      </c>
      <c r="T54" s="261">
        <f t="shared" si="29"/>
        <v>52853</v>
      </c>
      <c r="U54" s="261">
        <f t="shared" si="29"/>
        <v>55202</v>
      </c>
      <c r="V54" s="261">
        <f t="shared" si="29"/>
        <v>55202</v>
      </c>
      <c r="W54" s="261">
        <f t="shared" si="29"/>
        <v>55202</v>
      </c>
      <c r="X54" s="261">
        <f t="shared" si="29"/>
        <v>55202</v>
      </c>
      <c r="Y54" s="261">
        <f t="shared" si="29"/>
        <v>54027</v>
      </c>
      <c r="Z54" s="261">
        <f t="shared" si="29"/>
        <v>57551</v>
      </c>
      <c r="AA54" s="261">
        <f t="shared" si="29"/>
        <v>54027</v>
      </c>
      <c r="AB54" s="261">
        <f t="shared" si="29"/>
        <v>59900</v>
      </c>
      <c r="AC54" s="261">
        <f t="shared" si="29"/>
        <v>57551</v>
      </c>
      <c r="AD54" s="261">
        <f t="shared" si="29"/>
        <v>54027</v>
      </c>
      <c r="AE54" s="261">
        <f t="shared" si="29"/>
        <v>57551</v>
      </c>
      <c r="AF54" s="261">
        <f t="shared" si="29"/>
        <v>55202</v>
      </c>
      <c r="AG54" s="261">
        <f t="shared" si="29"/>
        <v>60448</v>
      </c>
      <c r="AH54" s="261">
        <f t="shared" si="29"/>
        <v>62797</v>
      </c>
      <c r="AI54" s="261">
        <f t="shared" si="29"/>
        <v>60448</v>
      </c>
      <c r="AJ54" s="261">
        <f t="shared" si="29"/>
        <v>59117</v>
      </c>
      <c r="AK54" s="261">
        <f t="shared" si="29"/>
        <v>59117</v>
      </c>
      <c r="AL54" s="261">
        <f t="shared" si="29"/>
        <v>60448</v>
      </c>
      <c r="AM54" s="261">
        <f t="shared" si="29"/>
        <v>59117</v>
      </c>
      <c r="AN54" s="261">
        <f t="shared" si="29"/>
        <v>62797</v>
      </c>
      <c r="AO54" s="261">
        <f t="shared" si="29"/>
        <v>60448</v>
      </c>
      <c r="AP54" s="261">
        <f t="shared" si="29"/>
        <v>62797</v>
      </c>
      <c r="AQ54" s="261">
        <f t="shared" si="29"/>
        <v>62797</v>
      </c>
      <c r="AR54" s="261">
        <f t="shared" si="29"/>
        <v>69061</v>
      </c>
      <c r="AS54" s="261">
        <f t="shared" si="29"/>
        <v>62797</v>
      </c>
      <c r="AT54" s="261">
        <f t="shared" si="29"/>
        <v>66712</v>
      </c>
      <c r="AU54" s="261">
        <f t="shared" si="29"/>
        <v>62797</v>
      </c>
      <c r="AV54" s="261">
        <f t="shared" si="29"/>
        <v>66712</v>
      </c>
      <c r="AW54" s="261">
        <f t="shared" si="29"/>
        <v>62797</v>
      </c>
      <c r="AX54" s="261">
        <f t="shared" si="29"/>
        <v>69061</v>
      </c>
      <c r="AY54" s="261">
        <f t="shared" si="29"/>
        <v>59117</v>
      </c>
      <c r="AZ54" s="261">
        <f t="shared" si="29"/>
        <v>64363</v>
      </c>
      <c r="BA54" s="261">
        <f t="shared" si="29"/>
        <v>56768</v>
      </c>
      <c r="BB54" s="261">
        <f t="shared" si="29"/>
        <v>57942</v>
      </c>
      <c r="BC54" s="261">
        <f t="shared" si="29"/>
        <v>56768</v>
      </c>
      <c r="BD54" s="261">
        <f t="shared" si="29"/>
        <v>57942</v>
      </c>
      <c r="BE54" s="261">
        <f t="shared" si="29"/>
        <v>56768</v>
      </c>
      <c r="BF54" s="261">
        <f t="shared" si="29"/>
        <v>57942</v>
      </c>
      <c r="BG54" s="261">
        <f t="shared" si="29"/>
        <v>56768</v>
      </c>
      <c r="BH54" s="261">
        <f t="shared" si="29"/>
        <v>57942</v>
      </c>
      <c r="BI54" s="261">
        <f t="shared" si="29"/>
        <v>56768</v>
      </c>
    </row>
    <row r="55" spans="1:61" s="85" customFormat="1" x14ac:dyDescent="0.2">
      <c r="A55" s="259" t="s">
        <v>140</v>
      </c>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1"/>
      <c r="AU55" s="261"/>
      <c r="AV55" s="261"/>
      <c r="AW55" s="261"/>
      <c r="AX55" s="261"/>
      <c r="AY55" s="261"/>
      <c r="AZ55" s="261"/>
      <c r="BA55" s="261"/>
      <c r="BB55" s="261"/>
      <c r="BC55" s="261"/>
      <c r="BD55" s="261"/>
      <c r="BE55" s="261"/>
      <c r="BF55" s="261"/>
      <c r="BG55" s="261"/>
      <c r="BH55" s="261"/>
      <c r="BI55" s="261"/>
    </row>
    <row r="56" spans="1:61" s="85" customFormat="1" x14ac:dyDescent="0.2">
      <c r="A56" s="260" t="s">
        <v>129</v>
      </c>
      <c r="B56" s="261">
        <f t="shared" ref="B56" si="30">ROUND(B29*0.87,)</f>
        <v>70862</v>
      </c>
      <c r="C56" s="261">
        <f t="shared" ref="C56:BI56" si="31">ROUND(C29*0.87,)</f>
        <v>69687</v>
      </c>
      <c r="D56" s="261">
        <f t="shared" si="31"/>
        <v>67886</v>
      </c>
      <c r="E56" s="261">
        <f t="shared" si="31"/>
        <v>67886</v>
      </c>
      <c r="F56" s="261">
        <f t="shared" si="31"/>
        <v>70862</v>
      </c>
      <c r="G56" s="261">
        <f t="shared" si="31"/>
        <v>81432</v>
      </c>
      <c r="H56" s="261">
        <f t="shared" si="31"/>
        <v>77909</v>
      </c>
      <c r="I56" s="261">
        <f t="shared" si="31"/>
        <v>75560</v>
      </c>
      <c r="J56" s="261">
        <f t="shared" si="31"/>
        <v>75560</v>
      </c>
      <c r="K56" s="261">
        <f t="shared" si="31"/>
        <v>73211</v>
      </c>
      <c r="L56" s="261">
        <f t="shared" si="31"/>
        <v>77909</v>
      </c>
      <c r="M56" s="261">
        <f t="shared" si="31"/>
        <v>81432</v>
      </c>
      <c r="N56" s="261">
        <f t="shared" si="31"/>
        <v>67338</v>
      </c>
      <c r="O56" s="261">
        <f t="shared" si="31"/>
        <v>68513</v>
      </c>
      <c r="P56" s="261">
        <f t="shared" si="31"/>
        <v>67338</v>
      </c>
      <c r="Q56" s="261">
        <f t="shared" si="31"/>
        <v>67886</v>
      </c>
      <c r="R56" s="261">
        <f t="shared" si="31"/>
        <v>68513</v>
      </c>
      <c r="S56" s="261">
        <f t="shared" si="31"/>
        <v>66164</v>
      </c>
      <c r="T56" s="261">
        <f t="shared" si="31"/>
        <v>68513</v>
      </c>
      <c r="U56" s="261">
        <f t="shared" si="31"/>
        <v>70862</v>
      </c>
      <c r="V56" s="261">
        <f t="shared" si="31"/>
        <v>70862</v>
      </c>
      <c r="W56" s="261">
        <f t="shared" si="31"/>
        <v>70862</v>
      </c>
      <c r="X56" s="261">
        <f t="shared" si="31"/>
        <v>70862</v>
      </c>
      <c r="Y56" s="261">
        <f t="shared" si="31"/>
        <v>69687</v>
      </c>
      <c r="Z56" s="261">
        <f t="shared" si="31"/>
        <v>73211</v>
      </c>
      <c r="AA56" s="261">
        <f t="shared" si="31"/>
        <v>69687</v>
      </c>
      <c r="AB56" s="261">
        <f t="shared" si="31"/>
        <v>75560</v>
      </c>
      <c r="AC56" s="261">
        <f t="shared" si="31"/>
        <v>73211</v>
      </c>
      <c r="AD56" s="261">
        <f t="shared" si="31"/>
        <v>69687</v>
      </c>
      <c r="AE56" s="261">
        <f t="shared" si="31"/>
        <v>73211</v>
      </c>
      <c r="AF56" s="261">
        <f t="shared" si="31"/>
        <v>70862</v>
      </c>
      <c r="AG56" s="261">
        <f t="shared" si="31"/>
        <v>76108</v>
      </c>
      <c r="AH56" s="261">
        <f t="shared" si="31"/>
        <v>78457</v>
      </c>
      <c r="AI56" s="261">
        <f t="shared" si="31"/>
        <v>76108</v>
      </c>
      <c r="AJ56" s="261">
        <f t="shared" si="31"/>
        <v>74777</v>
      </c>
      <c r="AK56" s="261">
        <f t="shared" si="31"/>
        <v>74777</v>
      </c>
      <c r="AL56" s="261">
        <f t="shared" si="31"/>
        <v>76108</v>
      </c>
      <c r="AM56" s="261">
        <f t="shared" si="31"/>
        <v>74777</v>
      </c>
      <c r="AN56" s="261">
        <f t="shared" si="31"/>
        <v>78457</v>
      </c>
      <c r="AO56" s="261">
        <f t="shared" si="31"/>
        <v>76108</v>
      </c>
      <c r="AP56" s="261">
        <f t="shared" si="31"/>
        <v>78457</v>
      </c>
      <c r="AQ56" s="261">
        <f t="shared" si="31"/>
        <v>78457</v>
      </c>
      <c r="AR56" s="261">
        <f t="shared" si="31"/>
        <v>84721</v>
      </c>
      <c r="AS56" s="261">
        <f t="shared" si="31"/>
        <v>78457</v>
      </c>
      <c r="AT56" s="261">
        <f t="shared" si="31"/>
        <v>82372</v>
      </c>
      <c r="AU56" s="261">
        <f t="shared" si="31"/>
        <v>78457</v>
      </c>
      <c r="AV56" s="261">
        <f t="shared" si="31"/>
        <v>82372</v>
      </c>
      <c r="AW56" s="261">
        <f t="shared" si="31"/>
        <v>78457</v>
      </c>
      <c r="AX56" s="261">
        <f t="shared" si="31"/>
        <v>84721</v>
      </c>
      <c r="AY56" s="261">
        <f t="shared" si="31"/>
        <v>74777</v>
      </c>
      <c r="AZ56" s="261">
        <f t="shared" si="31"/>
        <v>80023</v>
      </c>
      <c r="BA56" s="261">
        <f t="shared" si="31"/>
        <v>72428</v>
      </c>
      <c r="BB56" s="261">
        <f t="shared" si="31"/>
        <v>73602</v>
      </c>
      <c r="BC56" s="261">
        <f t="shared" si="31"/>
        <v>72428</v>
      </c>
      <c r="BD56" s="261">
        <f t="shared" si="31"/>
        <v>73602</v>
      </c>
      <c r="BE56" s="261">
        <f t="shared" si="31"/>
        <v>72428</v>
      </c>
      <c r="BF56" s="261">
        <f t="shared" si="31"/>
        <v>73602</v>
      </c>
      <c r="BG56" s="261">
        <f t="shared" si="31"/>
        <v>72428</v>
      </c>
      <c r="BH56" s="261">
        <f t="shared" si="31"/>
        <v>73602</v>
      </c>
      <c r="BI56" s="261">
        <f t="shared" si="31"/>
        <v>72428</v>
      </c>
    </row>
    <row r="57" spans="1:61" s="85" customFormat="1" ht="12.75" thickBot="1" x14ac:dyDescent="0.25">
      <c r="A57" s="101"/>
    </row>
    <row r="58" spans="1:61" ht="12.75" thickBot="1" x14ac:dyDescent="0.25">
      <c r="A58" s="154" t="s">
        <v>147</v>
      </c>
    </row>
    <row r="59" spans="1:61" ht="12.75" thickBot="1" x14ac:dyDescent="0.25">
      <c r="A59" s="184" t="s">
        <v>242</v>
      </c>
    </row>
    <row r="60" spans="1:61" x14ac:dyDescent="0.2">
      <c r="A60" s="89"/>
    </row>
    <row r="61" spans="1:61" x14ac:dyDescent="0.2">
      <c r="A61" s="205" t="s">
        <v>144</v>
      </c>
    </row>
    <row r="62" spans="1:61" ht="12" customHeight="1" x14ac:dyDescent="0.2">
      <c r="A62" s="422" t="s">
        <v>311</v>
      </c>
    </row>
    <row r="63" spans="1:61" ht="12" customHeight="1" x14ac:dyDescent="0.2">
      <c r="A63" s="423"/>
    </row>
    <row r="64" spans="1:61" s="95" customFormat="1" ht="12" customHeight="1" x14ac:dyDescent="0.2">
      <c r="A64" s="423"/>
    </row>
    <row r="65" spans="1:1" ht="85.5" customHeight="1" x14ac:dyDescent="0.2">
      <c r="A65" s="423"/>
    </row>
    <row r="66" spans="1:1" ht="12.75" thickBot="1" x14ac:dyDescent="0.25">
      <c r="A66" s="262"/>
    </row>
    <row r="67" spans="1:1" ht="12.75" thickBot="1" x14ac:dyDescent="0.25">
      <c r="A67" s="156" t="s">
        <v>145</v>
      </c>
    </row>
    <row r="68" spans="1:1" ht="48" x14ac:dyDescent="0.2">
      <c r="A68" s="264" t="s">
        <v>174</v>
      </c>
    </row>
    <row r="69" spans="1:1" ht="12.75" thickBot="1" x14ac:dyDescent="0.25">
      <c r="A69" s="215"/>
    </row>
    <row r="70" spans="1:1" ht="12.75" thickBot="1" x14ac:dyDescent="0.25">
      <c r="A70" s="154" t="s">
        <v>351</v>
      </c>
    </row>
    <row r="71" spans="1:1" x14ac:dyDescent="0.2">
      <c r="A71" s="296" t="s">
        <v>404</v>
      </c>
    </row>
    <row r="72" spans="1:1" ht="18" customHeight="1" x14ac:dyDescent="0.2"/>
  </sheetData>
  <mergeCells count="1">
    <mergeCell ref="A62:A65"/>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zoomScaleNormal="100" workbookViewId="0"/>
  </sheetViews>
  <sheetFormatPr defaultColWidth="9" defaultRowHeight="12.75" x14ac:dyDescent="0.2"/>
  <cols>
    <col min="1" max="1" width="31.85546875" style="1" customWidth="1"/>
    <col min="2" max="2" width="27.140625" style="1" customWidth="1"/>
    <col min="3" max="3" width="10.85546875" style="1" bestFit="1" customWidth="1"/>
    <col min="4" max="4" width="11.85546875" style="1" customWidth="1"/>
    <col min="5" max="16384" width="9" style="1"/>
  </cols>
  <sheetData>
    <row r="1" spans="1:4" x14ac:dyDescent="0.2">
      <c r="A1" s="20" t="s">
        <v>15</v>
      </c>
      <c r="B1" s="8"/>
      <c r="C1" s="8"/>
      <c r="D1" s="8"/>
    </row>
    <row r="2" spans="1:4" x14ac:dyDescent="0.2">
      <c r="A2" s="3" t="s">
        <v>16</v>
      </c>
      <c r="B2" s="23" t="s">
        <v>41</v>
      </c>
      <c r="C2" s="5"/>
      <c r="D2" s="5"/>
    </row>
    <row r="3" spans="1:4" x14ac:dyDescent="0.2">
      <c r="A3" s="12" t="s">
        <v>17</v>
      </c>
      <c r="B3" s="3"/>
      <c r="C3" s="4"/>
      <c r="D3" s="4"/>
    </row>
    <row r="4" spans="1:4" x14ac:dyDescent="0.2">
      <c r="A4" s="3">
        <v>1</v>
      </c>
      <c r="B4" s="24">
        <v>4800</v>
      </c>
      <c r="C4" s="4"/>
      <c r="D4" s="4"/>
    </row>
    <row r="5" spans="1:4" x14ac:dyDescent="0.2">
      <c r="A5" s="3" t="s">
        <v>48</v>
      </c>
      <c r="B5" s="24">
        <v>4800</v>
      </c>
      <c r="C5" s="4"/>
      <c r="D5" s="4"/>
    </row>
    <row r="6" spans="1:4" x14ac:dyDescent="0.2">
      <c r="A6" s="3" t="s">
        <v>49</v>
      </c>
      <c r="B6" s="24">
        <v>5400</v>
      </c>
      <c r="C6" s="4"/>
      <c r="D6" s="4"/>
    </row>
    <row r="7" spans="1:4" x14ac:dyDescent="0.2">
      <c r="A7" s="3" t="s">
        <v>50</v>
      </c>
      <c r="B7" s="24">
        <v>5400</v>
      </c>
      <c r="C7" s="4"/>
      <c r="D7" s="4"/>
    </row>
    <row r="8" spans="1:4" x14ac:dyDescent="0.2">
      <c r="A8" s="3" t="s">
        <v>56</v>
      </c>
      <c r="B8" s="24">
        <v>6800</v>
      </c>
      <c r="C8" s="4"/>
      <c r="D8" s="4"/>
    </row>
    <row r="9" spans="1:4" x14ac:dyDescent="0.2">
      <c r="A9" s="3">
        <v>2</v>
      </c>
      <c r="B9" s="24">
        <v>5800</v>
      </c>
      <c r="C9" s="4"/>
      <c r="D9" s="4"/>
    </row>
    <row r="10" spans="1:4" x14ac:dyDescent="0.2">
      <c r="A10" s="3" t="s">
        <v>54</v>
      </c>
      <c r="B10" s="24">
        <v>5800</v>
      </c>
      <c r="C10" s="4"/>
      <c r="D10" s="4"/>
    </row>
    <row r="11" spans="1:4" x14ac:dyDescent="0.2">
      <c r="A11" s="3" t="s">
        <v>51</v>
      </c>
      <c r="B11" s="24">
        <v>5800</v>
      </c>
      <c r="C11" s="4"/>
      <c r="D11" s="4"/>
    </row>
    <row r="12" spans="1:4" x14ac:dyDescent="0.2">
      <c r="A12" s="3" t="s">
        <v>57</v>
      </c>
      <c r="B12" s="24">
        <v>7200</v>
      </c>
      <c r="C12" s="4"/>
      <c r="D12" s="4"/>
    </row>
    <row r="13" spans="1:4" x14ac:dyDescent="0.2">
      <c r="A13" s="3" t="s">
        <v>52</v>
      </c>
      <c r="B13" s="24">
        <v>7200</v>
      </c>
      <c r="C13" s="4"/>
      <c r="D13" s="4"/>
    </row>
    <row r="14" spans="1:4" x14ac:dyDescent="0.2">
      <c r="A14" s="3">
        <v>3</v>
      </c>
      <c r="B14" s="24">
        <v>7800</v>
      </c>
      <c r="C14" s="4"/>
      <c r="D14" s="4"/>
    </row>
    <row r="15" spans="1:4" x14ac:dyDescent="0.2">
      <c r="C15" s="4"/>
      <c r="D15" s="4"/>
    </row>
    <row r="16" spans="1:4" x14ac:dyDescent="0.2">
      <c r="C16" s="4"/>
      <c r="D16" s="4"/>
    </row>
    <row r="17" spans="1:4" x14ac:dyDescent="0.2">
      <c r="A17" s="20" t="s">
        <v>15</v>
      </c>
      <c r="B17" s="2"/>
      <c r="C17" s="4"/>
      <c r="D17" s="4"/>
    </row>
    <row r="18" spans="1:4" x14ac:dyDescent="0.2">
      <c r="A18" s="3" t="s">
        <v>16</v>
      </c>
      <c r="B18" s="23" t="s">
        <v>41</v>
      </c>
      <c r="C18" s="4"/>
      <c r="D18" s="4"/>
    </row>
    <row r="19" spans="1:4" x14ac:dyDescent="0.2">
      <c r="A19" s="12" t="s">
        <v>18</v>
      </c>
      <c r="B19" s="3"/>
      <c r="C19" s="4"/>
      <c r="D19" s="4"/>
    </row>
    <row r="20" spans="1:4" x14ac:dyDescent="0.2">
      <c r="A20" s="3">
        <v>1</v>
      </c>
      <c r="B20" s="24">
        <v>4800</v>
      </c>
      <c r="C20" s="4"/>
      <c r="D20" s="4"/>
    </row>
    <row r="21" spans="1:4" x14ac:dyDescent="0.2">
      <c r="A21" s="3" t="s">
        <v>48</v>
      </c>
      <c r="B21" s="24">
        <v>4800</v>
      </c>
      <c r="C21" s="4"/>
      <c r="D21" s="4"/>
    </row>
    <row r="22" spans="1:4" x14ac:dyDescent="0.2">
      <c r="A22" s="3" t="s">
        <v>49</v>
      </c>
      <c r="B22" s="24">
        <v>5400</v>
      </c>
      <c r="C22" s="4"/>
      <c r="D22" s="4"/>
    </row>
    <row r="23" spans="1:4" x14ac:dyDescent="0.2">
      <c r="A23" s="3" t="s">
        <v>50</v>
      </c>
      <c r="B23" s="24">
        <v>5400</v>
      </c>
      <c r="C23" s="4"/>
      <c r="D23" s="4"/>
    </row>
    <row r="24" spans="1:4" x14ac:dyDescent="0.2">
      <c r="A24" s="3" t="s">
        <v>56</v>
      </c>
      <c r="B24" s="24">
        <v>6800</v>
      </c>
      <c r="C24" s="4"/>
      <c r="D24" s="4"/>
    </row>
    <row r="25" spans="1:4" x14ac:dyDescent="0.2">
      <c r="A25" s="3">
        <v>2</v>
      </c>
      <c r="B25" s="24">
        <v>5800</v>
      </c>
      <c r="C25" s="4"/>
      <c r="D25" s="4"/>
    </row>
    <row r="26" spans="1:4" x14ac:dyDescent="0.2">
      <c r="A26" s="3" t="s">
        <v>54</v>
      </c>
      <c r="B26" s="24">
        <v>5800</v>
      </c>
      <c r="C26" s="4"/>
      <c r="D26" s="4"/>
    </row>
    <row r="27" spans="1:4" x14ac:dyDescent="0.2">
      <c r="A27" s="3" t="s">
        <v>51</v>
      </c>
      <c r="B27" s="24">
        <v>5800</v>
      </c>
      <c r="C27" s="4"/>
      <c r="D27" s="4"/>
    </row>
    <row r="28" spans="1:4" x14ac:dyDescent="0.2">
      <c r="A28" s="3" t="s">
        <v>57</v>
      </c>
      <c r="B28" s="24">
        <v>7200</v>
      </c>
      <c r="C28" s="4"/>
      <c r="D28" s="4"/>
    </row>
    <row r="29" spans="1:4" x14ac:dyDescent="0.2">
      <c r="A29" s="3" t="s">
        <v>52</v>
      </c>
      <c r="B29" s="24">
        <v>7200</v>
      </c>
      <c r="C29" s="4"/>
      <c r="D29" s="4"/>
    </row>
    <row r="30" spans="1:4" x14ac:dyDescent="0.2">
      <c r="A30" s="3">
        <v>3</v>
      </c>
      <c r="B30" s="24">
        <v>7800</v>
      </c>
      <c r="C30" s="4"/>
      <c r="D30" s="4"/>
    </row>
    <row r="31" spans="1:4" ht="15" customHeight="1" x14ac:dyDescent="0.2">
      <c r="A31" s="20"/>
      <c r="C31" s="5"/>
      <c r="D31" s="5"/>
    </row>
    <row r="32" spans="1:4" x14ac:dyDescent="0.2">
      <c r="A32" s="20"/>
      <c r="C32" s="4"/>
      <c r="D32" s="4"/>
    </row>
    <row r="33" spans="1:4" x14ac:dyDescent="0.2">
      <c r="A33" s="20" t="s">
        <v>15</v>
      </c>
      <c r="B33" s="2"/>
      <c r="C33" s="4"/>
      <c r="D33" s="4"/>
    </row>
    <row r="34" spans="1:4" x14ac:dyDescent="0.2">
      <c r="A34" s="3" t="s">
        <v>16</v>
      </c>
      <c r="B34" s="23" t="s">
        <v>41</v>
      </c>
      <c r="C34" s="4"/>
      <c r="D34" s="4"/>
    </row>
    <row r="35" spans="1:4" x14ac:dyDescent="0.2">
      <c r="A35" s="12" t="s">
        <v>19</v>
      </c>
      <c r="B35" s="3"/>
      <c r="C35" s="4"/>
      <c r="D35" s="4"/>
    </row>
    <row r="36" spans="1:4" x14ac:dyDescent="0.2">
      <c r="A36" s="3">
        <v>1</v>
      </c>
      <c r="B36" s="24">
        <v>5500</v>
      </c>
      <c r="C36" s="4"/>
      <c r="D36" s="4"/>
    </row>
    <row r="37" spans="1:4" x14ac:dyDescent="0.2">
      <c r="A37" s="3" t="s">
        <v>48</v>
      </c>
      <c r="B37" s="24">
        <v>5500</v>
      </c>
      <c r="C37" s="4"/>
      <c r="D37" s="4"/>
    </row>
    <row r="38" spans="1:4" x14ac:dyDescent="0.2">
      <c r="A38" s="3" t="s">
        <v>49</v>
      </c>
      <c r="B38" s="24">
        <v>6100</v>
      </c>
      <c r="C38" s="4"/>
      <c r="D38" s="4"/>
    </row>
    <row r="39" spans="1:4" x14ac:dyDescent="0.2">
      <c r="A39" s="3" t="s">
        <v>50</v>
      </c>
      <c r="B39" s="24">
        <v>6100</v>
      </c>
      <c r="C39" s="4"/>
      <c r="D39" s="4"/>
    </row>
    <row r="40" spans="1:4" x14ac:dyDescent="0.2">
      <c r="A40" s="3" t="s">
        <v>56</v>
      </c>
      <c r="B40" s="24">
        <v>7500</v>
      </c>
      <c r="C40" s="4"/>
      <c r="D40" s="4"/>
    </row>
    <row r="41" spans="1:4" x14ac:dyDescent="0.2">
      <c r="A41" s="3">
        <v>2</v>
      </c>
      <c r="B41" s="24">
        <v>6500</v>
      </c>
      <c r="C41" s="4"/>
      <c r="D41" s="4"/>
    </row>
    <row r="42" spans="1:4" x14ac:dyDescent="0.2">
      <c r="A42" s="3" t="s">
        <v>54</v>
      </c>
      <c r="B42" s="24">
        <v>6500</v>
      </c>
      <c r="C42" s="4"/>
      <c r="D42" s="4"/>
    </row>
    <row r="43" spans="1:4" x14ac:dyDescent="0.2">
      <c r="A43" s="3" t="s">
        <v>51</v>
      </c>
      <c r="B43" s="24">
        <v>6500</v>
      </c>
      <c r="C43" s="4"/>
      <c r="D43" s="4"/>
    </row>
    <row r="44" spans="1:4" x14ac:dyDescent="0.2">
      <c r="A44" s="3" t="s">
        <v>57</v>
      </c>
      <c r="B44" s="24">
        <v>7900</v>
      </c>
      <c r="C44" s="4"/>
      <c r="D44" s="4"/>
    </row>
    <row r="45" spans="1:4" x14ac:dyDescent="0.2">
      <c r="A45" s="3" t="s">
        <v>52</v>
      </c>
      <c r="B45" s="24">
        <v>7900</v>
      </c>
      <c r="C45" s="4"/>
      <c r="D45" s="4"/>
    </row>
    <row r="46" spans="1:4" x14ac:dyDescent="0.2">
      <c r="A46" s="3">
        <v>3</v>
      </c>
      <c r="B46" s="3">
        <v>8500</v>
      </c>
    </row>
    <row r="47" spans="1:4" x14ac:dyDescent="0.2">
      <c r="A47" s="4"/>
      <c r="B47" s="4"/>
    </row>
    <row r="49" spans="1:4" x14ac:dyDescent="0.2">
      <c r="A49" s="20" t="s">
        <v>15</v>
      </c>
      <c r="B49" s="2"/>
      <c r="C49" s="4"/>
      <c r="D49" s="4"/>
    </row>
    <row r="50" spans="1:4" x14ac:dyDescent="0.2">
      <c r="A50" s="3" t="s">
        <v>16</v>
      </c>
      <c r="B50" s="23" t="s">
        <v>41</v>
      </c>
      <c r="C50" s="4"/>
      <c r="D50" s="4"/>
    </row>
    <row r="51" spans="1:4" x14ac:dyDescent="0.2">
      <c r="A51" s="12" t="s">
        <v>20</v>
      </c>
      <c r="B51" s="3"/>
      <c r="C51" s="4"/>
      <c r="D51" s="4"/>
    </row>
    <row r="52" spans="1:4" x14ac:dyDescent="0.2">
      <c r="A52" s="3">
        <v>1</v>
      </c>
      <c r="B52" s="24">
        <v>5500</v>
      </c>
      <c r="C52" s="4"/>
      <c r="D52" s="4"/>
    </row>
    <row r="53" spans="1:4" x14ac:dyDescent="0.2">
      <c r="A53" s="3" t="s">
        <v>48</v>
      </c>
      <c r="B53" s="24">
        <v>5500</v>
      </c>
      <c r="C53" s="4"/>
      <c r="D53" s="4"/>
    </row>
    <row r="54" spans="1:4" x14ac:dyDescent="0.2">
      <c r="A54" s="3" t="s">
        <v>49</v>
      </c>
      <c r="B54" s="24">
        <v>6100</v>
      </c>
      <c r="C54" s="4"/>
      <c r="D54" s="4"/>
    </row>
    <row r="55" spans="1:4" x14ac:dyDescent="0.2">
      <c r="A55" s="3" t="s">
        <v>50</v>
      </c>
      <c r="B55" s="24">
        <v>6100</v>
      </c>
      <c r="C55" s="4"/>
      <c r="D55" s="4"/>
    </row>
    <row r="56" spans="1:4" x14ac:dyDescent="0.2">
      <c r="A56" s="3" t="s">
        <v>56</v>
      </c>
      <c r="B56" s="24">
        <v>7500</v>
      </c>
      <c r="C56" s="4"/>
      <c r="D56" s="4"/>
    </row>
    <row r="57" spans="1:4" x14ac:dyDescent="0.2">
      <c r="A57" s="3">
        <v>2</v>
      </c>
      <c r="B57" s="24">
        <v>6500</v>
      </c>
      <c r="C57" s="4"/>
      <c r="D57" s="4"/>
    </row>
    <row r="58" spans="1:4" x14ac:dyDescent="0.2">
      <c r="A58" s="3" t="s">
        <v>54</v>
      </c>
      <c r="B58" s="24">
        <v>6500</v>
      </c>
      <c r="C58" s="4"/>
      <c r="D58" s="4"/>
    </row>
    <row r="59" spans="1:4" x14ac:dyDescent="0.2">
      <c r="A59" s="3" t="s">
        <v>51</v>
      </c>
      <c r="B59" s="24">
        <v>6500</v>
      </c>
      <c r="C59" s="4"/>
      <c r="D59" s="4"/>
    </row>
    <row r="60" spans="1:4" x14ac:dyDescent="0.2">
      <c r="A60" s="3" t="s">
        <v>57</v>
      </c>
      <c r="B60" s="24">
        <v>7900</v>
      </c>
      <c r="C60" s="4"/>
      <c r="D60" s="4"/>
    </row>
    <row r="61" spans="1:4" x14ac:dyDescent="0.2">
      <c r="A61" s="3" t="s">
        <v>52</v>
      </c>
      <c r="B61" s="24">
        <v>7900</v>
      </c>
      <c r="C61" s="4"/>
      <c r="D61" s="4"/>
    </row>
    <row r="62" spans="1:4" x14ac:dyDescent="0.2">
      <c r="A62" s="3">
        <v>3</v>
      </c>
      <c r="B62" s="3">
        <v>8500</v>
      </c>
      <c r="C62" s="4"/>
      <c r="D62" s="4"/>
    </row>
    <row r="65" spans="1:4" x14ac:dyDescent="0.2">
      <c r="A65" s="20" t="s">
        <v>15</v>
      </c>
      <c r="B65" s="2"/>
      <c r="C65" s="4"/>
      <c r="D65" s="4"/>
    </row>
    <row r="66" spans="1:4" x14ac:dyDescent="0.2">
      <c r="A66" s="3" t="s">
        <v>16</v>
      </c>
      <c r="B66" s="23" t="s">
        <v>41</v>
      </c>
      <c r="C66" s="4"/>
      <c r="D66" s="4"/>
    </row>
    <row r="67" spans="1:4" x14ac:dyDescent="0.2">
      <c r="A67" s="12" t="s">
        <v>21</v>
      </c>
      <c r="B67" s="3"/>
      <c r="C67" s="4"/>
      <c r="D67" s="4"/>
    </row>
    <row r="68" spans="1:4" x14ac:dyDescent="0.2">
      <c r="A68" s="3">
        <v>1</v>
      </c>
      <c r="B68" s="24">
        <v>8300</v>
      </c>
      <c r="C68" s="4"/>
      <c r="D68" s="4"/>
    </row>
    <row r="69" spans="1:4" x14ac:dyDescent="0.2">
      <c r="A69" s="3" t="s">
        <v>48</v>
      </c>
      <c r="B69" s="24">
        <v>8300</v>
      </c>
      <c r="C69" s="4"/>
      <c r="D69" s="4"/>
    </row>
    <row r="70" spans="1:4" x14ac:dyDescent="0.2">
      <c r="A70" s="3" t="s">
        <v>49</v>
      </c>
      <c r="B70" s="24">
        <v>8900</v>
      </c>
      <c r="C70" s="4"/>
      <c r="D70" s="4"/>
    </row>
    <row r="71" spans="1:4" x14ac:dyDescent="0.2">
      <c r="A71" s="3" t="s">
        <v>50</v>
      </c>
      <c r="B71" s="24">
        <v>8900</v>
      </c>
      <c r="C71" s="4"/>
      <c r="D71" s="4"/>
    </row>
    <row r="72" spans="1:4" x14ac:dyDescent="0.2">
      <c r="A72" s="3" t="s">
        <v>56</v>
      </c>
      <c r="B72" s="24">
        <v>10300</v>
      </c>
      <c r="C72" s="4"/>
      <c r="D72" s="4"/>
    </row>
    <row r="73" spans="1:4" x14ac:dyDescent="0.2">
      <c r="A73" s="3">
        <v>2</v>
      </c>
      <c r="B73" s="24">
        <v>9300</v>
      </c>
      <c r="C73" s="4"/>
      <c r="D73" s="4"/>
    </row>
    <row r="74" spans="1:4" x14ac:dyDescent="0.2">
      <c r="A74" s="3" t="s">
        <v>54</v>
      </c>
      <c r="B74" s="24">
        <v>9300</v>
      </c>
      <c r="C74" s="4"/>
      <c r="D74" s="4"/>
    </row>
    <row r="75" spans="1:4" x14ac:dyDescent="0.2">
      <c r="A75" s="3" t="s">
        <v>51</v>
      </c>
      <c r="B75" s="24">
        <v>9300</v>
      </c>
      <c r="C75" s="4"/>
      <c r="D75" s="4"/>
    </row>
    <row r="76" spans="1:4" x14ac:dyDescent="0.2">
      <c r="A76" s="3" t="s">
        <v>57</v>
      </c>
      <c r="B76" s="24">
        <v>10700</v>
      </c>
      <c r="C76" s="4"/>
      <c r="D76" s="4"/>
    </row>
    <row r="77" spans="1:4" x14ac:dyDescent="0.2">
      <c r="A77" s="3" t="s">
        <v>52</v>
      </c>
      <c r="B77" s="24">
        <v>10700</v>
      </c>
      <c r="C77" s="4"/>
      <c r="D77" s="4"/>
    </row>
    <row r="78" spans="1:4" x14ac:dyDescent="0.2">
      <c r="A78" s="3">
        <v>3</v>
      </c>
      <c r="B78" s="24">
        <v>11300</v>
      </c>
      <c r="C78" s="4"/>
      <c r="D78" s="4"/>
    </row>
  </sheetData>
  <pageMargins left="0.75" right="0.75" top="1" bottom="1" header="0.5" footer="0.5"/>
  <pageSetup paperSize="9"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I60"/>
  <sheetViews>
    <sheetView topLeftCell="A46" zoomScaleNormal="100" workbookViewId="0">
      <selection activeCell="A57" sqref="A57"/>
    </sheetView>
  </sheetViews>
  <sheetFormatPr defaultColWidth="9" defaultRowHeight="12" x14ac:dyDescent="0.2"/>
  <cols>
    <col min="1" max="1" width="83.85546875" style="213" customWidth="1"/>
    <col min="2" max="16384" width="9" style="213"/>
  </cols>
  <sheetData>
    <row r="1" spans="1:20" s="21" customFormat="1" ht="12" customHeight="1" x14ac:dyDescent="0.2">
      <c r="A1" s="114" t="s">
        <v>141</v>
      </c>
    </row>
    <row r="2" spans="1:20" s="21" customFormat="1" ht="12" customHeight="1" x14ac:dyDescent="0.2">
      <c r="A2" s="230" t="s">
        <v>401</v>
      </c>
    </row>
    <row r="3" spans="1:20" ht="8.4499999999999993" customHeight="1" x14ac:dyDescent="0.2">
      <c r="A3" s="80"/>
    </row>
    <row r="4" spans="1:20" s="21" customFormat="1" ht="32.450000000000003" customHeight="1" x14ac:dyDescent="0.2">
      <c r="A4" s="321" t="s">
        <v>146</v>
      </c>
    </row>
    <row r="5" spans="1:20" s="81" customFormat="1" ht="23.1" customHeight="1" x14ac:dyDescent="0.2">
      <c r="A5" s="93" t="s">
        <v>143</v>
      </c>
      <c r="B5" s="267">
        <f>'C завтраками| Bed and breakfast'!B4</f>
        <v>45399</v>
      </c>
      <c r="C5" s="267">
        <f>'C завтраками| Bed and breakfast'!C4</f>
        <v>45401</v>
      </c>
      <c r="D5" s="267">
        <f>'C завтраками| Bed and breakfast'!D4</f>
        <v>45403</v>
      </c>
      <c r="E5" s="267">
        <f>'C завтраками| Bed and breakfast'!E4</f>
        <v>45407</v>
      </c>
      <c r="F5" s="267">
        <f>'C завтраками| Bed and breakfast'!F4</f>
        <v>45408</v>
      </c>
      <c r="G5" s="121">
        <f>'C завтраками| Bed and breakfast'!G4</f>
        <v>45410</v>
      </c>
      <c r="H5" s="121">
        <f>'C завтраками| Bed and breakfast'!H4</f>
        <v>45412</v>
      </c>
      <c r="I5" s="267">
        <f>'C завтраками| Bed and breakfast'!I4</f>
        <v>45414</v>
      </c>
      <c r="J5" s="267">
        <f>'C завтраками| Bed and breakfast'!J4</f>
        <v>45415</v>
      </c>
      <c r="K5" s="121">
        <f>'C завтраками| Bed and breakfast'!K4</f>
        <v>45417</v>
      </c>
      <c r="L5" s="267">
        <f>'C завтраками| Bed and breakfast'!L4</f>
        <v>45420</v>
      </c>
      <c r="M5" s="121">
        <f>'C завтраками| Bed and breakfast'!M4</f>
        <v>45421</v>
      </c>
      <c r="N5" s="267">
        <f>'C завтраками| Bed and breakfast'!N4</f>
        <v>45424</v>
      </c>
      <c r="O5" s="267">
        <f>'C завтраками| Bed and breakfast'!O4</f>
        <v>45427</v>
      </c>
      <c r="P5" s="267">
        <f>'C завтраками| Bed and breakfast'!P4</f>
        <v>45429</v>
      </c>
      <c r="Q5" s="267">
        <f>'C завтраками| Bed and breakfast'!Q4</f>
        <v>45431</v>
      </c>
      <c r="R5" s="267">
        <f>'C завтраками| Bed and breakfast'!R4</f>
        <v>45436</v>
      </c>
      <c r="S5" s="267">
        <f>'C завтраками| Bed and breakfast'!S4</f>
        <v>45438</v>
      </c>
      <c r="T5" s="267">
        <f>'C завтраками| Bed and breakfast'!T4</f>
        <v>45440</v>
      </c>
    </row>
    <row r="6" spans="1:20" s="81" customFormat="1" ht="23.1" customHeight="1" x14ac:dyDescent="0.2">
      <c r="A6" s="94"/>
      <c r="B6" s="267">
        <f>'C завтраками| Bed and breakfast'!B5</f>
        <v>45400</v>
      </c>
      <c r="C6" s="267">
        <f>'C завтраками| Bed and breakfast'!C5</f>
        <v>45402</v>
      </c>
      <c r="D6" s="267">
        <f>'C завтраками| Bed and breakfast'!D5</f>
        <v>45406</v>
      </c>
      <c r="E6" s="267">
        <f>'C завтраками| Bed and breakfast'!E5</f>
        <v>45407</v>
      </c>
      <c r="F6" s="267">
        <f>'C завтраками| Bed and breakfast'!F5</f>
        <v>45409</v>
      </c>
      <c r="G6" s="121">
        <f>'C завтраками| Bed and breakfast'!G5</f>
        <v>45411</v>
      </c>
      <c r="H6" s="121">
        <f>'C завтраками| Bed and breakfast'!H5</f>
        <v>45413</v>
      </c>
      <c r="I6" s="267">
        <f>'C завтраками| Bed and breakfast'!I5</f>
        <v>45414</v>
      </c>
      <c r="J6" s="267">
        <f>'C завтраками| Bed and breakfast'!J5</f>
        <v>45416</v>
      </c>
      <c r="K6" s="121">
        <f>'C завтраками| Bed and breakfast'!K5</f>
        <v>45419</v>
      </c>
      <c r="L6" s="267">
        <f>'C завтраками| Bed and breakfast'!L5</f>
        <v>45420</v>
      </c>
      <c r="M6" s="121">
        <f>'C завтраками| Bed and breakfast'!M5</f>
        <v>45423</v>
      </c>
      <c r="N6" s="267">
        <f>'C завтраками| Bed and breakfast'!N5</f>
        <v>45426</v>
      </c>
      <c r="O6" s="267">
        <f>'C завтраками| Bed and breakfast'!O5</f>
        <v>45428</v>
      </c>
      <c r="P6" s="267">
        <f>'C завтраками| Bed and breakfast'!P5</f>
        <v>45430</v>
      </c>
      <c r="Q6" s="267">
        <f>'C завтраками| Bed and breakfast'!Q5</f>
        <v>45435</v>
      </c>
      <c r="R6" s="267">
        <f>'C завтраками| Bed and breakfast'!R5</f>
        <v>45437</v>
      </c>
      <c r="S6" s="267">
        <f>'C завтраками| Bed and breakfast'!S5</f>
        <v>45439</v>
      </c>
      <c r="T6" s="267">
        <f>'C завтраками| Bed and breakfast'!T5</f>
        <v>45442</v>
      </c>
    </row>
    <row r="7" spans="1:20" s="85" customFormat="1" x14ac:dyDescent="0.2">
      <c r="A7" s="259" t="s">
        <v>153</v>
      </c>
    </row>
    <row r="8" spans="1:20" s="85" customFormat="1" x14ac:dyDescent="0.2">
      <c r="A8" s="260">
        <v>1</v>
      </c>
      <c r="B8" s="261">
        <f>'C завтраками| Bed and breakfast'!B7*0.9</f>
        <v>16650</v>
      </c>
      <c r="C8" s="261">
        <f>'C завтраками| Bed and breakfast'!C7*0.9</f>
        <v>15300</v>
      </c>
      <c r="D8" s="261">
        <f>'C завтраками| Bed and breakfast'!D7*0.9</f>
        <v>13230</v>
      </c>
      <c r="E8" s="261">
        <f>'C завтраками| Bed and breakfast'!E7*0.9</f>
        <v>13230</v>
      </c>
      <c r="F8" s="261">
        <f>'C завтраками| Bed and breakfast'!F7*0.9</f>
        <v>16650</v>
      </c>
      <c r="G8" s="261">
        <f>'C завтраками| Bed and breakfast'!G7*0.9</f>
        <v>28800</v>
      </c>
      <c r="H8" s="261">
        <f>'C завтраками| Bed and breakfast'!H7*0.9</f>
        <v>24750</v>
      </c>
      <c r="I8" s="261">
        <f>'C завтраками| Bed and breakfast'!I7*0.9</f>
        <v>22050</v>
      </c>
      <c r="J8" s="261">
        <f>'C завтраками| Bed and breakfast'!J7*0.9</f>
        <v>22050</v>
      </c>
      <c r="K8" s="261">
        <f>'C завтраками| Bed and breakfast'!K7*0.9</f>
        <v>19350</v>
      </c>
      <c r="L8" s="261">
        <f>'C завтраками| Bed and breakfast'!L7*0.9</f>
        <v>24750</v>
      </c>
      <c r="M8" s="261">
        <f>'C завтраками| Bed and breakfast'!M7*0.9</f>
        <v>28800</v>
      </c>
      <c r="N8" s="261">
        <f>'C завтраками| Bed and breakfast'!N7*0.9</f>
        <v>12600</v>
      </c>
      <c r="O8" s="261">
        <f>'C завтраками| Bed and breakfast'!O7*0.9</f>
        <v>13950</v>
      </c>
      <c r="P8" s="261">
        <f>'C завтраками| Bed and breakfast'!P7*0.9</f>
        <v>12600</v>
      </c>
      <c r="Q8" s="261">
        <f>'C завтраками| Bed and breakfast'!Q7*0.9</f>
        <v>13230</v>
      </c>
      <c r="R8" s="261">
        <f>'C завтраками| Bed and breakfast'!R7*0.9</f>
        <v>13950</v>
      </c>
      <c r="S8" s="261">
        <f>'C завтраками| Bed and breakfast'!S7*0.9</f>
        <v>11250</v>
      </c>
      <c r="T8" s="261">
        <f>'C завтраками| Bed and breakfast'!T7*0.9</f>
        <v>13950</v>
      </c>
    </row>
    <row r="9" spans="1:20" s="85" customFormat="1" x14ac:dyDescent="0.2">
      <c r="A9" s="260">
        <v>2</v>
      </c>
      <c r="B9" s="261">
        <f>'C завтраками| Bed and breakfast'!B8*0.9</f>
        <v>18450</v>
      </c>
      <c r="C9" s="261">
        <f>'C завтраками| Bed and breakfast'!C8*0.9</f>
        <v>17100</v>
      </c>
      <c r="D9" s="261">
        <f>'C завтраками| Bed and breakfast'!D8*0.9</f>
        <v>15030</v>
      </c>
      <c r="E9" s="261">
        <f>'C завтраками| Bed and breakfast'!E8*0.9</f>
        <v>15030</v>
      </c>
      <c r="F9" s="261">
        <f>'C завтраками| Bed and breakfast'!F8*0.9</f>
        <v>18450</v>
      </c>
      <c r="G9" s="261">
        <f>'C завтраками| Bed and breakfast'!G8*0.9</f>
        <v>30600</v>
      </c>
      <c r="H9" s="261">
        <f>'C завтраками| Bed and breakfast'!H8*0.9</f>
        <v>26550</v>
      </c>
      <c r="I9" s="261">
        <f>'C завтраками| Bed and breakfast'!I8*0.9</f>
        <v>23850</v>
      </c>
      <c r="J9" s="261">
        <f>'C завтраками| Bed and breakfast'!J8*0.9</f>
        <v>23850</v>
      </c>
      <c r="K9" s="261">
        <f>'C завтраками| Bed and breakfast'!K8*0.9</f>
        <v>21150</v>
      </c>
      <c r="L9" s="261">
        <f>'C завтраками| Bed and breakfast'!L8*0.9</f>
        <v>26550</v>
      </c>
      <c r="M9" s="261">
        <f>'C завтраками| Bed and breakfast'!M8*0.9</f>
        <v>30600</v>
      </c>
      <c r="N9" s="261">
        <f>'C завтраками| Bed and breakfast'!N8*0.9</f>
        <v>14400</v>
      </c>
      <c r="O9" s="261">
        <f>'C завтраками| Bed and breakfast'!O8*0.9</f>
        <v>15750</v>
      </c>
      <c r="P9" s="261">
        <f>'C завтраками| Bed and breakfast'!P8*0.9</f>
        <v>14400</v>
      </c>
      <c r="Q9" s="261">
        <f>'C завтраками| Bed and breakfast'!Q8*0.9</f>
        <v>15030</v>
      </c>
      <c r="R9" s="261">
        <f>'C завтраками| Bed and breakfast'!R8*0.9</f>
        <v>15750</v>
      </c>
      <c r="S9" s="261">
        <f>'C завтраками| Bed and breakfast'!S8*0.9</f>
        <v>13050</v>
      </c>
      <c r="T9" s="261">
        <f>'C завтраками| Bed and breakfast'!T8*0.9</f>
        <v>15750</v>
      </c>
    </row>
    <row r="10" spans="1:20" s="85" customFormat="1" x14ac:dyDescent="0.2">
      <c r="A10" s="259" t="s">
        <v>155</v>
      </c>
      <c r="B10" s="261"/>
      <c r="C10" s="261"/>
      <c r="D10" s="261"/>
      <c r="E10" s="261"/>
      <c r="F10" s="261"/>
      <c r="G10" s="261"/>
      <c r="H10" s="261"/>
      <c r="I10" s="261"/>
      <c r="J10" s="261"/>
      <c r="K10" s="261"/>
      <c r="L10" s="261"/>
      <c r="M10" s="261"/>
      <c r="N10" s="261"/>
      <c r="O10" s="261"/>
      <c r="P10" s="261"/>
      <c r="Q10" s="261"/>
      <c r="R10" s="261"/>
      <c r="S10" s="261"/>
      <c r="T10" s="261"/>
    </row>
    <row r="11" spans="1:20" s="85" customFormat="1" x14ac:dyDescent="0.2">
      <c r="A11" s="260">
        <v>1</v>
      </c>
      <c r="B11" s="261">
        <f>'C завтраками| Bed and breakfast'!B10*0.9</f>
        <v>18900</v>
      </c>
      <c r="C11" s="261">
        <f>'C завтраками| Bed and breakfast'!C10*0.9</f>
        <v>17550</v>
      </c>
      <c r="D11" s="261">
        <f>'C завтраками| Bed and breakfast'!D10*0.9</f>
        <v>15480</v>
      </c>
      <c r="E11" s="261">
        <f>'C завтраками| Bed and breakfast'!E10*0.9</f>
        <v>15480</v>
      </c>
      <c r="F11" s="261">
        <f>'C завтраками| Bed and breakfast'!F10*0.9</f>
        <v>18900</v>
      </c>
      <c r="G11" s="261">
        <f>'C завтраками| Bed and breakfast'!G10*0.9</f>
        <v>31050</v>
      </c>
      <c r="H11" s="261">
        <f>'C завтраками| Bed and breakfast'!H10*0.9</f>
        <v>27000</v>
      </c>
      <c r="I11" s="261">
        <f>'C завтраками| Bed and breakfast'!I10*0.9</f>
        <v>24300</v>
      </c>
      <c r="J11" s="261">
        <f>'C завтраками| Bed and breakfast'!J10*0.9</f>
        <v>24300</v>
      </c>
      <c r="K11" s="261">
        <f>'C завтраками| Bed and breakfast'!K10*0.9</f>
        <v>21600</v>
      </c>
      <c r="L11" s="261">
        <f>'C завтраками| Bed and breakfast'!L10*0.9</f>
        <v>27000</v>
      </c>
      <c r="M11" s="261">
        <f>'C завтраками| Bed and breakfast'!M10*0.9</f>
        <v>31050</v>
      </c>
      <c r="N11" s="261">
        <f>'C завтраками| Bed and breakfast'!N10*0.9</f>
        <v>14850</v>
      </c>
      <c r="O11" s="261">
        <f>'C завтраками| Bed and breakfast'!O10*0.9</f>
        <v>16200</v>
      </c>
      <c r="P11" s="261">
        <f>'C завтраками| Bed and breakfast'!P10*0.9</f>
        <v>14850</v>
      </c>
      <c r="Q11" s="261">
        <f>'C завтраками| Bed and breakfast'!Q10*0.9</f>
        <v>15480</v>
      </c>
      <c r="R11" s="261">
        <f>'C завтраками| Bed and breakfast'!R10*0.9</f>
        <v>16200</v>
      </c>
      <c r="S11" s="261">
        <f>'C завтраками| Bed and breakfast'!S10*0.9</f>
        <v>13500</v>
      </c>
      <c r="T11" s="261">
        <f>'C завтраками| Bed and breakfast'!T10*0.9</f>
        <v>16200</v>
      </c>
    </row>
    <row r="12" spans="1:20" s="85" customFormat="1" x14ac:dyDescent="0.2">
      <c r="A12" s="260">
        <v>2</v>
      </c>
      <c r="B12" s="261">
        <f>'C завтраками| Bed and breakfast'!B11*0.9</f>
        <v>20700</v>
      </c>
      <c r="C12" s="261">
        <f>'C завтраками| Bed and breakfast'!C11*0.9</f>
        <v>19350</v>
      </c>
      <c r="D12" s="261">
        <f>'C завтраками| Bed and breakfast'!D11*0.9</f>
        <v>17280</v>
      </c>
      <c r="E12" s="261">
        <f>'C завтраками| Bed and breakfast'!E11*0.9</f>
        <v>17280</v>
      </c>
      <c r="F12" s="261">
        <f>'C завтраками| Bed and breakfast'!F11*0.9</f>
        <v>20700</v>
      </c>
      <c r="G12" s="261">
        <f>'C завтраками| Bed and breakfast'!G11*0.9</f>
        <v>32850</v>
      </c>
      <c r="H12" s="261">
        <f>'C завтраками| Bed and breakfast'!H11*0.9</f>
        <v>28800</v>
      </c>
      <c r="I12" s="261">
        <f>'C завтраками| Bed and breakfast'!I11*0.9</f>
        <v>26100</v>
      </c>
      <c r="J12" s="261">
        <f>'C завтраками| Bed and breakfast'!J11*0.9</f>
        <v>26100</v>
      </c>
      <c r="K12" s="261">
        <f>'C завтраками| Bed and breakfast'!K11*0.9</f>
        <v>23400</v>
      </c>
      <c r="L12" s="261">
        <f>'C завтраками| Bed and breakfast'!L11*0.9</f>
        <v>28800</v>
      </c>
      <c r="M12" s="261">
        <f>'C завтраками| Bed and breakfast'!M11*0.9</f>
        <v>32850</v>
      </c>
      <c r="N12" s="261">
        <f>'C завтраками| Bed and breakfast'!N11*0.9</f>
        <v>16650</v>
      </c>
      <c r="O12" s="261">
        <f>'C завтраками| Bed and breakfast'!O11*0.9</f>
        <v>18000</v>
      </c>
      <c r="P12" s="261">
        <f>'C завтраками| Bed and breakfast'!P11*0.9</f>
        <v>16650</v>
      </c>
      <c r="Q12" s="261">
        <f>'C завтраками| Bed and breakfast'!Q11*0.9</f>
        <v>17280</v>
      </c>
      <c r="R12" s="261">
        <f>'C завтраками| Bed and breakfast'!R11*0.9</f>
        <v>18000</v>
      </c>
      <c r="S12" s="261">
        <f>'C завтраками| Bed and breakfast'!S11*0.9</f>
        <v>15300</v>
      </c>
      <c r="T12" s="261">
        <f>'C завтраками| Bed and breakfast'!T11*0.9</f>
        <v>18000</v>
      </c>
    </row>
    <row r="13" spans="1:20" s="85" customFormat="1" x14ac:dyDescent="0.2">
      <c r="A13" s="259" t="s">
        <v>154</v>
      </c>
      <c r="B13" s="261"/>
      <c r="C13" s="261"/>
      <c r="D13" s="261"/>
      <c r="E13" s="261"/>
      <c r="F13" s="261"/>
      <c r="G13" s="261"/>
      <c r="H13" s="261"/>
      <c r="I13" s="261"/>
      <c r="J13" s="261"/>
      <c r="K13" s="261"/>
      <c r="L13" s="261"/>
      <c r="M13" s="261"/>
      <c r="N13" s="261"/>
      <c r="O13" s="261"/>
      <c r="P13" s="261"/>
      <c r="Q13" s="261"/>
      <c r="R13" s="261"/>
      <c r="S13" s="261"/>
      <c r="T13" s="261"/>
    </row>
    <row r="14" spans="1:20" s="85" customFormat="1" x14ac:dyDescent="0.2">
      <c r="A14" s="260">
        <v>1</v>
      </c>
      <c r="B14" s="261">
        <f>'C завтраками| Bed and breakfast'!B13*0.9</f>
        <v>19800</v>
      </c>
      <c r="C14" s="261">
        <f>'C завтраками| Bed and breakfast'!C13*0.9</f>
        <v>18450</v>
      </c>
      <c r="D14" s="261">
        <f>'C завтраками| Bed and breakfast'!D13*0.9</f>
        <v>16380</v>
      </c>
      <c r="E14" s="261">
        <f>'C завтраками| Bed and breakfast'!E13*0.9</f>
        <v>16380</v>
      </c>
      <c r="F14" s="261">
        <f>'C завтраками| Bed and breakfast'!F13*0.9</f>
        <v>19800</v>
      </c>
      <c r="G14" s="261">
        <f>'C завтраками| Bed and breakfast'!G13*0.9</f>
        <v>31950</v>
      </c>
      <c r="H14" s="261">
        <f>'C завтраками| Bed and breakfast'!H13*0.9</f>
        <v>27900</v>
      </c>
      <c r="I14" s="261">
        <f>'C завтраками| Bed and breakfast'!I13*0.9</f>
        <v>25200</v>
      </c>
      <c r="J14" s="261">
        <f>'C завтраками| Bed and breakfast'!J13*0.9</f>
        <v>25200</v>
      </c>
      <c r="K14" s="261">
        <f>'C завтраками| Bed and breakfast'!K13*0.9</f>
        <v>22500</v>
      </c>
      <c r="L14" s="261">
        <f>'C завтраками| Bed and breakfast'!L13*0.9</f>
        <v>27900</v>
      </c>
      <c r="M14" s="261">
        <f>'C завтраками| Bed and breakfast'!M13*0.9</f>
        <v>31950</v>
      </c>
      <c r="N14" s="261">
        <f>'C завтраками| Bed and breakfast'!N13*0.9</f>
        <v>15750</v>
      </c>
      <c r="O14" s="261">
        <f>'C завтраками| Bed and breakfast'!O13*0.9</f>
        <v>17100</v>
      </c>
      <c r="P14" s="261">
        <f>'C завтраками| Bed and breakfast'!P13*0.9</f>
        <v>15750</v>
      </c>
      <c r="Q14" s="261">
        <f>'C завтраками| Bed and breakfast'!Q13*0.9</f>
        <v>16380</v>
      </c>
      <c r="R14" s="261">
        <f>'C завтраками| Bed and breakfast'!R13*0.9</f>
        <v>17100</v>
      </c>
      <c r="S14" s="261">
        <f>'C завтраками| Bed and breakfast'!S13*0.9</f>
        <v>14400</v>
      </c>
      <c r="T14" s="261">
        <f>'C завтраками| Bed and breakfast'!T13*0.9</f>
        <v>17100</v>
      </c>
    </row>
    <row r="15" spans="1:20" s="85" customFormat="1" x14ac:dyDescent="0.2">
      <c r="A15" s="260">
        <v>2</v>
      </c>
      <c r="B15" s="261">
        <f>'C завтраками| Bed and breakfast'!B14*0.9</f>
        <v>21600</v>
      </c>
      <c r="C15" s="261">
        <f>'C завтраками| Bed and breakfast'!C14*0.9</f>
        <v>20250</v>
      </c>
      <c r="D15" s="261">
        <f>'C завтраками| Bed and breakfast'!D14*0.9</f>
        <v>18180</v>
      </c>
      <c r="E15" s="261">
        <f>'C завтраками| Bed and breakfast'!E14*0.9</f>
        <v>18180</v>
      </c>
      <c r="F15" s="261">
        <f>'C завтраками| Bed and breakfast'!F14*0.9</f>
        <v>21600</v>
      </c>
      <c r="G15" s="261">
        <f>'C завтраками| Bed and breakfast'!G14*0.9</f>
        <v>33750</v>
      </c>
      <c r="H15" s="261">
        <f>'C завтраками| Bed and breakfast'!H14*0.9</f>
        <v>29700</v>
      </c>
      <c r="I15" s="261">
        <f>'C завтраками| Bed and breakfast'!I14*0.9</f>
        <v>27000</v>
      </c>
      <c r="J15" s="261">
        <f>'C завтраками| Bed and breakfast'!J14*0.9</f>
        <v>27000</v>
      </c>
      <c r="K15" s="261">
        <f>'C завтраками| Bed and breakfast'!K14*0.9</f>
        <v>24300</v>
      </c>
      <c r="L15" s="261">
        <f>'C завтраками| Bed and breakfast'!L14*0.9</f>
        <v>29700</v>
      </c>
      <c r="M15" s="261">
        <f>'C завтраками| Bed and breakfast'!M14*0.9</f>
        <v>33750</v>
      </c>
      <c r="N15" s="261">
        <f>'C завтраками| Bed and breakfast'!N14*0.9</f>
        <v>17550</v>
      </c>
      <c r="O15" s="261">
        <f>'C завтраками| Bed and breakfast'!O14*0.9</f>
        <v>18900</v>
      </c>
      <c r="P15" s="261">
        <f>'C завтраками| Bed and breakfast'!P14*0.9</f>
        <v>17550</v>
      </c>
      <c r="Q15" s="261">
        <f>'C завтраками| Bed and breakfast'!Q14*0.9</f>
        <v>18180</v>
      </c>
      <c r="R15" s="261">
        <f>'C завтраками| Bed and breakfast'!R14*0.9</f>
        <v>18900</v>
      </c>
      <c r="S15" s="261">
        <f>'C завтраками| Bed and breakfast'!S14*0.9</f>
        <v>16200</v>
      </c>
      <c r="T15" s="261">
        <f>'C завтраками| Bed and breakfast'!T14*0.9</f>
        <v>18900</v>
      </c>
    </row>
    <row r="16" spans="1:20" s="85" customFormat="1" x14ac:dyDescent="0.2">
      <c r="A16" s="259" t="s">
        <v>156</v>
      </c>
      <c r="B16" s="261"/>
      <c r="C16" s="261"/>
      <c r="D16" s="261"/>
      <c r="E16" s="261"/>
      <c r="F16" s="261"/>
      <c r="G16" s="261"/>
      <c r="H16" s="261"/>
      <c r="I16" s="261"/>
      <c r="J16" s="261"/>
      <c r="K16" s="261"/>
      <c r="L16" s="261"/>
      <c r="M16" s="261"/>
      <c r="N16" s="261"/>
      <c r="O16" s="261"/>
      <c r="P16" s="261"/>
      <c r="Q16" s="261"/>
      <c r="R16" s="261"/>
      <c r="S16" s="261"/>
      <c r="T16" s="261"/>
    </row>
    <row r="17" spans="1:20" s="85" customFormat="1" x14ac:dyDescent="0.2">
      <c r="A17" s="260">
        <v>1</v>
      </c>
      <c r="B17" s="261">
        <f>'C завтраками| Bed and breakfast'!B16*0.9</f>
        <v>22500</v>
      </c>
      <c r="C17" s="261">
        <f>'C завтраками| Bed and breakfast'!C16*0.9</f>
        <v>21150</v>
      </c>
      <c r="D17" s="261">
        <f>'C завтраками| Bed and breakfast'!D16*0.9</f>
        <v>19080</v>
      </c>
      <c r="E17" s="261">
        <f>'C завтраками| Bed and breakfast'!E16*0.9</f>
        <v>19080</v>
      </c>
      <c r="F17" s="261">
        <f>'C завтраками| Bed and breakfast'!F16*0.9</f>
        <v>22500</v>
      </c>
      <c r="G17" s="261">
        <f>'C завтраками| Bed and breakfast'!G16*0.9</f>
        <v>34650</v>
      </c>
      <c r="H17" s="261">
        <f>'C завтраками| Bed and breakfast'!H16*0.9</f>
        <v>30600</v>
      </c>
      <c r="I17" s="261">
        <f>'C завтраками| Bed and breakfast'!I16*0.9</f>
        <v>27900</v>
      </c>
      <c r="J17" s="261">
        <f>'C завтраками| Bed and breakfast'!J16*0.9</f>
        <v>27900</v>
      </c>
      <c r="K17" s="261">
        <f>'C завтраками| Bed and breakfast'!K16*0.9</f>
        <v>25200</v>
      </c>
      <c r="L17" s="261">
        <f>'C завтраками| Bed and breakfast'!L16*0.9</f>
        <v>30600</v>
      </c>
      <c r="M17" s="261">
        <f>'C завтраками| Bed and breakfast'!M16*0.9</f>
        <v>34650</v>
      </c>
      <c r="N17" s="261">
        <f>'C завтраками| Bed and breakfast'!N16*0.9</f>
        <v>18450</v>
      </c>
      <c r="O17" s="261">
        <f>'C завтраками| Bed and breakfast'!O16*0.9</f>
        <v>19800</v>
      </c>
      <c r="P17" s="261">
        <f>'C завтраками| Bed and breakfast'!P16*0.9</f>
        <v>18450</v>
      </c>
      <c r="Q17" s="261">
        <f>'C завтраками| Bed and breakfast'!Q16*0.9</f>
        <v>19080</v>
      </c>
      <c r="R17" s="261">
        <f>'C завтраками| Bed and breakfast'!R16*0.9</f>
        <v>19800</v>
      </c>
      <c r="S17" s="261">
        <f>'C завтраками| Bed and breakfast'!S16*0.9</f>
        <v>17100</v>
      </c>
      <c r="T17" s="261">
        <f>'C завтраками| Bed and breakfast'!T16*0.9</f>
        <v>19800</v>
      </c>
    </row>
    <row r="18" spans="1:20" s="85" customFormat="1" x14ac:dyDescent="0.2">
      <c r="A18" s="260">
        <v>2</v>
      </c>
      <c r="B18" s="261">
        <f>'C завтраками| Bed and breakfast'!B17*0.9</f>
        <v>24300</v>
      </c>
      <c r="C18" s="261">
        <f>'C завтраками| Bed and breakfast'!C17*0.9</f>
        <v>22950</v>
      </c>
      <c r="D18" s="261">
        <f>'C завтраками| Bed and breakfast'!D17*0.9</f>
        <v>20880</v>
      </c>
      <c r="E18" s="261">
        <f>'C завтраками| Bed and breakfast'!E17*0.9</f>
        <v>20880</v>
      </c>
      <c r="F18" s="261">
        <f>'C завтраками| Bed and breakfast'!F17*0.9</f>
        <v>24300</v>
      </c>
      <c r="G18" s="261">
        <f>'C завтраками| Bed and breakfast'!G17*0.9</f>
        <v>36450</v>
      </c>
      <c r="H18" s="261">
        <f>'C завтраками| Bed and breakfast'!H17*0.9</f>
        <v>32400</v>
      </c>
      <c r="I18" s="261">
        <f>'C завтраками| Bed and breakfast'!I17*0.9</f>
        <v>29700</v>
      </c>
      <c r="J18" s="261">
        <f>'C завтраками| Bed and breakfast'!J17*0.9</f>
        <v>29700</v>
      </c>
      <c r="K18" s="261">
        <f>'C завтраками| Bed and breakfast'!K17*0.9</f>
        <v>27000</v>
      </c>
      <c r="L18" s="261">
        <f>'C завтраками| Bed and breakfast'!L17*0.9</f>
        <v>32400</v>
      </c>
      <c r="M18" s="261">
        <f>'C завтраками| Bed and breakfast'!M17*0.9</f>
        <v>36450</v>
      </c>
      <c r="N18" s="261">
        <f>'C завтраками| Bed and breakfast'!N17*0.9</f>
        <v>20250</v>
      </c>
      <c r="O18" s="261">
        <f>'C завтраками| Bed and breakfast'!O17*0.9</f>
        <v>21600</v>
      </c>
      <c r="P18" s="261">
        <f>'C завтраками| Bed and breakfast'!P17*0.9</f>
        <v>20250</v>
      </c>
      <c r="Q18" s="261">
        <f>'C завтраками| Bed and breakfast'!Q17*0.9</f>
        <v>20880</v>
      </c>
      <c r="R18" s="261">
        <f>'C завтраками| Bed and breakfast'!R17*0.9</f>
        <v>21600</v>
      </c>
      <c r="S18" s="261">
        <f>'C завтраками| Bed and breakfast'!S17*0.9</f>
        <v>18900</v>
      </c>
      <c r="T18" s="261">
        <f>'C завтраками| Bed and breakfast'!T17*0.9</f>
        <v>21600</v>
      </c>
    </row>
    <row r="19" spans="1:20" s="85" customFormat="1" x14ac:dyDescent="0.2">
      <c r="A19" s="259" t="s">
        <v>136</v>
      </c>
      <c r="B19" s="261"/>
      <c r="C19" s="261"/>
      <c r="D19" s="261"/>
      <c r="E19" s="261"/>
      <c r="F19" s="261"/>
      <c r="G19" s="261"/>
      <c r="H19" s="261"/>
      <c r="I19" s="261"/>
      <c r="J19" s="261"/>
      <c r="K19" s="261"/>
      <c r="L19" s="261"/>
      <c r="M19" s="261"/>
      <c r="N19" s="261"/>
      <c r="O19" s="261"/>
      <c r="P19" s="261"/>
      <c r="Q19" s="261"/>
      <c r="R19" s="261"/>
      <c r="S19" s="261"/>
      <c r="T19" s="261"/>
    </row>
    <row r="20" spans="1:20" s="85" customFormat="1" x14ac:dyDescent="0.2">
      <c r="A20" s="260">
        <v>1</v>
      </c>
      <c r="B20" s="261">
        <f>'C завтраками| Bed and breakfast'!B19*0.9</f>
        <v>25200</v>
      </c>
      <c r="C20" s="261">
        <f>'C завтраками| Bed and breakfast'!C19*0.9</f>
        <v>23850</v>
      </c>
      <c r="D20" s="261">
        <f>'C завтраками| Bed and breakfast'!D19*0.9</f>
        <v>21780</v>
      </c>
      <c r="E20" s="261">
        <f>'C завтраками| Bed and breakfast'!E19*0.9</f>
        <v>21780</v>
      </c>
      <c r="F20" s="261">
        <f>'C завтраками| Bed and breakfast'!F19*0.9</f>
        <v>25200</v>
      </c>
      <c r="G20" s="261">
        <f>'C завтраками| Bed and breakfast'!G19*0.9</f>
        <v>37350</v>
      </c>
      <c r="H20" s="261">
        <f>'C завтраками| Bed and breakfast'!H19*0.9</f>
        <v>33300</v>
      </c>
      <c r="I20" s="261">
        <f>'C завтраками| Bed and breakfast'!I19*0.9</f>
        <v>30600</v>
      </c>
      <c r="J20" s="261">
        <f>'C завтраками| Bed and breakfast'!J19*0.9</f>
        <v>30600</v>
      </c>
      <c r="K20" s="261">
        <f>'C завтраками| Bed and breakfast'!K19*0.9</f>
        <v>27900</v>
      </c>
      <c r="L20" s="261">
        <f>'C завтраками| Bed and breakfast'!L19*0.9</f>
        <v>33300</v>
      </c>
      <c r="M20" s="261">
        <f>'C завтраками| Bed and breakfast'!M19*0.9</f>
        <v>37350</v>
      </c>
      <c r="N20" s="261">
        <f>'C завтраками| Bed and breakfast'!N19*0.9</f>
        <v>21150</v>
      </c>
      <c r="O20" s="261">
        <f>'C завтраками| Bed and breakfast'!O19*0.9</f>
        <v>22500</v>
      </c>
      <c r="P20" s="261">
        <f>'C завтраками| Bed and breakfast'!P19*0.9</f>
        <v>21150</v>
      </c>
      <c r="Q20" s="261">
        <f>'C завтраками| Bed and breakfast'!Q19*0.9</f>
        <v>21780</v>
      </c>
      <c r="R20" s="261">
        <f>'C завтраками| Bed and breakfast'!R19*0.9</f>
        <v>22500</v>
      </c>
      <c r="S20" s="261">
        <f>'C завтраками| Bed and breakfast'!S19*0.9</f>
        <v>19800</v>
      </c>
      <c r="T20" s="261">
        <f>'C завтраками| Bed and breakfast'!T19*0.9</f>
        <v>22500</v>
      </c>
    </row>
    <row r="21" spans="1:20" s="85" customFormat="1" x14ac:dyDescent="0.2">
      <c r="A21" s="260">
        <v>2</v>
      </c>
      <c r="B21" s="261">
        <f>'C завтраками| Bed and breakfast'!B20*0.9</f>
        <v>27000</v>
      </c>
      <c r="C21" s="261">
        <f>'C завтраками| Bed and breakfast'!C20*0.9</f>
        <v>25650</v>
      </c>
      <c r="D21" s="261">
        <f>'C завтраками| Bed and breakfast'!D20*0.9</f>
        <v>23580</v>
      </c>
      <c r="E21" s="261">
        <f>'C завтраками| Bed and breakfast'!E20*0.9</f>
        <v>23580</v>
      </c>
      <c r="F21" s="261">
        <f>'C завтраками| Bed and breakfast'!F20*0.9</f>
        <v>27000</v>
      </c>
      <c r="G21" s="261">
        <f>'C завтраками| Bed and breakfast'!G20*0.9</f>
        <v>39150</v>
      </c>
      <c r="H21" s="261">
        <f>'C завтраками| Bed and breakfast'!H20*0.9</f>
        <v>35100</v>
      </c>
      <c r="I21" s="261">
        <f>'C завтраками| Bed and breakfast'!I20*0.9</f>
        <v>32400</v>
      </c>
      <c r="J21" s="261">
        <f>'C завтраками| Bed and breakfast'!J20*0.9</f>
        <v>32400</v>
      </c>
      <c r="K21" s="261">
        <f>'C завтраками| Bed and breakfast'!K20*0.9</f>
        <v>29700</v>
      </c>
      <c r="L21" s="261">
        <f>'C завтраками| Bed and breakfast'!L20*0.9</f>
        <v>35100</v>
      </c>
      <c r="M21" s="261">
        <f>'C завтраками| Bed and breakfast'!M20*0.9</f>
        <v>39150</v>
      </c>
      <c r="N21" s="261">
        <f>'C завтраками| Bed and breakfast'!N20*0.9</f>
        <v>22950</v>
      </c>
      <c r="O21" s="261">
        <f>'C завтраками| Bed and breakfast'!O20*0.9</f>
        <v>24300</v>
      </c>
      <c r="P21" s="261">
        <f>'C завтраками| Bed and breakfast'!P20*0.9</f>
        <v>22950</v>
      </c>
      <c r="Q21" s="261">
        <f>'C завтраками| Bed and breakfast'!Q20*0.9</f>
        <v>23580</v>
      </c>
      <c r="R21" s="261">
        <f>'C завтраками| Bed and breakfast'!R20*0.9</f>
        <v>24300</v>
      </c>
      <c r="S21" s="261">
        <f>'C завтраками| Bed and breakfast'!S20*0.9</f>
        <v>21600</v>
      </c>
      <c r="T21" s="261">
        <f>'C завтраками| Bed and breakfast'!T20*0.9</f>
        <v>24300</v>
      </c>
    </row>
    <row r="22" spans="1:20" s="85" customFormat="1" x14ac:dyDescent="0.2">
      <c r="A22" s="259" t="s">
        <v>137</v>
      </c>
      <c r="B22" s="261"/>
      <c r="C22" s="261"/>
      <c r="D22" s="261"/>
      <c r="E22" s="261"/>
      <c r="F22" s="261"/>
      <c r="G22" s="261"/>
      <c r="H22" s="261"/>
      <c r="I22" s="261"/>
      <c r="J22" s="261"/>
      <c r="K22" s="261"/>
      <c r="L22" s="261"/>
      <c r="M22" s="261"/>
      <c r="N22" s="261"/>
      <c r="O22" s="261"/>
      <c r="P22" s="261"/>
      <c r="Q22" s="261"/>
      <c r="R22" s="261"/>
      <c r="S22" s="261"/>
      <c r="T22" s="261"/>
    </row>
    <row r="23" spans="1:20" s="85" customFormat="1" x14ac:dyDescent="0.2">
      <c r="A23" s="260" t="s">
        <v>129</v>
      </c>
      <c r="B23" s="261">
        <f>'C завтраками| Bed and breakfast'!B22*0.9</f>
        <v>33750</v>
      </c>
      <c r="C23" s="261">
        <f>'C завтраками| Bed and breakfast'!C22*0.9</f>
        <v>32400</v>
      </c>
      <c r="D23" s="261">
        <f>'C завтраками| Bed and breakfast'!D22*0.9</f>
        <v>30330</v>
      </c>
      <c r="E23" s="261">
        <f>'C завтраками| Bed and breakfast'!E22*0.9</f>
        <v>30330</v>
      </c>
      <c r="F23" s="261">
        <f>'C завтраками| Bed and breakfast'!F22*0.9</f>
        <v>33750</v>
      </c>
      <c r="G23" s="261">
        <f>'C завтраками| Bed and breakfast'!G22*0.9</f>
        <v>45900</v>
      </c>
      <c r="H23" s="261">
        <f>'C завтраками| Bed and breakfast'!H22*0.9</f>
        <v>41850</v>
      </c>
      <c r="I23" s="261">
        <f>'C завтраками| Bed and breakfast'!I22*0.9</f>
        <v>39150</v>
      </c>
      <c r="J23" s="261">
        <f>'C завтраками| Bed and breakfast'!J22*0.9</f>
        <v>39150</v>
      </c>
      <c r="K23" s="261">
        <f>'C завтраками| Bed and breakfast'!K22*0.9</f>
        <v>36450</v>
      </c>
      <c r="L23" s="261">
        <f>'C завтраками| Bed and breakfast'!L22*0.9</f>
        <v>41850</v>
      </c>
      <c r="M23" s="261">
        <f>'C завтраками| Bed and breakfast'!M22*0.9</f>
        <v>45900</v>
      </c>
      <c r="N23" s="261">
        <f>'C завтраками| Bed and breakfast'!N22*0.9</f>
        <v>29700</v>
      </c>
      <c r="O23" s="261">
        <f>'C завтраками| Bed and breakfast'!O22*0.9</f>
        <v>31050</v>
      </c>
      <c r="P23" s="261">
        <f>'C завтраками| Bed and breakfast'!P22*0.9</f>
        <v>29700</v>
      </c>
      <c r="Q23" s="261">
        <f>'C завтраками| Bed and breakfast'!Q22*0.9</f>
        <v>30330</v>
      </c>
      <c r="R23" s="261">
        <f>'C завтраками| Bed and breakfast'!R22*0.9</f>
        <v>31050</v>
      </c>
      <c r="S23" s="261">
        <f>'C завтраками| Bed and breakfast'!S22*0.9</f>
        <v>28350</v>
      </c>
      <c r="T23" s="261">
        <f>'C завтраками| Bed and breakfast'!T22*0.9</f>
        <v>31050</v>
      </c>
    </row>
    <row r="24" spans="1:20" s="85" customFormat="1" x14ac:dyDescent="0.2">
      <c r="A24" s="259" t="s">
        <v>138</v>
      </c>
      <c r="B24" s="261"/>
      <c r="C24" s="261"/>
      <c r="D24" s="261"/>
      <c r="E24" s="261"/>
      <c r="F24" s="261"/>
      <c r="G24" s="261"/>
      <c r="H24" s="261"/>
      <c r="I24" s="261"/>
      <c r="J24" s="261"/>
      <c r="K24" s="261"/>
      <c r="L24" s="261"/>
      <c r="M24" s="261"/>
      <c r="N24" s="261"/>
      <c r="O24" s="261"/>
      <c r="P24" s="261"/>
      <c r="Q24" s="261"/>
      <c r="R24" s="261"/>
      <c r="S24" s="261"/>
      <c r="T24" s="261"/>
    </row>
    <row r="25" spans="1:20" s="85" customFormat="1" x14ac:dyDescent="0.2">
      <c r="A25" s="260" t="s">
        <v>129</v>
      </c>
      <c r="B25" s="261">
        <f>'C завтраками| Bed and breakfast'!B24*0.9</f>
        <v>40950</v>
      </c>
      <c r="C25" s="261">
        <f>'C завтраками| Bed and breakfast'!C24*0.9</f>
        <v>39600</v>
      </c>
      <c r="D25" s="261">
        <f>'C завтраками| Bed and breakfast'!D24*0.9</f>
        <v>37530</v>
      </c>
      <c r="E25" s="261">
        <f>'C завтраками| Bed and breakfast'!E24*0.9</f>
        <v>37530</v>
      </c>
      <c r="F25" s="261">
        <f>'C завтраками| Bed and breakfast'!F24*0.9</f>
        <v>40950</v>
      </c>
      <c r="G25" s="261">
        <f>'C завтраками| Bed and breakfast'!G24*0.9</f>
        <v>53100</v>
      </c>
      <c r="H25" s="261">
        <f>'C завтраками| Bed and breakfast'!H24*0.9</f>
        <v>49050</v>
      </c>
      <c r="I25" s="261">
        <f>'C завтраками| Bed and breakfast'!I24*0.9</f>
        <v>46350</v>
      </c>
      <c r="J25" s="261">
        <f>'C завтраками| Bed and breakfast'!J24*0.9</f>
        <v>46350</v>
      </c>
      <c r="K25" s="261">
        <f>'C завтраками| Bed and breakfast'!K24*0.9</f>
        <v>43650</v>
      </c>
      <c r="L25" s="261">
        <f>'C завтраками| Bed and breakfast'!L24*0.9</f>
        <v>49050</v>
      </c>
      <c r="M25" s="261">
        <f>'C завтраками| Bed and breakfast'!M24*0.9</f>
        <v>53100</v>
      </c>
      <c r="N25" s="261">
        <f>'C завтраками| Bed and breakfast'!N24*0.9</f>
        <v>36900</v>
      </c>
      <c r="O25" s="261">
        <f>'C завтраками| Bed and breakfast'!O24*0.9</f>
        <v>38250</v>
      </c>
      <c r="P25" s="261">
        <f>'C завтраками| Bed and breakfast'!P24*0.9</f>
        <v>36900</v>
      </c>
      <c r="Q25" s="261">
        <f>'C завтраками| Bed and breakfast'!Q24*0.9</f>
        <v>37530</v>
      </c>
      <c r="R25" s="261">
        <f>'C завтраками| Bed and breakfast'!R24*0.9</f>
        <v>38250</v>
      </c>
      <c r="S25" s="261">
        <f>'C завтраками| Bed and breakfast'!S24*0.9</f>
        <v>35550</v>
      </c>
      <c r="T25" s="261">
        <f>'C завтраками| Bed and breakfast'!T24*0.9</f>
        <v>38250</v>
      </c>
    </row>
    <row r="26" spans="1:20" s="85" customFormat="1" x14ac:dyDescent="0.2">
      <c r="A26" s="261" t="s">
        <v>139</v>
      </c>
      <c r="B26" s="261"/>
      <c r="C26" s="261"/>
      <c r="D26" s="261"/>
      <c r="E26" s="261"/>
      <c r="F26" s="261"/>
      <c r="G26" s="261"/>
      <c r="H26" s="261"/>
      <c r="I26" s="261"/>
      <c r="J26" s="261"/>
      <c r="K26" s="261"/>
      <c r="L26" s="261"/>
      <c r="M26" s="261"/>
      <c r="N26" s="261"/>
      <c r="O26" s="261"/>
      <c r="P26" s="261"/>
      <c r="Q26" s="261"/>
      <c r="R26" s="261"/>
      <c r="S26" s="261"/>
      <c r="T26" s="261"/>
    </row>
    <row r="27" spans="1:20" s="85" customFormat="1" x14ac:dyDescent="0.2">
      <c r="A27" s="260" t="s">
        <v>129</v>
      </c>
      <c r="B27" s="261">
        <f>'C завтраками| Bed and breakfast'!B26*0.9</f>
        <v>63450</v>
      </c>
      <c r="C27" s="261">
        <f>'C завтраками| Bed and breakfast'!C26*0.9</f>
        <v>62100</v>
      </c>
      <c r="D27" s="261">
        <f>'C завтраками| Bed and breakfast'!D26*0.9</f>
        <v>60030</v>
      </c>
      <c r="E27" s="261">
        <f>'C завтраками| Bed and breakfast'!E26*0.9</f>
        <v>60030</v>
      </c>
      <c r="F27" s="261">
        <f>'C завтраками| Bed and breakfast'!F26*0.9</f>
        <v>63450</v>
      </c>
      <c r="G27" s="261">
        <f>'C завтраками| Bed and breakfast'!G26*0.9</f>
        <v>75600</v>
      </c>
      <c r="H27" s="261">
        <f>'C завтраками| Bed and breakfast'!H26*0.9</f>
        <v>71550</v>
      </c>
      <c r="I27" s="261">
        <f>'C завтраками| Bed and breakfast'!I26*0.9</f>
        <v>68850</v>
      </c>
      <c r="J27" s="261">
        <f>'C завтраками| Bed and breakfast'!J26*0.9</f>
        <v>68850</v>
      </c>
      <c r="K27" s="261">
        <f>'C завтраками| Bed and breakfast'!K26*0.9</f>
        <v>66150</v>
      </c>
      <c r="L27" s="261">
        <f>'C завтраками| Bed and breakfast'!L26*0.9</f>
        <v>71550</v>
      </c>
      <c r="M27" s="261">
        <f>'C завтраками| Bed and breakfast'!M26*0.9</f>
        <v>75600</v>
      </c>
      <c r="N27" s="261">
        <f>'C завтраками| Bed and breakfast'!N26*0.9</f>
        <v>59400</v>
      </c>
      <c r="O27" s="261">
        <f>'C завтраками| Bed and breakfast'!O26*0.9</f>
        <v>60750</v>
      </c>
      <c r="P27" s="261">
        <f>'C завтраками| Bed and breakfast'!P26*0.9</f>
        <v>59400</v>
      </c>
      <c r="Q27" s="261">
        <f>'C завтраками| Bed and breakfast'!Q26*0.9</f>
        <v>60030</v>
      </c>
      <c r="R27" s="261">
        <f>'C завтраками| Bed and breakfast'!R26*0.9</f>
        <v>60750</v>
      </c>
      <c r="S27" s="261">
        <f>'C завтраками| Bed and breakfast'!S26*0.9</f>
        <v>58050</v>
      </c>
      <c r="T27" s="261">
        <f>'C завтраками| Bed and breakfast'!T26*0.9</f>
        <v>60750</v>
      </c>
    </row>
    <row r="28" spans="1:20" s="85" customFormat="1" x14ac:dyDescent="0.2">
      <c r="A28" s="259" t="s">
        <v>140</v>
      </c>
      <c r="B28" s="261"/>
      <c r="C28" s="261"/>
      <c r="D28" s="261"/>
      <c r="E28" s="261"/>
      <c r="F28" s="261"/>
      <c r="G28" s="261"/>
      <c r="H28" s="261"/>
      <c r="I28" s="261"/>
      <c r="J28" s="261"/>
      <c r="K28" s="261"/>
      <c r="L28" s="261"/>
      <c r="M28" s="261"/>
      <c r="N28" s="261"/>
      <c r="O28" s="261"/>
      <c r="P28" s="261"/>
      <c r="Q28" s="261"/>
      <c r="R28" s="261"/>
      <c r="S28" s="261"/>
      <c r="T28" s="261"/>
    </row>
    <row r="29" spans="1:20" s="85" customFormat="1" x14ac:dyDescent="0.2">
      <c r="A29" s="260" t="s">
        <v>129</v>
      </c>
      <c r="B29" s="261">
        <f>'C завтраками| Bed and breakfast'!B28*0.9</f>
        <v>81450</v>
      </c>
      <c r="C29" s="261">
        <f>'C завтраками| Bed and breakfast'!C28*0.9</f>
        <v>80100</v>
      </c>
      <c r="D29" s="261">
        <f>'C завтраками| Bed and breakfast'!D28*0.9</f>
        <v>78030</v>
      </c>
      <c r="E29" s="261">
        <f>'C завтраками| Bed and breakfast'!E28*0.9</f>
        <v>78030</v>
      </c>
      <c r="F29" s="261">
        <f>'C завтраками| Bed and breakfast'!F28*0.9</f>
        <v>81450</v>
      </c>
      <c r="G29" s="261">
        <f>'C завтраками| Bed and breakfast'!G28*0.9</f>
        <v>93600</v>
      </c>
      <c r="H29" s="261">
        <f>'C завтраками| Bed and breakfast'!H28*0.9</f>
        <v>89550</v>
      </c>
      <c r="I29" s="261">
        <f>'C завтраками| Bed and breakfast'!I28*0.9</f>
        <v>86850</v>
      </c>
      <c r="J29" s="261">
        <f>'C завтраками| Bed and breakfast'!J28*0.9</f>
        <v>86850</v>
      </c>
      <c r="K29" s="261">
        <f>'C завтраками| Bed and breakfast'!K28*0.9</f>
        <v>84150</v>
      </c>
      <c r="L29" s="261">
        <f>'C завтраками| Bed and breakfast'!L28*0.9</f>
        <v>89550</v>
      </c>
      <c r="M29" s="261">
        <f>'C завтраками| Bed and breakfast'!M28*0.9</f>
        <v>93600</v>
      </c>
      <c r="N29" s="261">
        <f>'C завтраками| Bed and breakfast'!N28*0.9</f>
        <v>77400</v>
      </c>
      <c r="O29" s="261">
        <f>'C завтраками| Bed and breakfast'!O28*0.9</f>
        <v>78750</v>
      </c>
      <c r="P29" s="261">
        <f>'C завтраками| Bed and breakfast'!P28*0.9</f>
        <v>77400</v>
      </c>
      <c r="Q29" s="261">
        <f>'C завтраками| Bed and breakfast'!Q28*0.9</f>
        <v>78030</v>
      </c>
      <c r="R29" s="261">
        <f>'C завтраками| Bed and breakfast'!R28*0.9</f>
        <v>78750</v>
      </c>
      <c r="S29" s="261">
        <f>'C завтраками| Bed and breakfast'!S28*0.9</f>
        <v>76050</v>
      </c>
      <c r="T29" s="261">
        <f>'C завтраками| Bed and breakfast'!T28*0.9</f>
        <v>78750</v>
      </c>
    </row>
    <row r="30" spans="1:20" s="85" customFormat="1" x14ac:dyDescent="0.2">
      <c r="A30" s="101"/>
      <c r="B30" s="101"/>
      <c r="C30" s="101"/>
      <c r="D30" s="101"/>
      <c r="E30" s="101"/>
      <c r="F30" s="101"/>
    </row>
    <row r="31" spans="1:20" s="85" customFormat="1" ht="135" x14ac:dyDescent="0.2">
      <c r="A31" s="320" t="s">
        <v>399</v>
      </c>
    </row>
    <row r="32" spans="1:20" s="85" customFormat="1" ht="12.75" thickBot="1" x14ac:dyDescent="0.25">
      <c r="A32" s="265" t="s">
        <v>147</v>
      </c>
    </row>
    <row r="33" spans="1:16363" s="85" customFormat="1" ht="12.75" thickBot="1" x14ac:dyDescent="0.25">
      <c r="A33" s="322" t="s">
        <v>391</v>
      </c>
    </row>
    <row r="34" spans="1:16363" ht="11.1" customHeight="1" x14ac:dyDescent="0.2">
      <c r="A34" s="229" t="s">
        <v>392</v>
      </c>
    </row>
    <row r="35" spans="1:16363" ht="21" customHeight="1" x14ac:dyDescent="0.2">
      <c r="A35" s="205" t="s">
        <v>144</v>
      </c>
    </row>
    <row r="36" spans="1:16363" s="263" customFormat="1" ht="36" customHeight="1" x14ac:dyDescent="0.2">
      <c r="A36" s="422" t="s">
        <v>312</v>
      </c>
    </row>
    <row r="37" spans="1:16363" ht="36" customHeight="1" x14ac:dyDescent="0.2">
      <c r="A37" s="423"/>
    </row>
    <row r="38" spans="1:16363" ht="36" customHeight="1" x14ac:dyDescent="0.2">
      <c r="A38" s="423"/>
    </row>
    <row r="39" spans="1:16363" x14ac:dyDescent="0.2">
      <c r="A39" s="423"/>
    </row>
    <row r="40" spans="1:16363" x14ac:dyDescent="0.2">
      <c r="A40" s="262" t="s">
        <v>341</v>
      </c>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2"/>
      <c r="BQ40" s="262"/>
      <c r="BR40" s="262"/>
      <c r="BS40" s="262"/>
      <c r="BT40" s="262"/>
      <c r="BU40" s="262"/>
      <c r="BV40" s="262"/>
      <c r="BW40" s="262"/>
      <c r="BX40" s="262"/>
      <c r="BY40" s="262"/>
      <c r="BZ40" s="262"/>
      <c r="CA40" s="262"/>
      <c r="CB40" s="262"/>
      <c r="CC40" s="262"/>
      <c r="CD40" s="262"/>
      <c r="CE40" s="262"/>
      <c r="CF40" s="262"/>
      <c r="CG40" s="262"/>
      <c r="CH40" s="262"/>
      <c r="CI40" s="262"/>
      <c r="CJ40" s="262"/>
      <c r="CK40" s="262"/>
      <c r="CL40" s="262"/>
      <c r="CM40" s="262"/>
      <c r="CN40" s="262"/>
      <c r="CO40" s="262"/>
      <c r="CP40" s="262"/>
      <c r="CQ40" s="262"/>
      <c r="CR40" s="262"/>
      <c r="CS40" s="262"/>
      <c r="CT40" s="262"/>
      <c r="CU40" s="262"/>
      <c r="CV40" s="262"/>
      <c r="CW40" s="262"/>
      <c r="CX40" s="262"/>
      <c r="CY40" s="262"/>
      <c r="CZ40" s="262"/>
      <c r="DA40" s="262"/>
      <c r="DB40" s="262"/>
      <c r="DC40" s="262"/>
      <c r="DD40" s="262"/>
      <c r="DE40" s="262"/>
      <c r="DF40" s="262"/>
      <c r="DG40" s="262"/>
      <c r="DH40" s="262"/>
      <c r="DI40" s="262"/>
      <c r="DJ40" s="262"/>
      <c r="DK40" s="262"/>
      <c r="DL40" s="262"/>
      <c r="DM40" s="262"/>
      <c r="DN40" s="262"/>
      <c r="DO40" s="262"/>
      <c r="DP40" s="262"/>
      <c r="DQ40" s="262"/>
      <c r="DR40" s="262"/>
      <c r="DS40" s="262"/>
      <c r="DT40" s="262"/>
      <c r="DU40" s="262"/>
      <c r="DV40" s="262"/>
      <c r="DW40" s="262"/>
      <c r="DX40" s="262"/>
      <c r="DY40" s="262"/>
      <c r="DZ40" s="262"/>
      <c r="EA40" s="262"/>
      <c r="EB40" s="262"/>
      <c r="EC40" s="262"/>
      <c r="ED40" s="262"/>
      <c r="EE40" s="262"/>
      <c r="EF40" s="262"/>
      <c r="EG40" s="262"/>
      <c r="EH40" s="262"/>
      <c r="EI40" s="262"/>
      <c r="EJ40" s="262"/>
      <c r="EK40" s="262"/>
      <c r="EL40" s="262"/>
      <c r="EM40" s="262"/>
      <c r="EN40" s="262"/>
      <c r="EO40" s="262"/>
      <c r="EP40" s="262"/>
      <c r="EQ40" s="262"/>
      <c r="ER40" s="262"/>
      <c r="ES40" s="262"/>
      <c r="ET40" s="262"/>
      <c r="EU40" s="262"/>
      <c r="EV40" s="262"/>
      <c r="EW40" s="262"/>
      <c r="EX40" s="262"/>
      <c r="EY40" s="262"/>
      <c r="EZ40" s="262"/>
      <c r="FA40" s="262"/>
      <c r="FB40" s="262"/>
      <c r="FC40" s="262"/>
      <c r="FD40" s="262"/>
      <c r="FE40" s="262"/>
      <c r="FF40" s="262"/>
      <c r="FG40" s="262"/>
      <c r="FH40" s="262"/>
      <c r="FI40" s="262"/>
      <c r="FJ40" s="262"/>
      <c r="FK40" s="262"/>
      <c r="FL40" s="262"/>
      <c r="FM40" s="262"/>
      <c r="FN40" s="262"/>
      <c r="FO40" s="262"/>
      <c r="FP40" s="262"/>
      <c r="FQ40" s="262"/>
      <c r="FR40" s="262"/>
      <c r="FS40" s="262"/>
      <c r="FT40" s="262"/>
      <c r="FU40" s="262"/>
      <c r="FV40" s="262"/>
      <c r="FW40" s="262"/>
      <c r="FX40" s="262"/>
      <c r="FY40" s="262"/>
      <c r="FZ40" s="262"/>
      <c r="GA40" s="262"/>
      <c r="GB40" s="262"/>
      <c r="GC40" s="262"/>
      <c r="GD40" s="262"/>
      <c r="GE40" s="262"/>
      <c r="GF40" s="262"/>
      <c r="GG40" s="262"/>
      <c r="GH40" s="262"/>
      <c r="GI40" s="262"/>
      <c r="GJ40" s="262"/>
      <c r="GK40" s="262"/>
      <c r="GL40" s="262"/>
      <c r="GM40" s="262"/>
      <c r="GN40" s="262"/>
      <c r="GO40" s="262"/>
      <c r="GP40" s="262"/>
      <c r="GQ40" s="262"/>
      <c r="GR40" s="262"/>
      <c r="GS40" s="262"/>
      <c r="GT40" s="262"/>
      <c r="GU40" s="262"/>
      <c r="GV40" s="262"/>
      <c r="GW40" s="262"/>
      <c r="GX40" s="262"/>
      <c r="GY40" s="262"/>
      <c r="GZ40" s="262"/>
      <c r="HA40" s="262"/>
      <c r="HB40" s="262"/>
      <c r="HC40" s="262"/>
      <c r="HD40" s="262"/>
      <c r="HE40" s="262"/>
      <c r="HF40" s="262"/>
      <c r="HG40" s="262"/>
      <c r="HH40" s="262"/>
      <c r="HI40" s="262"/>
      <c r="HJ40" s="262"/>
      <c r="HK40" s="262"/>
      <c r="HL40" s="262"/>
      <c r="HM40" s="262"/>
      <c r="HN40" s="262"/>
      <c r="HO40" s="262"/>
      <c r="HP40" s="262"/>
      <c r="HQ40" s="262"/>
      <c r="HR40" s="262"/>
      <c r="HS40" s="262"/>
      <c r="HT40" s="262"/>
      <c r="HU40" s="262"/>
      <c r="HV40" s="262"/>
      <c r="HW40" s="262"/>
      <c r="HX40" s="262"/>
      <c r="HY40" s="262"/>
      <c r="HZ40" s="262"/>
      <c r="IA40" s="262"/>
      <c r="IB40" s="262"/>
      <c r="IC40" s="262"/>
      <c r="ID40" s="262"/>
      <c r="IE40" s="262"/>
      <c r="IF40" s="262"/>
      <c r="IG40" s="262"/>
      <c r="IH40" s="262"/>
      <c r="II40" s="262"/>
      <c r="IJ40" s="262"/>
      <c r="IK40" s="262"/>
      <c r="IL40" s="262"/>
      <c r="IM40" s="262"/>
      <c r="IN40" s="262"/>
      <c r="IO40" s="262"/>
      <c r="IP40" s="262"/>
      <c r="IQ40" s="262"/>
      <c r="IR40" s="262"/>
      <c r="IS40" s="262"/>
      <c r="IT40" s="262"/>
      <c r="IU40" s="262"/>
      <c r="IV40" s="262"/>
      <c r="IW40" s="262"/>
      <c r="IX40" s="262"/>
      <c r="IY40" s="262"/>
      <c r="IZ40" s="262"/>
      <c r="JA40" s="262"/>
      <c r="JB40" s="262"/>
      <c r="JC40" s="262"/>
      <c r="JD40" s="262"/>
      <c r="JE40" s="262"/>
      <c r="JF40" s="262"/>
      <c r="JG40" s="262"/>
      <c r="JH40" s="262"/>
      <c r="JI40" s="262"/>
      <c r="JJ40" s="262"/>
      <c r="JK40" s="262"/>
      <c r="JL40" s="262"/>
      <c r="JM40" s="262"/>
      <c r="JN40" s="262"/>
      <c r="JO40" s="262"/>
      <c r="JP40" s="262"/>
      <c r="JQ40" s="262"/>
      <c r="JR40" s="262"/>
      <c r="JS40" s="262"/>
      <c r="JT40" s="262"/>
      <c r="JU40" s="262"/>
      <c r="JV40" s="262"/>
      <c r="JW40" s="262"/>
      <c r="JX40" s="262"/>
      <c r="JY40" s="262"/>
      <c r="JZ40" s="262"/>
      <c r="KA40" s="262"/>
      <c r="KB40" s="262"/>
      <c r="KC40" s="262"/>
      <c r="KD40" s="262"/>
      <c r="KE40" s="262"/>
      <c r="KF40" s="262"/>
      <c r="KG40" s="262"/>
      <c r="KH40" s="262"/>
      <c r="KI40" s="262"/>
      <c r="KJ40" s="262"/>
      <c r="KK40" s="262"/>
      <c r="KL40" s="262"/>
      <c r="KM40" s="262"/>
      <c r="KN40" s="262"/>
      <c r="KO40" s="262"/>
      <c r="KP40" s="262"/>
      <c r="KQ40" s="262"/>
      <c r="KR40" s="262"/>
      <c r="KS40" s="262"/>
      <c r="KT40" s="262"/>
      <c r="KU40" s="262"/>
      <c r="KV40" s="262"/>
      <c r="KW40" s="262"/>
      <c r="KX40" s="262"/>
      <c r="KY40" s="262"/>
      <c r="KZ40" s="262"/>
      <c r="LA40" s="262"/>
      <c r="LB40" s="262"/>
      <c r="LC40" s="262"/>
      <c r="LD40" s="262"/>
      <c r="LE40" s="262"/>
      <c r="LF40" s="262"/>
      <c r="LG40" s="262"/>
      <c r="LH40" s="262"/>
      <c r="LI40" s="262"/>
      <c r="LJ40" s="262"/>
      <c r="LK40" s="262"/>
      <c r="LL40" s="262"/>
      <c r="LM40" s="262"/>
      <c r="LN40" s="262"/>
      <c r="LO40" s="262"/>
      <c r="LP40" s="262"/>
      <c r="LQ40" s="262"/>
      <c r="LR40" s="262"/>
      <c r="LS40" s="262"/>
      <c r="LT40" s="262"/>
      <c r="LU40" s="262"/>
      <c r="LV40" s="262"/>
      <c r="LW40" s="262"/>
      <c r="LX40" s="262"/>
      <c r="LY40" s="262"/>
      <c r="LZ40" s="262"/>
      <c r="MA40" s="262"/>
      <c r="MB40" s="262"/>
      <c r="MC40" s="262"/>
      <c r="MD40" s="262"/>
      <c r="ME40" s="262"/>
      <c r="MF40" s="262"/>
      <c r="MG40" s="262"/>
      <c r="MH40" s="262"/>
      <c r="MI40" s="262"/>
      <c r="MJ40" s="262"/>
      <c r="MK40" s="262"/>
      <c r="ML40" s="262"/>
      <c r="MM40" s="262"/>
      <c r="MN40" s="262"/>
      <c r="MO40" s="262"/>
      <c r="MP40" s="262"/>
      <c r="MQ40" s="262"/>
      <c r="MR40" s="262"/>
      <c r="MS40" s="262"/>
      <c r="MT40" s="262"/>
      <c r="MU40" s="262"/>
      <c r="MV40" s="262"/>
      <c r="MW40" s="262"/>
      <c r="MX40" s="262"/>
      <c r="MY40" s="262"/>
      <c r="MZ40" s="262"/>
      <c r="NA40" s="262"/>
      <c r="NB40" s="262"/>
      <c r="NC40" s="262"/>
      <c r="ND40" s="262"/>
      <c r="NE40" s="262"/>
      <c r="NF40" s="262"/>
      <c r="NG40" s="262"/>
      <c r="NH40" s="262"/>
      <c r="NI40" s="262"/>
      <c r="NJ40" s="262"/>
      <c r="NK40" s="262"/>
      <c r="NL40" s="262"/>
      <c r="NM40" s="262"/>
      <c r="NN40" s="262"/>
      <c r="NO40" s="262"/>
      <c r="NP40" s="262"/>
      <c r="NQ40" s="262"/>
      <c r="NR40" s="262"/>
      <c r="NS40" s="262"/>
      <c r="NT40" s="262"/>
      <c r="NU40" s="262"/>
      <c r="NV40" s="262"/>
      <c r="NW40" s="262"/>
      <c r="NX40" s="262"/>
      <c r="NY40" s="262"/>
      <c r="NZ40" s="262"/>
      <c r="OA40" s="262"/>
      <c r="OB40" s="262"/>
      <c r="OC40" s="262"/>
      <c r="OD40" s="262"/>
      <c r="OE40" s="262"/>
      <c r="OF40" s="262"/>
      <c r="OG40" s="262"/>
      <c r="OH40" s="262"/>
      <c r="OI40" s="262"/>
      <c r="OJ40" s="262"/>
      <c r="OK40" s="262"/>
      <c r="OL40" s="262"/>
      <c r="OM40" s="262"/>
      <c r="ON40" s="262"/>
      <c r="OO40" s="262"/>
      <c r="OP40" s="262"/>
      <c r="OQ40" s="262"/>
      <c r="OR40" s="262"/>
      <c r="OS40" s="262"/>
      <c r="OT40" s="262"/>
      <c r="OU40" s="262"/>
      <c r="OV40" s="262"/>
      <c r="OW40" s="262"/>
      <c r="OX40" s="262"/>
      <c r="OY40" s="262"/>
      <c r="OZ40" s="262"/>
      <c r="PA40" s="262"/>
      <c r="PB40" s="262"/>
      <c r="PC40" s="262"/>
      <c r="PD40" s="262"/>
      <c r="PE40" s="262"/>
      <c r="PF40" s="262"/>
      <c r="PG40" s="262"/>
      <c r="PH40" s="262"/>
      <c r="PI40" s="262"/>
      <c r="PJ40" s="262"/>
      <c r="PK40" s="262"/>
      <c r="PL40" s="262"/>
      <c r="PM40" s="262"/>
      <c r="PN40" s="262"/>
      <c r="PO40" s="262"/>
      <c r="PP40" s="262"/>
      <c r="PQ40" s="262"/>
      <c r="PR40" s="262"/>
      <c r="PS40" s="262"/>
      <c r="PT40" s="262"/>
      <c r="PU40" s="262"/>
      <c r="PV40" s="262"/>
      <c r="PW40" s="262"/>
      <c r="PX40" s="262"/>
      <c r="PY40" s="262"/>
      <c r="PZ40" s="262"/>
      <c r="QA40" s="262"/>
      <c r="QB40" s="262"/>
      <c r="QC40" s="262"/>
      <c r="QD40" s="262"/>
      <c r="QE40" s="262"/>
      <c r="QF40" s="262"/>
      <c r="QG40" s="262"/>
      <c r="QH40" s="262"/>
      <c r="QI40" s="262"/>
      <c r="QJ40" s="262"/>
      <c r="QK40" s="262"/>
      <c r="QL40" s="262"/>
      <c r="QM40" s="262"/>
      <c r="QN40" s="262"/>
      <c r="QO40" s="262"/>
      <c r="QP40" s="262"/>
      <c r="QQ40" s="262"/>
      <c r="QR40" s="262"/>
      <c r="QS40" s="262"/>
      <c r="QT40" s="262"/>
      <c r="QU40" s="262"/>
      <c r="QV40" s="262"/>
      <c r="QW40" s="262"/>
      <c r="QX40" s="262"/>
      <c r="QY40" s="262"/>
      <c r="QZ40" s="262"/>
      <c r="RA40" s="262"/>
      <c r="RB40" s="262"/>
      <c r="RC40" s="262"/>
      <c r="RD40" s="262"/>
      <c r="RE40" s="262"/>
      <c r="RF40" s="262"/>
      <c r="RG40" s="262"/>
      <c r="RH40" s="262"/>
      <c r="RI40" s="262"/>
      <c r="RJ40" s="262"/>
      <c r="RK40" s="262"/>
      <c r="RL40" s="262"/>
      <c r="RM40" s="262"/>
      <c r="RN40" s="262"/>
      <c r="RO40" s="262"/>
      <c r="RP40" s="262"/>
      <c r="RQ40" s="262"/>
      <c r="RR40" s="262"/>
      <c r="RS40" s="262"/>
      <c r="RT40" s="262"/>
      <c r="RU40" s="262"/>
      <c r="RV40" s="262"/>
      <c r="RW40" s="262"/>
      <c r="RX40" s="262"/>
      <c r="RY40" s="262"/>
      <c r="RZ40" s="262"/>
      <c r="SA40" s="262"/>
      <c r="SB40" s="262"/>
      <c r="SC40" s="262"/>
      <c r="SD40" s="262"/>
      <c r="SE40" s="262"/>
      <c r="SF40" s="262"/>
      <c r="SG40" s="262"/>
      <c r="SH40" s="262"/>
      <c r="SI40" s="262"/>
      <c r="SJ40" s="262"/>
      <c r="SK40" s="262"/>
      <c r="SL40" s="262"/>
      <c r="SM40" s="262"/>
      <c r="SN40" s="262"/>
      <c r="SO40" s="262"/>
      <c r="SP40" s="262"/>
      <c r="SQ40" s="262"/>
      <c r="SR40" s="262"/>
      <c r="SS40" s="262"/>
      <c r="ST40" s="262"/>
      <c r="SU40" s="262"/>
      <c r="SV40" s="262"/>
      <c r="SW40" s="262"/>
      <c r="SX40" s="262"/>
      <c r="SY40" s="262"/>
      <c r="SZ40" s="262"/>
      <c r="TA40" s="262"/>
      <c r="TB40" s="262"/>
      <c r="TC40" s="262"/>
      <c r="TD40" s="262"/>
      <c r="TE40" s="262"/>
      <c r="TF40" s="262"/>
      <c r="TG40" s="262"/>
      <c r="TH40" s="262"/>
      <c r="TI40" s="262"/>
      <c r="TJ40" s="262"/>
      <c r="TK40" s="262"/>
      <c r="TL40" s="262"/>
      <c r="TM40" s="262"/>
      <c r="TN40" s="262"/>
      <c r="TO40" s="262"/>
      <c r="TP40" s="262"/>
      <c r="TQ40" s="262"/>
      <c r="TR40" s="262"/>
      <c r="TS40" s="262"/>
      <c r="TT40" s="262"/>
      <c r="TU40" s="262"/>
      <c r="TV40" s="262"/>
      <c r="TW40" s="262"/>
      <c r="TX40" s="262"/>
      <c r="TY40" s="262"/>
      <c r="TZ40" s="262"/>
      <c r="UA40" s="262"/>
      <c r="UB40" s="262"/>
      <c r="UC40" s="262"/>
      <c r="UD40" s="262"/>
      <c r="UE40" s="262"/>
      <c r="UF40" s="262"/>
      <c r="UG40" s="262"/>
      <c r="UH40" s="262"/>
      <c r="UI40" s="262"/>
      <c r="UJ40" s="262"/>
      <c r="UK40" s="262"/>
      <c r="UL40" s="262"/>
      <c r="UM40" s="262"/>
      <c r="UN40" s="262"/>
      <c r="UO40" s="262"/>
      <c r="UP40" s="262"/>
      <c r="UQ40" s="262"/>
      <c r="UR40" s="262"/>
      <c r="US40" s="262"/>
      <c r="UT40" s="262"/>
      <c r="UU40" s="262"/>
      <c r="UV40" s="262"/>
      <c r="UW40" s="262"/>
      <c r="UX40" s="262"/>
      <c r="UY40" s="262"/>
      <c r="UZ40" s="262"/>
      <c r="VA40" s="262"/>
      <c r="VB40" s="262"/>
      <c r="VC40" s="262"/>
      <c r="VD40" s="262"/>
      <c r="VE40" s="262"/>
      <c r="VF40" s="262"/>
      <c r="VG40" s="262"/>
      <c r="VH40" s="262"/>
      <c r="VI40" s="262"/>
      <c r="VJ40" s="262"/>
      <c r="VK40" s="262"/>
      <c r="VL40" s="262"/>
      <c r="VM40" s="262"/>
      <c r="VN40" s="262"/>
      <c r="VO40" s="262"/>
      <c r="VP40" s="262"/>
      <c r="VQ40" s="262"/>
      <c r="VR40" s="262"/>
      <c r="VS40" s="262"/>
      <c r="VT40" s="262"/>
      <c r="VU40" s="262"/>
      <c r="VV40" s="262"/>
      <c r="VW40" s="262"/>
      <c r="VX40" s="262"/>
      <c r="VY40" s="262"/>
      <c r="VZ40" s="262"/>
      <c r="WA40" s="262"/>
      <c r="WB40" s="262"/>
      <c r="WC40" s="262"/>
      <c r="WD40" s="262"/>
      <c r="WE40" s="262"/>
      <c r="WF40" s="262"/>
      <c r="WG40" s="262"/>
      <c r="WH40" s="262"/>
      <c r="WI40" s="262"/>
      <c r="WJ40" s="262"/>
      <c r="WK40" s="262"/>
      <c r="WL40" s="262"/>
      <c r="WM40" s="262"/>
      <c r="WN40" s="262"/>
      <c r="WO40" s="262"/>
      <c r="WP40" s="262"/>
      <c r="WQ40" s="262"/>
      <c r="WR40" s="262"/>
      <c r="WS40" s="262"/>
      <c r="WT40" s="262"/>
      <c r="WU40" s="262"/>
      <c r="WV40" s="262"/>
      <c r="WW40" s="262"/>
      <c r="WX40" s="262"/>
      <c r="WY40" s="262"/>
      <c r="WZ40" s="262"/>
      <c r="XA40" s="262"/>
      <c r="XB40" s="262"/>
      <c r="XC40" s="262"/>
      <c r="XD40" s="262"/>
      <c r="XE40" s="262"/>
      <c r="XF40" s="262"/>
      <c r="XG40" s="262"/>
      <c r="XH40" s="262"/>
      <c r="XI40" s="262"/>
      <c r="XJ40" s="262"/>
      <c r="XK40" s="262"/>
      <c r="XL40" s="262"/>
      <c r="XM40" s="262"/>
      <c r="XN40" s="262"/>
      <c r="XO40" s="262"/>
      <c r="XP40" s="262"/>
      <c r="XQ40" s="262"/>
      <c r="XR40" s="262"/>
      <c r="XS40" s="262"/>
      <c r="XT40" s="262"/>
      <c r="XU40" s="262"/>
      <c r="XV40" s="262"/>
      <c r="XW40" s="262"/>
      <c r="XX40" s="262"/>
      <c r="XY40" s="262"/>
      <c r="XZ40" s="262"/>
      <c r="YA40" s="262"/>
      <c r="YB40" s="262"/>
      <c r="YC40" s="262"/>
      <c r="YD40" s="262"/>
      <c r="YE40" s="262"/>
      <c r="YF40" s="262"/>
      <c r="YG40" s="262"/>
      <c r="YH40" s="262"/>
      <c r="YI40" s="262"/>
      <c r="YJ40" s="262"/>
      <c r="YK40" s="262"/>
      <c r="YL40" s="262"/>
      <c r="YM40" s="262"/>
      <c r="YN40" s="262"/>
      <c r="YO40" s="262"/>
      <c r="YP40" s="262"/>
      <c r="YQ40" s="262"/>
      <c r="YR40" s="262"/>
      <c r="YS40" s="262"/>
      <c r="YT40" s="262"/>
      <c r="YU40" s="262"/>
      <c r="YV40" s="262"/>
      <c r="YW40" s="262"/>
      <c r="YX40" s="262"/>
      <c r="YY40" s="262"/>
      <c r="YZ40" s="262"/>
      <c r="ZA40" s="262"/>
      <c r="ZB40" s="262"/>
      <c r="ZC40" s="262"/>
      <c r="ZD40" s="262"/>
      <c r="ZE40" s="262"/>
      <c r="ZF40" s="262"/>
      <c r="ZG40" s="262"/>
      <c r="ZH40" s="262"/>
      <c r="ZI40" s="262"/>
      <c r="ZJ40" s="262"/>
      <c r="ZK40" s="262"/>
      <c r="ZL40" s="262"/>
      <c r="ZM40" s="262"/>
      <c r="ZN40" s="262"/>
      <c r="ZO40" s="262"/>
      <c r="ZP40" s="262"/>
      <c r="ZQ40" s="262"/>
      <c r="ZR40" s="262"/>
      <c r="ZS40" s="262"/>
      <c r="ZT40" s="262"/>
      <c r="ZU40" s="262"/>
      <c r="ZV40" s="262"/>
      <c r="ZW40" s="262"/>
      <c r="ZX40" s="262"/>
      <c r="ZY40" s="262"/>
      <c r="ZZ40" s="262"/>
      <c r="AAA40" s="262"/>
      <c r="AAB40" s="262"/>
      <c r="AAC40" s="262"/>
      <c r="AAD40" s="262"/>
      <c r="AAE40" s="262"/>
      <c r="AAF40" s="262"/>
      <c r="AAG40" s="262"/>
      <c r="AAH40" s="262"/>
      <c r="AAI40" s="262"/>
      <c r="AAJ40" s="262"/>
      <c r="AAK40" s="262"/>
      <c r="AAL40" s="262"/>
      <c r="AAM40" s="262"/>
      <c r="AAN40" s="262"/>
      <c r="AAO40" s="262"/>
      <c r="AAP40" s="262"/>
      <c r="AAQ40" s="262"/>
      <c r="AAR40" s="262"/>
      <c r="AAS40" s="262"/>
      <c r="AAT40" s="262"/>
      <c r="AAU40" s="262"/>
      <c r="AAV40" s="262"/>
      <c r="AAW40" s="262"/>
      <c r="AAX40" s="262"/>
      <c r="AAY40" s="262"/>
      <c r="AAZ40" s="262"/>
      <c r="ABA40" s="262"/>
      <c r="ABB40" s="262"/>
      <c r="ABC40" s="262"/>
      <c r="ABD40" s="262"/>
      <c r="ABE40" s="262"/>
      <c r="ABF40" s="262"/>
      <c r="ABG40" s="262"/>
      <c r="ABH40" s="262"/>
      <c r="ABI40" s="262"/>
      <c r="ABJ40" s="262"/>
      <c r="ABK40" s="262"/>
      <c r="ABL40" s="262"/>
      <c r="ABM40" s="262"/>
      <c r="ABN40" s="262"/>
      <c r="ABO40" s="262"/>
      <c r="ABP40" s="262"/>
      <c r="ABQ40" s="262"/>
      <c r="ABR40" s="262"/>
      <c r="ABS40" s="262"/>
      <c r="ABT40" s="262"/>
      <c r="ABU40" s="262"/>
      <c r="ABV40" s="262"/>
      <c r="ABW40" s="262"/>
      <c r="ABX40" s="262"/>
      <c r="ABY40" s="262"/>
      <c r="ABZ40" s="262"/>
      <c r="ACA40" s="262"/>
      <c r="ACB40" s="262"/>
      <c r="ACC40" s="262"/>
      <c r="ACD40" s="262"/>
      <c r="ACE40" s="262"/>
      <c r="ACF40" s="262"/>
      <c r="ACG40" s="262"/>
      <c r="ACH40" s="262"/>
      <c r="ACI40" s="262"/>
      <c r="ACJ40" s="262"/>
      <c r="ACK40" s="262"/>
      <c r="ACL40" s="262"/>
      <c r="ACM40" s="262"/>
      <c r="ACN40" s="262"/>
      <c r="ACO40" s="262"/>
      <c r="ACP40" s="262"/>
      <c r="ACQ40" s="262"/>
      <c r="ACR40" s="262"/>
      <c r="ACS40" s="262"/>
      <c r="ACT40" s="262"/>
      <c r="ACU40" s="262"/>
      <c r="ACV40" s="262"/>
      <c r="ACW40" s="262"/>
      <c r="ACX40" s="262"/>
      <c r="ACY40" s="262"/>
      <c r="ACZ40" s="262"/>
      <c r="ADA40" s="262"/>
      <c r="ADB40" s="262"/>
      <c r="ADC40" s="262"/>
      <c r="ADD40" s="262"/>
      <c r="ADE40" s="262"/>
      <c r="ADF40" s="262"/>
      <c r="ADG40" s="262"/>
      <c r="ADH40" s="262"/>
      <c r="ADI40" s="262"/>
      <c r="ADJ40" s="262"/>
      <c r="ADK40" s="262"/>
      <c r="ADL40" s="262"/>
      <c r="ADM40" s="262"/>
      <c r="ADN40" s="262"/>
      <c r="ADO40" s="262"/>
      <c r="ADP40" s="262"/>
      <c r="ADQ40" s="262"/>
      <c r="ADR40" s="262"/>
      <c r="ADS40" s="262"/>
      <c r="ADT40" s="262"/>
      <c r="ADU40" s="262"/>
      <c r="ADV40" s="262"/>
      <c r="ADW40" s="262"/>
      <c r="ADX40" s="262"/>
      <c r="ADY40" s="262"/>
      <c r="ADZ40" s="262"/>
      <c r="AEA40" s="262"/>
      <c r="AEB40" s="262"/>
      <c r="AEC40" s="262"/>
      <c r="AED40" s="262"/>
      <c r="AEE40" s="262"/>
      <c r="AEF40" s="262"/>
      <c r="AEG40" s="262"/>
      <c r="AEH40" s="262"/>
      <c r="AEI40" s="262"/>
      <c r="AEJ40" s="262"/>
      <c r="AEK40" s="262"/>
      <c r="AEL40" s="262"/>
      <c r="AEM40" s="262"/>
      <c r="AEN40" s="262"/>
      <c r="AEO40" s="262"/>
      <c r="AEP40" s="262"/>
      <c r="AEQ40" s="262"/>
      <c r="AER40" s="262"/>
      <c r="AES40" s="262"/>
      <c r="AET40" s="262"/>
      <c r="AEU40" s="262"/>
      <c r="AEV40" s="262"/>
      <c r="AEW40" s="262"/>
      <c r="AEX40" s="262"/>
      <c r="AEY40" s="262"/>
      <c r="AEZ40" s="262"/>
      <c r="AFA40" s="262"/>
      <c r="AFB40" s="262"/>
      <c r="AFC40" s="262"/>
      <c r="AFD40" s="262"/>
      <c r="AFE40" s="262"/>
      <c r="AFF40" s="262"/>
      <c r="AFG40" s="262"/>
      <c r="AFH40" s="262"/>
      <c r="AFI40" s="262"/>
      <c r="AFJ40" s="262"/>
      <c r="AFK40" s="262"/>
      <c r="AFL40" s="262"/>
      <c r="AFM40" s="262"/>
      <c r="AFN40" s="262"/>
      <c r="AFO40" s="262"/>
      <c r="AFP40" s="262"/>
      <c r="AFQ40" s="262"/>
      <c r="AFR40" s="262"/>
      <c r="AFS40" s="262"/>
      <c r="AFT40" s="262"/>
      <c r="AFU40" s="262"/>
      <c r="AFV40" s="262"/>
      <c r="AFW40" s="262"/>
      <c r="AFX40" s="262"/>
      <c r="AFY40" s="262"/>
      <c r="AFZ40" s="262"/>
      <c r="AGA40" s="262"/>
      <c r="AGB40" s="262"/>
      <c r="AGC40" s="262"/>
      <c r="AGD40" s="262"/>
      <c r="AGE40" s="262"/>
      <c r="AGF40" s="262"/>
      <c r="AGG40" s="262"/>
      <c r="AGH40" s="262"/>
      <c r="AGI40" s="262"/>
      <c r="AGJ40" s="262"/>
      <c r="AGK40" s="262"/>
      <c r="AGL40" s="262"/>
      <c r="AGM40" s="262"/>
      <c r="AGN40" s="262"/>
      <c r="AGO40" s="262"/>
      <c r="AGP40" s="262"/>
      <c r="AGQ40" s="262"/>
      <c r="AGR40" s="262"/>
      <c r="AGS40" s="262"/>
      <c r="AGT40" s="262"/>
      <c r="AGU40" s="262"/>
      <c r="AGV40" s="262"/>
      <c r="AGW40" s="262"/>
      <c r="AGX40" s="262"/>
      <c r="AGY40" s="262"/>
      <c r="AGZ40" s="262"/>
      <c r="AHA40" s="262"/>
      <c r="AHB40" s="262"/>
      <c r="AHC40" s="262"/>
      <c r="AHD40" s="262"/>
      <c r="AHE40" s="262"/>
      <c r="AHF40" s="262"/>
      <c r="AHG40" s="262"/>
      <c r="AHH40" s="262"/>
      <c r="AHI40" s="262"/>
      <c r="AHJ40" s="262"/>
      <c r="AHK40" s="262"/>
      <c r="AHL40" s="262"/>
      <c r="AHM40" s="262"/>
      <c r="AHN40" s="262"/>
      <c r="AHO40" s="262"/>
      <c r="AHP40" s="262"/>
      <c r="AHQ40" s="262"/>
      <c r="AHR40" s="262"/>
      <c r="AHS40" s="262"/>
      <c r="AHT40" s="262"/>
      <c r="AHU40" s="262"/>
      <c r="AHV40" s="262"/>
      <c r="AHW40" s="262"/>
      <c r="AHX40" s="262"/>
      <c r="AHY40" s="262"/>
      <c r="AHZ40" s="262"/>
      <c r="AIA40" s="262"/>
      <c r="AIB40" s="262"/>
      <c r="AIC40" s="262"/>
      <c r="AID40" s="262"/>
      <c r="AIE40" s="262"/>
      <c r="AIF40" s="262"/>
      <c r="AIG40" s="262"/>
      <c r="AIH40" s="262"/>
      <c r="AII40" s="262"/>
      <c r="AIJ40" s="262"/>
      <c r="AIK40" s="262"/>
      <c r="AIL40" s="262"/>
      <c r="AIM40" s="262"/>
      <c r="AIN40" s="262"/>
      <c r="AIO40" s="262"/>
      <c r="AIP40" s="262"/>
      <c r="AIQ40" s="262"/>
      <c r="AIR40" s="262"/>
      <c r="AIS40" s="262"/>
      <c r="AIT40" s="262"/>
      <c r="AIU40" s="262"/>
      <c r="AIV40" s="262"/>
      <c r="AIW40" s="262"/>
      <c r="AIX40" s="262"/>
      <c r="AIY40" s="262"/>
      <c r="AIZ40" s="262"/>
      <c r="AJA40" s="262"/>
      <c r="AJB40" s="262"/>
      <c r="AJC40" s="262"/>
      <c r="AJD40" s="262"/>
      <c r="AJE40" s="262"/>
      <c r="AJF40" s="262"/>
      <c r="AJG40" s="262"/>
      <c r="AJH40" s="262"/>
      <c r="AJI40" s="262"/>
      <c r="AJJ40" s="262"/>
      <c r="AJK40" s="262"/>
      <c r="AJL40" s="262"/>
      <c r="AJM40" s="262"/>
      <c r="AJN40" s="262"/>
      <c r="AJO40" s="262"/>
      <c r="AJP40" s="262"/>
      <c r="AJQ40" s="262"/>
      <c r="AJR40" s="262"/>
      <c r="AJS40" s="262"/>
      <c r="AJT40" s="262"/>
      <c r="AJU40" s="262"/>
      <c r="AJV40" s="262"/>
      <c r="AJW40" s="262"/>
      <c r="AJX40" s="262"/>
      <c r="AJY40" s="262"/>
      <c r="AJZ40" s="262"/>
      <c r="AKA40" s="262"/>
      <c r="AKB40" s="262"/>
      <c r="AKC40" s="262"/>
      <c r="AKD40" s="262"/>
      <c r="AKE40" s="262"/>
      <c r="AKF40" s="262"/>
      <c r="AKG40" s="262"/>
      <c r="AKH40" s="262"/>
      <c r="AKI40" s="262"/>
      <c r="AKJ40" s="262"/>
      <c r="AKK40" s="262"/>
      <c r="AKL40" s="262"/>
      <c r="AKM40" s="262"/>
      <c r="AKN40" s="262"/>
      <c r="AKO40" s="262"/>
      <c r="AKP40" s="262"/>
      <c r="AKQ40" s="262"/>
      <c r="AKR40" s="262"/>
      <c r="AKS40" s="262"/>
      <c r="AKT40" s="262"/>
      <c r="AKU40" s="262"/>
      <c r="AKV40" s="262"/>
      <c r="AKW40" s="262"/>
      <c r="AKX40" s="262"/>
      <c r="AKY40" s="262"/>
      <c r="AKZ40" s="262"/>
      <c r="ALA40" s="262"/>
      <c r="ALB40" s="262"/>
      <c r="ALC40" s="262"/>
      <c r="ALD40" s="262"/>
      <c r="ALE40" s="262"/>
      <c r="ALF40" s="262"/>
      <c r="ALG40" s="262"/>
      <c r="ALH40" s="262"/>
      <c r="ALI40" s="262"/>
      <c r="ALJ40" s="262"/>
      <c r="ALK40" s="262"/>
      <c r="ALL40" s="262"/>
      <c r="ALM40" s="262"/>
      <c r="ALN40" s="262"/>
      <c r="ALO40" s="262"/>
      <c r="ALP40" s="262"/>
      <c r="ALQ40" s="262"/>
      <c r="ALR40" s="262"/>
      <c r="ALS40" s="262"/>
      <c r="ALT40" s="262"/>
      <c r="ALU40" s="262"/>
      <c r="ALV40" s="262"/>
      <c r="ALW40" s="262"/>
      <c r="ALX40" s="262"/>
      <c r="ALY40" s="262"/>
      <c r="ALZ40" s="262"/>
      <c r="AMA40" s="262"/>
      <c r="AMB40" s="262"/>
      <c r="AMC40" s="262"/>
      <c r="AMD40" s="262"/>
      <c r="AME40" s="262"/>
      <c r="AMF40" s="262"/>
      <c r="AMG40" s="262"/>
      <c r="AMH40" s="262"/>
      <c r="AMI40" s="262"/>
      <c r="AMJ40" s="262"/>
      <c r="AMK40" s="262"/>
      <c r="AML40" s="262"/>
      <c r="AMM40" s="262"/>
      <c r="AMN40" s="262"/>
      <c r="AMO40" s="262"/>
      <c r="AMP40" s="262"/>
      <c r="AMQ40" s="262"/>
      <c r="AMR40" s="262"/>
      <c r="AMS40" s="262"/>
      <c r="AMT40" s="262"/>
      <c r="AMU40" s="262"/>
      <c r="AMV40" s="262"/>
      <c r="AMW40" s="262"/>
      <c r="AMX40" s="262"/>
      <c r="AMY40" s="262"/>
      <c r="AMZ40" s="262"/>
      <c r="ANA40" s="262"/>
      <c r="ANB40" s="262"/>
      <c r="ANC40" s="262"/>
      <c r="AND40" s="262"/>
      <c r="ANE40" s="262"/>
      <c r="ANF40" s="262"/>
      <c r="ANG40" s="262"/>
      <c r="ANH40" s="262"/>
      <c r="ANI40" s="262"/>
      <c r="ANJ40" s="262"/>
      <c r="ANK40" s="262"/>
      <c r="ANL40" s="262"/>
      <c r="ANM40" s="262"/>
      <c r="ANN40" s="262"/>
      <c r="ANO40" s="262"/>
      <c r="ANP40" s="262"/>
      <c r="ANQ40" s="262"/>
      <c r="ANR40" s="262"/>
      <c r="ANS40" s="262"/>
      <c r="ANT40" s="262"/>
      <c r="ANU40" s="262"/>
      <c r="ANV40" s="262"/>
      <c r="ANW40" s="262"/>
      <c r="ANX40" s="262"/>
      <c r="ANY40" s="262"/>
      <c r="ANZ40" s="262"/>
      <c r="AOA40" s="262"/>
      <c r="AOB40" s="262"/>
      <c r="AOC40" s="262"/>
      <c r="AOD40" s="262"/>
      <c r="AOE40" s="262"/>
      <c r="AOF40" s="262"/>
      <c r="AOG40" s="262"/>
      <c r="AOH40" s="262"/>
      <c r="AOI40" s="262"/>
      <c r="AOJ40" s="262"/>
      <c r="AOK40" s="262"/>
      <c r="AOL40" s="262"/>
      <c r="AOM40" s="262"/>
      <c r="AON40" s="262"/>
      <c r="AOO40" s="262"/>
      <c r="AOP40" s="262"/>
      <c r="AOQ40" s="262"/>
      <c r="AOR40" s="262"/>
      <c r="AOS40" s="262"/>
      <c r="AOT40" s="262"/>
      <c r="AOU40" s="262"/>
      <c r="AOV40" s="262"/>
      <c r="AOW40" s="262"/>
      <c r="AOX40" s="262"/>
      <c r="AOY40" s="262"/>
      <c r="AOZ40" s="262"/>
      <c r="APA40" s="262"/>
      <c r="APB40" s="262"/>
      <c r="APC40" s="262"/>
      <c r="APD40" s="262"/>
      <c r="APE40" s="262"/>
      <c r="APF40" s="262"/>
      <c r="APG40" s="262"/>
      <c r="APH40" s="262"/>
      <c r="API40" s="262"/>
      <c r="APJ40" s="262"/>
      <c r="APK40" s="262"/>
      <c r="APL40" s="262"/>
      <c r="APM40" s="262"/>
      <c r="APN40" s="262"/>
      <c r="APO40" s="262"/>
      <c r="APP40" s="262"/>
      <c r="APQ40" s="262"/>
      <c r="APR40" s="262"/>
      <c r="APS40" s="262"/>
      <c r="APT40" s="262"/>
      <c r="APU40" s="262"/>
      <c r="APV40" s="262"/>
      <c r="APW40" s="262"/>
      <c r="APX40" s="262"/>
      <c r="APY40" s="262"/>
      <c r="APZ40" s="262"/>
      <c r="AQA40" s="262"/>
      <c r="AQB40" s="262"/>
      <c r="AQC40" s="262"/>
      <c r="AQD40" s="262"/>
      <c r="AQE40" s="262"/>
      <c r="AQF40" s="262"/>
      <c r="AQG40" s="262"/>
      <c r="AQH40" s="262"/>
      <c r="AQI40" s="262"/>
      <c r="AQJ40" s="262"/>
      <c r="AQK40" s="262"/>
      <c r="AQL40" s="262"/>
      <c r="AQM40" s="262"/>
      <c r="AQN40" s="262"/>
      <c r="AQO40" s="262"/>
      <c r="AQP40" s="262"/>
      <c r="AQQ40" s="262"/>
      <c r="AQR40" s="262"/>
      <c r="AQS40" s="262"/>
      <c r="AQT40" s="262"/>
      <c r="AQU40" s="262"/>
      <c r="AQV40" s="262"/>
      <c r="AQW40" s="262"/>
      <c r="AQX40" s="262"/>
      <c r="AQY40" s="262"/>
      <c r="AQZ40" s="262"/>
      <c r="ARA40" s="262"/>
      <c r="ARB40" s="262"/>
      <c r="ARC40" s="262"/>
      <c r="ARD40" s="262"/>
      <c r="ARE40" s="262"/>
      <c r="ARF40" s="262"/>
      <c r="ARG40" s="262"/>
      <c r="ARH40" s="262"/>
      <c r="ARI40" s="262"/>
      <c r="ARJ40" s="262"/>
      <c r="ARK40" s="262"/>
      <c r="ARL40" s="262"/>
      <c r="ARM40" s="262"/>
      <c r="ARN40" s="262"/>
      <c r="ARO40" s="262"/>
      <c r="ARP40" s="262"/>
      <c r="ARQ40" s="262"/>
      <c r="ARR40" s="262"/>
      <c r="ARS40" s="262"/>
      <c r="ART40" s="262"/>
      <c r="ARU40" s="262"/>
      <c r="ARV40" s="262"/>
      <c r="ARW40" s="262"/>
      <c r="ARX40" s="262"/>
      <c r="ARY40" s="262"/>
      <c r="ARZ40" s="262"/>
      <c r="ASA40" s="262"/>
      <c r="ASB40" s="262"/>
      <c r="ASC40" s="262"/>
      <c r="ASD40" s="262"/>
      <c r="ASE40" s="262"/>
      <c r="ASF40" s="262"/>
      <c r="ASG40" s="262"/>
      <c r="ASH40" s="262"/>
      <c r="ASI40" s="262"/>
      <c r="ASJ40" s="262"/>
      <c r="ASK40" s="262"/>
      <c r="ASL40" s="262"/>
      <c r="ASM40" s="262"/>
      <c r="ASN40" s="262"/>
      <c r="ASO40" s="262"/>
      <c r="ASP40" s="262"/>
      <c r="ASQ40" s="262"/>
      <c r="ASR40" s="262"/>
      <c r="ASS40" s="262"/>
      <c r="AST40" s="262"/>
      <c r="ASU40" s="262"/>
      <c r="ASV40" s="262"/>
      <c r="ASW40" s="262"/>
      <c r="ASX40" s="262"/>
      <c r="ASY40" s="262"/>
      <c r="ASZ40" s="262"/>
      <c r="ATA40" s="262"/>
      <c r="ATB40" s="262"/>
      <c r="ATC40" s="262"/>
      <c r="ATD40" s="262"/>
      <c r="ATE40" s="262"/>
      <c r="ATF40" s="262"/>
      <c r="ATG40" s="262"/>
      <c r="ATH40" s="262"/>
      <c r="ATI40" s="262"/>
      <c r="ATJ40" s="262"/>
      <c r="ATK40" s="262"/>
      <c r="ATL40" s="262"/>
      <c r="ATM40" s="262"/>
      <c r="ATN40" s="262"/>
      <c r="ATO40" s="262"/>
      <c r="ATP40" s="262"/>
      <c r="ATQ40" s="262"/>
      <c r="ATR40" s="262"/>
      <c r="ATS40" s="262"/>
      <c r="ATT40" s="262"/>
      <c r="ATU40" s="262"/>
      <c r="ATV40" s="262"/>
      <c r="ATW40" s="262"/>
      <c r="ATX40" s="262"/>
      <c r="ATY40" s="262"/>
      <c r="ATZ40" s="262"/>
      <c r="AUA40" s="262"/>
      <c r="AUB40" s="262"/>
      <c r="AUC40" s="262"/>
      <c r="AUD40" s="262"/>
      <c r="AUE40" s="262"/>
      <c r="AUF40" s="262"/>
      <c r="AUG40" s="262"/>
      <c r="AUH40" s="262"/>
      <c r="AUI40" s="262"/>
      <c r="AUJ40" s="262"/>
      <c r="AUK40" s="262"/>
      <c r="AUL40" s="262"/>
      <c r="AUM40" s="262"/>
      <c r="AUN40" s="262"/>
      <c r="AUO40" s="262"/>
      <c r="AUP40" s="262"/>
      <c r="AUQ40" s="262"/>
      <c r="AUR40" s="262"/>
      <c r="AUS40" s="262"/>
      <c r="AUT40" s="262"/>
      <c r="AUU40" s="262"/>
      <c r="AUV40" s="262"/>
      <c r="AUW40" s="262"/>
      <c r="AUX40" s="262"/>
      <c r="AUY40" s="262"/>
      <c r="AUZ40" s="262"/>
      <c r="AVA40" s="262"/>
      <c r="AVB40" s="262"/>
      <c r="AVC40" s="262"/>
      <c r="AVD40" s="262"/>
      <c r="AVE40" s="262"/>
      <c r="AVF40" s="262"/>
      <c r="AVG40" s="262"/>
      <c r="AVH40" s="262"/>
      <c r="AVI40" s="262"/>
      <c r="AVJ40" s="262"/>
      <c r="AVK40" s="262"/>
      <c r="AVL40" s="262"/>
      <c r="AVM40" s="262"/>
      <c r="AVN40" s="262"/>
      <c r="AVO40" s="262"/>
      <c r="AVP40" s="262"/>
      <c r="AVQ40" s="262"/>
      <c r="AVR40" s="262"/>
      <c r="AVS40" s="262"/>
      <c r="AVT40" s="262"/>
      <c r="AVU40" s="262"/>
      <c r="AVV40" s="262"/>
      <c r="AVW40" s="262"/>
      <c r="AVX40" s="262"/>
      <c r="AVY40" s="262"/>
      <c r="AVZ40" s="262"/>
      <c r="AWA40" s="262"/>
      <c r="AWB40" s="262"/>
      <c r="AWC40" s="262"/>
      <c r="AWD40" s="262"/>
      <c r="AWE40" s="262"/>
      <c r="AWF40" s="262"/>
      <c r="AWG40" s="262"/>
      <c r="AWH40" s="262"/>
      <c r="AWI40" s="262"/>
      <c r="AWJ40" s="262"/>
      <c r="AWK40" s="262"/>
      <c r="AWL40" s="262"/>
      <c r="AWM40" s="262"/>
      <c r="AWN40" s="262"/>
      <c r="AWO40" s="262"/>
      <c r="AWP40" s="262"/>
      <c r="AWQ40" s="262"/>
      <c r="AWR40" s="262"/>
      <c r="AWS40" s="262"/>
      <c r="AWT40" s="262"/>
      <c r="AWU40" s="262"/>
      <c r="AWV40" s="262"/>
      <c r="AWW40" s="262"/>
      <c r="AWX40" s="262"/>
      <c r="AWY40" s="262"/>
      <c r="AWZ40" s="262"/>
      <c r="AXA40" s="262"/>
      <c r="AXB40" s="262"/>
      <c r="AXC40" s="262"/>
      <c r="AXD40" s="262"/>
      <c r="AXE40" s="262"/>
      <c r="AXF40" s="262"/>
      <c r="AXG40" s="262"/>
      <c r="AXH40" s="262"/>
      <c r="AXI40" s="262"/>
      <c r="AXJ40" s="262"/>
      <c r="AXK40" s="262"/>
      <c r="AXL40" s="262"/>
      <c r="AXM40" s="262"/>
      <c r="AXN40" s="262"/>
      <c r="AXO40" s="262"/>
      <c r="AXP40" s="262"/>
      <c r="AXQ40" s="262"/>
      <c r="AXR40" s="262"/>
      <c r="AXS40" s="262"/>
      <c r="AXT40" s="262"/>
      <c r="AXU40" s="262"/>
      <c r="AXV40" s="262"/>
      <c r="AXW40" s="262"/>
      <c r="AXX40" s="262"/>
      <c r="AXY40" s="262"/>
      <c r="AXZ40" s="262"/>
      <c r="AYA40" s="262"/>
      <c r="AYB40" s="262"/>
      <c r="AYC40" s="262"/>
      <c r="AYD40" s="262"/>
      <c r="AYE40" s="262"/>
      <c r="AYF40" s="262"/>
      <c r="AYG40" s="262"/>
      <c r="AYH40" s="262"/>
      <c r="AYI40" s="262"/>
      <c r="AYJ40" s="262"/>
      <c r="AYK40" s="262"/>
      <c r="AYL40" s="262"/>
      <c r="AYM40" s="262"/>
      <c r="AYN40" s="262"/>
      <c r="AYO40" s="262"/>
      <c r="AYP40" s="262"/>
      <c r="AYQ40" s="262"/>
      <c r="AYR40" s="262"/>
      <c r="AYS40" s="262"/>
      <c r="AYT40" s="262"/>
      <c r="AYU40" s="262"/>
      <c r="AYV40" s="262"/>
      <c r="AYW40" s="262"/>
      <c r="AYX40" s="262"/>
      <c r="AYY40" s="262"/>
      <c r="AYZ40" s="262"/>
      <c r="AZA40" s="262"/>
      <c r="AZB40" s="262"/>
      <c r="AZC40" s="262"/>
      <c r="AZD40" s="262"/>
      <c r="AZE40" s="262"/>
      <c r="AZF40" s="262"/>
      <c r="AZG40" s="262"/>
      <c r="AZH40" s="262"/>
      <c r="AZI40" s="262"/>
      <c r="AZJ40" s="262"/>
      <c r="AZK40" s="262"/>
      <c r="AZL40" s="262"/>
      <c r="AZM40" s="262"/>
      <c r="AZN40" s="262"/>
      <c r="AZO40" s="262"/>
      <c r="AZP40" s="262"/>
      <c r="AZQ40" s="262"/>
      <c r="AZR40" s="262"/>
      <c r="AZS40" s="262"/>
      <c r="AZT40" s="262"/>
      <c r="AZU40" s="262"/>
      <c r="AZV40" s="262"/>
      <c r="AZW40" s="262"/>
      <c r="AZX40" s="262"/>
      <c r="AZY40" s="262"/>
      <c r="AZZ40" s="262"/>
      <c r="BAA40" s="262"/>
      <c r="BAB40" s="262"/>
      <c r="BAC40" s="262"/>
      <c r="BAD40" s="262"/>
      <c r="BAE40" s="262"/>
      <c r="BAF40" s="262"/>
      <c r="BAG40" s="262"/>
      <c r="BAH40" s="262"/>
      <c r="BAI40" s="262"/>
      <c r="BAJ40" s="262"/>
      <c r="BAK40" s="262"/>
      <c r="BAL40" s="262"/>
      <c r="BAM40" s="262"/>
      <c r="BAN40" s="262"/>
      <c r="BAO40" s="262"/>
      <c r="BAP40" s="262"/>
      <c r="BAQ40" s="262"/>
      <c r="BAR40" s="262"/>
      <c r="BAS40" s="262"/>
      <c r="BAT40" s="262"/>
      <c r="BAU40" s="262"/>
      <c r="BAV40" s="262"/>
      <c r="BAW40" s="262"/>
      <c r="BAX40" s="262"/>
      <c r="BAY40" s="262"/>
      <c r="BAZ40" s="262"/>
      <c r="BBA40" s="262"/>
      <c r="BBB40" s="262"/>
      <c r="BBC40" s="262"/>
      <c r="BBD40" s="262"/>
      <c r="BBE40" s="262"/>
      <c r="BBF40" s="262"/>
      <c r="BBG40" s="262"/>
      <c r="BBH40" s="262"/>
      <c r="BBI40" s="262"/>
      <c r="BBJ40" s="262"/>
      <c r="BBK40" s="262"/>
      <c r="BBL40" s="262"/>
      <c r="BBM40" s="262"/>
      <c r="BBN40" s="262"/>
      <c r="BBO40" s="262"/>
      <c r="BBP40" s="262"/>
      <c r="BBQ40" s="262"/>
      <c r="BBR40" s="262"/>
      <c r="BBS40" s="262"/>
      <c r="BBT40" s="262"/>
      <c r="BBU40" s="262"/>
      <c r="BBV40" s="262"/>
      <c r="BBW40" s="262"/>
      <c r="BBX40" s="262"/>
      <c r="BBY40" s="262"/>
      <c r="BBZ40" s="262"/>
      <c r="BCA40" s="262"/>
      <c r="BCB40" s="262"/>
      <c r="BCC40" s="262"/>
      <c r="BCD40" s="262"/>
      <c r="BCE40" s="262"/>
      <c r="BCF40" s="262"/>
      <c r="BCG40" s="262"/>
      <c r="BCH40" s="262"/>
      <c r="BCI40" s="262"/>
      <c r="BCJ40" s="262"/>
      <c r="BCK40" s="262"/>
      <c r="BCL40" s="262"/>
      <c r="BCM40" s="262"/>
      <c r="BCN40" s="262"/>
      <c r="BCO40" s="262"/>
      <c r="BCP40" s="262"/>
      <c r="BCQ40" s="262"/>
      <c r="BCR40" s="262"/>
      <c r="BCS40" s="262"/>
      <c r="BCT40" s="262"/>
      <c r="BCU40" s="262"/>
      <c r="BCV40" s="262"/>
      <c r="BCW40" s="262"/>
      <c r="BCX40" s="262"/>
      <c r="BCY40" s="262"/>
      <c r="BCZ40" s="262"/>
      <c r="BDA40" s="262"/>
      <c r="BDB40" s="262"/>
      <c r="BDC40" s="262"/>
      <c r="BDD40" s="262"/>
      <c r="BDE40" s="262"/>
      <c r="BDF40" s="262"/>
      <c r="BDG40" s="262"/>
      <c r="BDH40" s="262"/>
      <c r="BDI40" s="262"/>
      <c r="BDJ40" s="262"/>
      <c r="BDK40" s="262"/>
      <c r="BDL40" s="262"/>
      <c r="BDM40" s="262"/>
      <c r="BDN40" s="262"/>
      <c r="BDO40" s="262"/>
      <c r="BDP40" s="262"/>
      <c r="BDQ40" s="262"/>
      <c r="BDR40" s="262"/>
      <c r="BDS40" s="262"/>
      <c r="BDT40" s="262"/>
      <c r="BDU40" s="262"/>
      <c r="BDV40" s="262"/>
      <c r="BDW40" s="262"/>
      <c r="BDX40" s="262"/>
      <c r="BDY40" s="262"/>
      <c r="BDZ40" s="262"/>
      <c r="BEA40" s="262"/>
      <c r="BEB40" s="262"/>
      <c r="BEC40" s="262"/>
      <c r="BED40" s="262"/>
      <c r="BEE40" s="262"/>
      <c r="BEF40" s="262"/>
      <c r="BEG40" s="262"/>
      <c r="BEH40" s="262"/>
      <c r="BEI40" s="262"/>
      <c r="BEJ40" s="262"/>
      <c r="BEK40" s="262"/>
      <c r="BEL40" s="262"/>
      <c r="BEM40" s="262"/>
      <c r="BEN40" s="262"/>
      <c r="BEO40" s="262"/>
      <c r="BEP40" s="262"/>
      <c r="BEQ40" s="262"/>
      <c r="BER40" s="262"/>
      <c r="BES40" s="262"/>
      <c r="BET40" s="262"/>
      <c r="BEU40" s="262"/>
      <c r="BEV40" s="262"/>
      <c r="BEW40" s="262"/>
      <c r="BEX40" s="262"/>
      <c r="BEY40" s="262"/>
      <c r="BEZ40" s="262"/>
      <c r="BFA40" s="262"/>
      <c r="BFB40" s="262"/>
      <c r="BFC40" s="262"/>
      <c r="BFD40" s="262"/>
      <c r="BFE40" s="262"/>
      <c r="BFF40" s="262"/>
      <c r="BFG40" s="262"/>
      <c r="BFH40" s="262"/>
      <c r="BFI40" s="262"/>
      <c r="BFJ40" s="262"/>
      <c r="BFK40" s="262"/>
      <c r="BFL40" s="262"/>
      <c r="BFM40" s="262"/>
      <c r="BFN40" s="262"/>
      <c r="BFO40" s="262"/>
      <c r="BFP40" s="262"/>
      <c r="BFQ40" s="262"/>
      <c r="BFR40" s="262"/>
      <c r="BFS40" s="262"/>
      <c r="BFT40" s="262"/>
      <c r="BFU40" s="262"/>
      <c r="BFV40" s="262"/>
      <c r="BFW40" s="262"/>
      <c r="BFX40" s="262"/>
      <c r="BFY40" s="262"/>
      <c r="BFZ40" s="262"/>
      <c r="BGA40" s="262"/>
      <c r="BGB40" s="262"/>
      <c r="BGC40" s="262"/>
      <c r="BGD40" s="262"/>
      <c r="BGE40" s="262"/>
      <c r="BGF40" s="262"/>
      <c r="BGG40" s="262"/>
      <c r="BGH40" s="262"/>
      <c r="BGI40" s="262"/>
      <c r="BGJ40" s="262"/>
      <c r="BGK40" s="262"/>
      <c r="BGL40" s="262"/>
      <c r="BGM40" s="262"/>
      <c r="BGN40" s="262"/>
      <c r="BGO40" s="262"/>
      <c r="BGP40" s="262"/>
      <c r="BGQ40" s="262"/>
      <c r="BGR40" s="262"/>
      <c r="BGS40" s="262"/>
      <c r="BGT40" s="262"/>
      <c r="BGU40" s="262"/>
      <c r="BGV40" s="262"/>
      <c r="BGW40" s="262"/>
      <c r="BGX40" s="262"/>
      <c r="BGY40" s="262"/>
      <c r="BGZ40" s="262"/>
      <c r="BHA40" s="262"/>
      <c r="BHB40" s="262"/>
      <c r="BHC40" s="262"/>
      <c r="BHD40" s="262"/>
      <c r="BHE40" s="262"/>
      <c r="BHF40" s="262"/>
      <c r="BHG40" s="262"/>
      <c r="BHH40" s="262"/>
      <c r="BHI40" s="262"/>
      <c r="BHJ40" s="262"/>
      <c r="BHK40" s="262"/>
      <c r="BHL40" s="262"/>
      <c r="BHM40" s="262"/>
      <c r="BHN40" s="262"/>
      <c r="BHO40" s="262"/>
      <c r="BHP40" s="262"/>
      <c r="BHQ40" s="262"/>
      <c r="BHR40" s="262"/>
      <c r="BHS40" s="262"/>
      <c r="BHT40" s="262"/>
      <c r="BHU40" s="262"/>
      <c r="BHV40" s="262"/>
      <c r="BHW40" s="262"/>
      <c r="BHX40" s="262"/>
      <c r="BHY40" s="262"/>
      <c r="BHZ40" s="262"/>
      <c r="BIA40" s="262"/>
      <c r="BIB40" s="262"/>
      <c r="BIC40" s="262"/>
      <c r="BID40" s="262"/>
      <c r="BIE40" s="262"/>
      <c r="BIF40" s="262"/>
      <c r="BIG40" s="262"/>
      <c r="BIH40" s="262"/>
      <c r="BII40" s="262"/>
      <c r="BIJ40" s="262"/>
      <c r="BIK40" s="262"/>
      <c r="BIL40" s="262"/>
      <c r="BIM40" s="262"/>
      <c r="BIN40" s="262"/>
      <c r="BIO40" s="262"/>
      <c r="BIP40" s="262"/>
      <c r="BIQ40" s="262"/>
      <c r="BIR40" s="262"/>
      <c r="BIS40" s="262"/>
      <c r="BIT40" s="262"/>
      <c r="BIU40" s="262"/>
      <c r="BIV40" s="262"/>
      <c r="BIW40" s="262"/>
      <c r="BIX40" s="262"/>
      <c r="BIY40" s="262"/>
      <c r="BIZ40" s="262"/>
      <c r="BJA40" s="262"/>
      <c r="BJB40" s="262"/>
      <c r="BJC40" s="262"/>
      <c r="BJD40" s="262"/>
      <c r="BJE40" s="262"/>
      <c r="BJF40" s="262"/>
      <c r="BJG40" s="262"/>
      <c r="BJH40" s="262"/>
      <c r="BJI40" s="262"/>
      <c r="BJJ40" s="262"/>
      <c r="BJK40" s="262"/>
      <c r="BJL40" s="262"/>
      <c r="BJM40" s="262"/>
      <c r="BJN40" s="262"/>
      <c r="BJO40" s="262"/>
      <c r="BJP40" s="262"/>
      <c r="BJQ40" s="262"/>
      <c r="BJR40" s="262"/>
      <c r="BJS40" s="262"/>
      <c r="BJT40" s="262"/>
      <c r="BJU40" s="262"/>
      <c r="BJV40" s="262"/>
      <c r="BJW40" s="262"/>
      <c r="BJX40" s="262"/>
      <c r="BJY40" s="262"/>
      <c r="BJZ40" s="262"/>
      <c r="BKA40" s="262"/>
      <c r="BKB40" s="262"/>
      <c r="BKC40" s="262"/>
      <c r="BKD40" s="262"/>
      <c r="BKE40" s="262"/>
      <c r="BKF40" s="262"/>
      <c r="BKG40" s="262"/>
      <c r="BKH40" s="262"/>
      <c r="BKI40" s="262"/>
      <c r="BKJ40" s="262"/>
      <c r="BKK40" s="262"/>
      <c r="BKL40" s="262"/>
      <c r="BKM40" s="262"/>
      <c r="BKN40" s="262"/>
      <c r="BKO40" s="262"/>
      <c r="BKP40" s="262"/>
      <c r="BKQ40" s="262"/>
      <c r="BKR40" s="262"/>
      <c r="BKS40" s="262"/>
      <c r="BKT40" s="262"/>
      <c r="BKU40" s="262"/>
      <c r="BKV40" s="262"/>
      <c r="BKW40" s="262"/>
      <c r="BKX40" s="262"/>
      <c r="BKY40" s="262"/>
      <c r="BKZ40" s="262"/>
      <c r="BLA40" s="262"/>
      <c r="BLB40" s="262"/>
      <c r="BLC40" s="262"/>
      <c r="BLD40" s="262"/>
      <c r="BLE40" s="262"/>
      <c r="BLF40" s="262"/>
      <c r="BLG40" s="262"/>
      <c r="BLH40" s="262"/>
      <c r="BLI40" s="262"/>
      <c r="BLJ40" s="262"/>
      <c r="BLK40" s="262"/>
      <c r="BLL40" s="262"/>
      <c r="BLM40" s="262"/>
      <c r="BLN40" s="262"/>
      <c r="BLO40" s="262"/>
      <c r="BLP40" s="262"/>
      <c r="BLQ40" s="262"/>
      <c r="BLR40" s="262"/>
      <c r="BLS40" s="262"/>
      <c r="BLT40" s="262"/>
      <c r="BLU40" s="262"/>
      <c r="BLV40" s="262"/>
      <c r="BLW40" s="262"/>
      <c r="BLX40" s="262"/>
      <c r="BLY40" s="262"/>
      <c r="BLZ40" s="262"/>
      <c r="BMA40" s="262"/>
      <c r="BMB40" s="262"/>
      <c r="BMC40" s="262"/>
      <c r="BMD40" s="262"/>
      <c r="BME40" s="262"/>
      <c r="BMF40" s="262"/>
      <c r="BMG40" s="262"/>
      <c r="BMH40" s="262"/>
      <c r="BMI40" s="262"/>
      <c r="BMJ40" s="262"/>
      <c r="BMK40" s="262"/>
      <c r="BML40" s="262"/>
      <c r="BMM40" s="262"/>
      <c r="BMN40" s="262"/>
      <c r="BMO40" s="262"/>
      <c r="BMP40" s="262"/>
      <c r="BMQ40" s="262"/>
      <c r="BMR40" s="262"/>
      <c r="BMS40" s="262"/>
      <c r="BMT40" s="262"/>
      <c r="BMU40" s="262"/>
      <c r="BMV40" s="262"/>
      <c r="BMW40" s="262"/>
      <c r="BMX40" s="262"/>
      <c r="BMY40" s="262"/>
      <c r="BMZ40" s="262"/>
      <c r="BNA40" s="262"/>
      <c r="BNB40" s="262"/>
      <c r="BNC40" s="262"/>
      <c r="BND40" s="262"/>
      <c r="BNE40" s="262"/>
      <c r="BNF40" s="262"/>
      <c r="BNG40" s="262"/>
      <c r="BNH40" s="262"/>
      <c r="BNI40" s="262"/>
      <c r="BNJ40" s="262"/>
      <c r="BNK40" s="262"/>
      <c r="BNL40" s="262"/>
      <c r="BNM40" s="262"/>
      <c r="BNN40" s="262"/>
      <c r="BNO40" s="262"/>
      <c r="BNP40" s="262"/>
      <c r="BNQ40" s="262"/>
      <c r="BNR40" s="262"/>
      <c r="BNS40" s="262"/>
      <c r="BNT40" s="262"/>
      <c r="BNU40" s="262"/>
      <c r="BNV40" s="262"/>
      <c r="BNW40" s="262"/>
      <c r="BNX40" s="262"/>
      <c r="BNY40" s="262"/>
      <c r="BNZ40" s="262"/>
      <c r="BOA40" s="262"/>
      <c r="BOB40" s="262"/>
      <c r="BOC40" s="262"/>
      <c r="BOD40" s="262"/>
      <c r="BOE40" s="262"/>
      <c r="BOF40" s="262"/>
      <c r="BOG40" s="262"/>
      <c r="BOH40" s="262"/>
      <c r="BOI40" s="262"/>
      <c r="BOJ40" s="262"/>
      <c r="BOK40" s="262"/>
      <c r="BOL40" s="262"/>
      <c r="BOM40" s="262"/>
      <c r="BON40" s="262"/>
      <c r="BOO40" s="262"/>
      <c r="BOP40" s="262"/>
      <c r="BOQ40" s="262"/>
      <c r="BOR40" s="262"/>
      <c r="BOS40" s="262"/>
      <c r="BOT40" s="262"/>
      <c r="BOU40" s="262"/>
      <c r="BOV40" s="262"/>
      <c r="BOW40" s="262"/>
      <c r="BOX40" s="262"/>
      <c r="BOY40" s="262"/>
      <c r="BOZ40" s="262"/>
      <c r="BPA40" s="262"/>
      <c r="BPB40" s="262"/>
      <c r="BPC40" s="262"/>
      <c r="BPD40" s="262"/>
      <c r="BPE40" s="262"/>
      <c r="BPF40" s="262"/>
      <c r="BPG40" s="262"/>
      <c r="BPH40" s="262"/>
      <c r="BPI40" s="262"/>
      <c r="BPJ40" s="262"/>
      <c r="BPK40" s="262"/>
      <c r="BPL40" s="262"/>
      <c r="BPM40" s="262"/>
      <c r="BPN40" s="262"/>
      <c r="BPO40" s="262"/>
      <c r="BPP40" s="262"/>
      <c r="BPQ40" s="262"/>
      <c r="BPR40" s="262"/>
      <c r="BPS40" s="262"/>
      <c r="BPT40" s="262"/>
      <c r="BPU40" s="262"/>
      <c r="BPV40" s="262"/>
      <c r="BPW40" s="262"/>
      <c r="BPX40" s="262"/>
      <c r="BPY40" s="262"/>
      <c r="BPZ40" s="262"/>
      <c r="BQA40" s="262"/>
      <c r="BQB40" s="262"/>
      <c r="BQC40" s="262"/>
      <c r="BQD40" s="262"/>
      <c r="BQE40" s="262"/>
      <c r="BQF40" s="262"/>
      <c r="BQG40" s="262"/>
      <c r="BQH40" s="262"/>
      <c r="BQI40" s="262"/>
      <c r="BQJ40" s="262"/>
      <c r="BQK40" s="262"/>
      <c r="BQL40" s="262"/>
      <c r="BQM40" s="262"/>
      <c r="BQN40" s="262"/>
      <c r="BQO40" s="262"/>
      <c r="BQP40" s="262"/>
      <c r="BQQ40" s="262"/>
      <c r="BQR40" s="262"/>
      <c r="BQS40" s="262"/>
      <c r="BQT40" s="262"/>
      <c r="BQU40" s="262"/>
      <c r="BQV40" s="262"/>
      <c r="BQW40" s="262"/>
      <c r="BQX40" s="262"/>
      <c r="BQY40" s="262"/>
      <c r="BQZ40" s="262"/>
      <c r="BRA40" s="262"/>
      <c r="BRB40" s="262"/>
      <c r="BRC40" s="262"/>
      <c r="BRD40" s="262"/>
      <c r="BRE40" s="262"/>
      <c r="BRF40" s="262"/>
      <c r="BRG40" s="262"/>
      <c r="BRH40" s="262"/>
      <c r="BRI40" s="262"/>
      <c r="BRJ40" s="262"/>
      <c r="BRK40" s="262"/>
      <c r="BRL40" s="262"/>
      <c r="BRM40" s="262"/>
      <c r="BRN40" s="262"/>
      <c r="BRO40" s="262"/>
      <c r="BRP40" s="262"/>
      <c r="BRQ40" s="262"/>
      <c r="BRR40" s="262"/>
      <c r="BRS40" s="262"/>
      <c r="BRT40" s="262"/>
      <c r="BRU40" s="262"/>
      <c r="BRV40" s="262"/>
      <c r="BRW40" s="262"/>
      <c r="BRX40" s="262"/>
      <c r="BRY40" s="262"/>
      <c r="BRZ40" s="262"/>
      <c r="BSA40" s="262"/>
      <c r="BSB40" s="262"/>
      <c r="BSC40" s="262"/>
      <c r="BSD40" s="262"/>
      <c r="BSE40" s="262"/>
      <c r="BSF40" s="262"/>
      <c r="BSG40" s="262"/>
      <c r="BSH40" s="262"/>
      <c r="BSI40" s="262"/>
      <c r="BSJ40" s="262"/>
      <c r="BSK40" s="262"/>
      <c r="BSL40" s="262"/>
      <c r="BSM40" s="262"/>
      <c r="BSN40" s="262"/>
      <c r="BSO40" s="262"/>
      <c r="BSP40" s="262"/>
      <c r="BSQ40" s="262"/>
      <c r="BSR40" s="262"/>
      <c r="BSS40" s="262"/>
      <c r="BST40" s="262"/>
      <c r="BSU40" s="262"/>
      <c r="BSV40" s="262"/>
      <c r="BSW40" s="262"/>
      <c r="BSX40" s="262"/>
      <c r="BSY40" s="262"/>
      <c r="BSZ40" s="262"/>
      <c r="BTA40" s="262"/>
      <c r="BTB40" s="262"/>
      <c r="BTC40" s="262"/>
      <c r="BTD40" s="262"/>
      <c r="BTE40" s="262"/>
      <c r="BTF40" s="262"/>
      <c r="BTG40" s="262"/>
      <c r="BTH40" s="262"/>
      <c r="BTI40" s="262"/>
      <c r="BTJ40" s="262"/>
      <c r="BTK40" s="262"/>
      <c r="BTL40" s="262"/>
      <c r="BTM40" s="262"/>
      <c r="BTN40" s="262"/>
      <c r="BTO40" s="262"/>
      <c r="BTP40" s="262"/>
      <c r="BTQ40" s="262"/>
      <c r="BTR40" s="262"/>
      <c r="BTS40" s="262"/>
      <c r="BTT40" s="262"/>
      <c r="BTU40" s="262"/>
      <c r="BTV40" s="262"/>
      <c r="BTW40" s="262"/>
      <c r="BTX40" s="262"/>
      <c r="BTY40" s="262"/>
      <c r="BTZ40" s="262"/>
      <c r="BUA40" s="262"/>
      <c r="BUB40" s="262"/>
      <c r="BUC40" s="262"/>
      <c r="BUD40" s="262"/>
      <c r="BUE40" s="262"/>
      <c r="BUF40" s="262"/>
      <c r="BUG40" s="262"/>
      <c r="BUH40" s="262"/>
      <c r="BUI40" s="262"/>
      <c r="BUJ40" s="262"/>
      <c r="BUK40" s="262"/>
      <c r="BUL40" s="262"/>
      <c r="BUM40" s="262"/>
      <c r="BUN40" s="262"/>
      <c r="BUO40" s="262"/>
      <c r="BUP40" s="262"/>
      <c r="BUQ40" s="262"/>
      <c r="BUR40" s="262"/>
      <c r="BUS40" s="262"/>
      <c r="BUT40" s="262"/>
      <c r="BUU40" s="262"/>
      <c r="BUV40" s="262"/>
      <c r="BUW40" s="262"/>
      <c r="BUX40" s="262"/>
      <c r="BUY40" s="262"/>
      <c r="BUZ40" s="262"/>
      <c r="BVA40" s="262"/>
      <c r="BVB40" s="262"/>
      <c r="BVC40" s="262"/>
      <c r="BVD40" s="262"/>
      <c r="BVE40" s="262"/>
      <c r="BVF40" s="262"/>
      <c r="BVG40" s="262"/>
      <c r="BVH40" s="262"/>
      <c r="BVI40" s="262"/>
      <c r="BVJ40" s="262"/>
      <c r="BVK40" s="262"/>
      <c r="BVL40" s="262"/>
      <c r="BVM40" s="262"/>
      <c r="BVN40" s="262"/>
      <c r="BVO40" s="262"/>
      <c r="BVP40" s="262"/>
      <c r="BVQ40" s="262"/>
      <c r="BVR40" s="262"/>
      <c r="BVS40" s="262"/>
      <c r="BVT40" s="262"/>
      <c r="BVU40" s="262"/>
      <c r="BVV40" s="262"/>
      <c r="BVW40" s="262"/>
      <c r="BVX40" s="262"/>
      <c r="BVY40" s="262"/>
      <c r="BVZ40" s="262"/>
      <c r="BWA40" s="262"/>
      <c r="BWB40" s="262"/>
      <c r="BWC40" s="262"/>
      <c r="BWD40" s="262"/>
      <c r="BWE40" s="262"/>
      <c r="BWF40" s="262"/>
      <c r="BWG40" s="262"/>
      <c r="BWH40" s="262"/>
      <c r="BWI40" s="262"/>
      <c r="BWJ40" s="262"/>
      <c r="BWK40" s="262"/>
      <c r="BWL40" s="262"/>
      <c r="BWM40" s="262"/>
      <c r="BWN40" s="262"/>
      <c r="BWO40" s="262"/>
      <c r="BWP40" s="262"/>
      <c r="BWQ40" s="262"/>
      <c r="BWR40" s="262"/>
      <c r="BWS40" s="262"/>
      <c r="BWT40" s="262"/>
      <c r="BWU40" s="262"/>
      <c r="BWV40" s="262"/>
      <c r="BWW40" s="262"/>
      <c r="BWX40" s="262"/>
      <c r="BWY40" s="262"/>
      <c r="BWZ40" s="262"/>
      <c r="BXA40" s="262"/>
      <c r="BXB40" s="262"/>
      <c r="BXC40" s="262"/>
      <c r="BXD40" s="262"/>
      <c r="BXE40" s="262"/>
      <c r="BXF40" s="262"/>
      <c r="BXG40" s="262"/>
      <c r="BXH40" s="262"/>
      <c r="BXI40" s="262"/>
      <c r="BXJ40" s="262"/>
      <c r="BXK40" s="262"/>
      <c r="BXL40" s="262"/>
      <c r="BXM40" s="262"/>
      <c r="BXN40" s="262"/>
      <c r="BXO40" s="262"/>
      <c r="BXP40" s="262"/>
      <c r="BXQ40" s="262"/>
      <c r="BXR40" s="262"/>
      <c r="BXS40" s="262"/>
      <c r="BXT40" s="262"/>
      <c r="BXU40" s="262"/>
      <c r="BXV40" s="262"/>
      <c r="BXW40" s="262"/>
      <c r="BXX40" s="262"/>
      <c r="BXY40" s="262"/>
      <c r="BXZ40" s="262"/>
      <c r="BYA40" s="262"/>
      <c r="BYB40" s="262"/>
      <c r="BYC40" s="262"/>
      <c r="BYD40" s="262"/>
      <c r="BYE40" s="262"/>
      <c r="BYF40" s="262"/>
      <c r="BYG40" s="262"/>
      <c r="BYH40" s="262"/>
      <c r="BYI40" s="262"/>
      <c r="BYJ40" s="262"/>
      <c r="BYK40" s="262"/>
      <c r="BYL40" s="262"/>
      <c r="BYM40" s="262"/>
      <c r="BYN40" s="262"/>
      <c r="BYO40" s="262"/>
      <c r="BYP40" s="262"/>
      <c r="BYQ40" s="262"/>
      <c r="BYR40" s="262"/>
      <c r="BYS40" s="262"/>
      <c r="BYT40" s="262"/>
      <c r="BYU40" s="262"/>
      <c r="BYV40" s="262"/>
      <c r="BYW40" s="262"/>
      <c r="BYX40" s="262"/>
      <c r="BYY40" s="262"/>
      <c r="BYZ40" s="262"/>
      <c r="BZA40" s="262"/>
      <c r="BZB40" s="262"/>
      <c r="BZC40" s="262"/>
      <c r="BZD40" s="262"/>
      <c r="BZE40" s="262"/>
      <c r="BZF40" s="262"/>
      <c r="BZG40" s="262"/>
      <c r="BZH40" s="262"/>
      <c r="BZI40" s="262"/>
      <c r="BZJ40" s="262"/>
      <c r="BZK40" s="262"/>
      <c r="BZL40" s="262"/>
      <c r="BZM40" s="262"/>
      <c r="BZN40" s="262"/>
      <c r="BZO40" s="262"/>
      <c r="BZP40" s="262"/>
      <c r="BZQ40" s="262"/>
      <c r="BZR40" s="262"/>
      <c r="BZS40" s="262"/>
      <c r="BZT40" s="262"/>
      <c r="BZU40" s="262"/>
      <c r="BZV40" s="262"/>
      <c r="BZW40" s="262"/>
      <c r="BZX40" s="262"/>
      <c r="BZY40" s="262"/>
      <c r="BZZ40" s="262"/>
      <c r="CAA40" s="262"/>
      <c r="CAB40" s="262"/>
      <c r="CAC40" s="262"/>
      <c r="CAD40" s="262"/>
      <c r="CAE40" s="262"/>
      <c r="CAF40" s="262"/>
      <c r="CAG40" s="262"/>
      <c r="CAH40" s="262"/>
      <c r="CAI40" s="262"/>
      <c r="CAJ40" s="262"/>
      <c r="CAK40" s="262"/>
      <c r="CAL40" s="262"/>
      <c r="CAM40" s="262"/>
      <c r="CAN40" s="262"/>
      <c r="CAO40" s="262"/>
      <c r="CAP40" s="262"/>
      <c r="CAQ40" s="262"/>
      <c r="CAR40" s="262"/>
      <c r="CAS40" s="262"/>
      <c r="CAT40" s="262"/>
      <c r="CAU40" s="262"/>
      <c r="CAV40" s="262"/>
      <c r="CAW40" s="262"/>
      <c r="CAX40" s="262"/>
      <c r="CAY40" s="262"/>
      <c r="CAZ40" s="262"/>
      <c r="CBA40" s="262"/>
      <c r="CBB40" s="262"/>
      <c r="CBC40" s="262"/>
      <c r="CBD40" s="262"/>
      <c r="CBE40" s="262"/>
      <c r="CBF40" s="262"/>
      <c r="CBG40" s="262"/>
      <c r="CBH40" s="262"/>
      <c r="CBI40" s="262"/>
      <c r="CBJ40" s="262"/>
      <c r="CBK40" s="262"/>
      <c r="CBL40" s="262"/>
      <c r="CBM40" s="262"/>
      <c r="CBN40" s="262"/>
      <c r="CBO40" s="262"/>
      <c r="CBP40" s="262"/>
      <c r="CBQ40" s="262"/>
      <c r="CBR40" s="262"/>
      <c r="CBS40" s="262"/>
      <c r="CBT40" s="262"/>
      <c r="CBU40" s="262"/>
      <c r="CBV40" s="262"/>
      <c r="CBW40" s="262"/>
      <c r="CBX40" s="262"/>
      <c r="CBY40" s="262"/>
      <c r="CBZ40" s="262"/>
      <c r="CCA40" s="262"/>
      <c r="CCB40" s="262"/>
      <c r="CCC40" s="262"/>
      <c r="CCD40" s="262"/>
      <c r="CCE40" s="262"/>
      <c r="CCF40" s="262"/>
      <c r="CCG40" s="262"/>
      <c r="CCH40" s="262"/>
      <c r="CCI40" s="262"/>
      <c r="CCJ40" s="262"/>
      <c r="CCK40" s="262"/>
      <c r="CCL40" s="262"/>
      <c r="CCM40" s="262"/>
      <c r="CCN40" s="262"/>
      <c r="CCO40" s="262"/>
      <c r="CCP40" s="262"/>
      <c r="CCQ40" s="262"/>
      <c r="CCR40" s="262"/>
      <c r="CCS40" s="262"/>
      <c r="CCT40" s="262"/>
      <c r="CCU40" s="262"/>
      <c r="CCV40" s="262"/>
      <c r="CCW40" s="262"/>
      <c r="CCX40" s="262"/>
      <c r="CCY40" s="262"/>
      <c r="CCZ40" s="262"/>
      <c r="CDA40" s="262"/>
      <c r="CDB40" s="262"/>
      <c r="CDC40" s="262"/>
      <c r="CDD40" s="262"/>
      <c r="CDE40" s="262"/>
      <c r="CDF40" s="262"/>
      <c r="CDG40" s="262"/>
      <c r="CDH40" s="262"/>
      <c r="CDI40" s="262"/>
      <c r="CDJ40" s="262"/>
      <c r="CDK40" s="262"/>
      <c r="CDL40" s="262"/>
      <c r="CDM40" s="262"/>
      <c r="CDN40" s="262"/>
      <c r="CDO40" s="262"/>
      <c r="CDP40" s="262"/>
      <c r="CDQ40" s="262"/>
      <c r="CDR40" s="262"/>
      <c r="CDS40" s="262"/>
      <c r="CDT40" s="262"/>
      <c r="CDU40" s="262"/>
      <c r="CDV40" s="262"/>
      <c r="CDW40" s="262"/>
      <c r="CDX40" s="262"/>
      <c r="CDY40" s="262"/>
      <c r="CDZ40" s="262"/>
      <c r="CEA40" s="262"/>
      <c r="CEB40" s="262"/>
      <c r="CEC40" s="262"/>
      <c r="CED40" s="262"/>
      <c r="CEE40" s="262"/>
      <c r="CEF40" s="262"/>
      <c r="CEG40" s="262"/>
      <c r="CEH40" s="262"/>
      <c r="CEI40" s="262"/>
      <c r="CEJ40" s="262"/>
      <c r="CEK40" s="262"/>
      <c r="CEL40" s="262"/>
      <c r="CEM40" s="262"/>
      <c r="CEN40" s="262"/>
      <c r="CEO40" s="262"/>
      <c r="CEP40" s="262"/>
      <c r="CEQ40" s="262"/>
      <c r="CER40" s="262"/>
      <c r="CES40" s="262"/>
      <c r="CET40" s="262"/>
      <c r="CEU40" s="262"/>
      <c r="CEV40" s="262"/>
      <c r="CEW40" s="262"/>
      <c r="CEX40" s="262"/>
      <c r="CEY40" s="262"/>
      <c r="CEZ40" s="262"/>
      <c r="CFA40" s="262"/>
      <c r="CFB40" s="262"/>
      <c r="CFC40" s="262"/>
      <c r="CFD40" s="262"/>
      <c r="CFE40" s="262"/>
      <c r="CFF40" s="262"/>
      <c r="CFG40" s="262"/>
      <c r="CFH40" s="262"/>
      <c r="CFI40" s="262"/>
      <c r="CFJ40" s="262"/>
      <c r="CFK40" s="262"/>
      <c r="CFL40" s="262"/>
      <c r="CFM40" s="262"/>
      <c r="CFN40" s="262"/>
      <c r="CFO40" s="262"/>
      <c r="CFP40" s="262"/>
      <c r="CFQ40" s="262"/>
      <c r="CFR40" s="262"/>
      <c r="CFS40" s="262"/>
      <c r="CFT40" s="262"/>
      <c r="CFU40" s="262"/>
      <c r="CFV40" s="262"/>
      <c r="CFW40" s="262"/>
      <c r="CFX40" s="262"/>
      <c r="CFY40" s="262"/>
      <c r="CFZ40" s="262"/>
      <c r="CGA40" s="262"/>
      <c r="CGB40" s="262"/>
      <c r="CGC40" s="262"/>
      <c r="CGD40" s="262"/>
      <c r="CGE40" s="262"/>
      <c r="CGF40" s="262"/>
      <c r="CGG40" s="262"/>
      <c r="CGH40" s="262"/>
      <c r="CGI40" s="262"/>
      <c r="CGJ40" s="262"/>
      <c r="CGK40" s="262"/>
      <c r="CGL40" s="262"/>
      <c r="CGM40" s="262"/>
      <c r="CGN40" s="262"/>
      <c r="CGO40" s="262"/>
      <c r="CGP40" s="262"/>
      <c r="CGQ40" s="262"/>
      <c r="CGR40" s="262"/>
      <c r="CGS40" s="262"/>
      <c r="CGT40" s="262"/>
      <c r="CGU40" s="262"/>
      <c r="CGV40" s="262"/>
      <c r="CGW40" s="262"/>
      <c r="CGX40" s="262"/>
      <c r="CGY40" s="262"/>
      <c r="CGZ40" s="262"/>
      <c r="CHA40" s="262"/>
      <c r="CHB40" s="262"/>
      <c r="CHC40" s="262"/>
      <c r="CHD40" s="262"/>
      <c r="CHE40" s="262"/>
      <c r="CHF40" s="262"/>
      <c r="CHG40" s="262"/>
      <c r="CHH40" s="262"/>
      <c r="CHI40" s="262"/>
      <c r="CHJ40" s="262"/>
      <c r="CHK40" s="262"/>
      <c r="CHL40" s="262"/>
      <c r="CHM40" s="262"/>
      <c r="CHN40" s="262"/>
      <c r="CHO40" s="262"/>
      <c r="CHP40" s="262"/>
      <c r="CHQ40" s="262"/>
      <c r="CHR40" s="262"/>
      <c r="CHS40" s="262"/>
      <c r="CHT40" s="262"/>
      <c r="CHU40" s="262"/>
      <c r="CHV40" s="262"/>
      <c r="CHW40" s="262"/>
      <c r="CHX40" s="262"/>
      <c r="CHY40" s="262"/>
      <c r="CHZ40" s="262"/>
      <c r="CIA40" s="262"/>
      <c r="CIB40" s="262"/>
      <c r="CIC40" s="262"/>
      <c r="CID40" s="262"/>
      <c r="CIE40" s="262"/>
      <c r="CIF40" s="262"/>
      <c r="CIG40" s="262"/>
      <c r="CIH40" s="262"/>
      <c r="CII40" s="262"/>
      <c r="CIJ40" s="262"/>
      <c r="CIK40" s="262"/>
      <c r="CIL40" s="262"/>
      <c r="CIM40" s="262"/>
      <c r="CIN40" s="262"/>
      <c r="CIO40" s="262"/>
      <c r="CIP40" s="262"/>
      <c r="CIQ40" s="262"/>
      <c r="CIR40" s="262"/>
      <c r="CIS40" s="262"/>
      <c r="CIT40" s="262"/>
      <c r="CIU40" s="262"/>
      <c r="CIV40" s="262"/>
      <c r="CIW40" s="262"/>
      <c r="CIX40" s="262"/>
      <c r="CIY40" s="262"/>
      <c r="CIZ40" s="262"/>
      <c r="CJA40" s="262"/>
      <c r="CJB40" s="262"/>
      <c r="CJC40" s="262"/>
      <c r="CJD40" s="262"/>
      <c r="CJE40" s="262"/>
      <c r="CJF40" s="262"/>
      <c r="CJG40" s="262"/>
      <c r="CJH40" s="262"/>
      <c r="CJI40" s="262"/>
      <c r="CJJ40" s="262"/>
      <c r="CJK40" s="262"/>
      <c r="CJL40" s="262"/>
      <c r="CJM40" s="262"/>
      <c r="CJN40" s="262"/>
      <c r="CJO40" s="262"/>
      <c r="CJP40" s="262"/>
      <c r="CJQ40" s="262"/>
      <c r="CJR40" s="262"/>
      <c r="CJS40" s="262"/>
      <c r="CJT40" s="262"/>
      <c r="CJU40" s="262"/>
      <c r="CJV40" s="262"/>
      <c r="CJW40" s="262"/>
      <c r="CJX40" s="262"/>
      <c r="CJY40" s="262"/>
      <c r="CJZ40" s="262"/>
      <c r="CKA40" s="262"/>
      <c r="CKB40" s="262"/>
      <c r="CKC40" s="262"/>
      <c r="CKD40" s="262"/>
      <c r="CKE40" s="262"/>
      <c r="CKF40" s="262"/>
      <c r="CKG40" s="262"/>
      <c r="CKH40" s="262"/>
      <c r="CKI40" s="262"/>
      <c r="CKJ40" s="262"/>
      <c r="CKK40" s="262"/>
      <c r="CKL40" s="262"/>
      <c r="CKM40" s="262"/>
      <c r="CKN40" s="262"/>
      <c r="CKO40" s="262"/>
      <c r="CKP40" s="262"/>
      <c r="CKQ40" s="262"/>
      <c r="CKR40" s="262"/>
      <c r="CKS40" s="262"/>
      <c r="CKT40" s="262"/>
      <c r="CKU40" s="262"/>
      <c r="CKV40" s="262"/>
      <c r="CKW40" s="262"/>
      <c r="CKX40" s="262"/>
      <c r="CKY40" s="262"/>
      <c r="CKZ40" s="262"/>
      <c r="CLA40" s="262"/>
      <c r="CLB40" s="262"/>
      <c r="CLC40" s="262"/>
      <c r="CLD40" s="262"/>
      <c r="CLE40" s="262"/>
      <c r="CLF40" s="262"/>
      <c r="CLG40" s="262"/>
      <c r="CLH40" s="262"/>
      <c r="CLI40" s="262"/>
      <c r="CLJ40" s="262"/>
      <c r="CLK40" s="262"/>
      <c r="CLL40" s="262"/>
      <c r="CLM40" s="262"/>
      <c r="CLN40" s="262"/>
      <c r="CLO40" s="262"/>
      <c r="CLP40" s="262"/>
      <c r="CLQ40" s="262"/>
      <c r="CLR40" s="262"/>
      <c r="CLS40" s="262"/>
      <c r="CLT40" s="262"/>
      <c r="CLU40" s="262"/>
      <c r="CLV40" s="262"/>
      <c r="CLW40" s="262"/>
      <c r="CLX40" s="262"/>
      <c r="CLY40" s="262"/>
      <c r="CLZ40" s="262"/>
      <c r="CMA40" s="262"/>
      <c r="CMB40" s="262"/>
      <c r="CMC40" s="262"/>
      <c r="CMD40" s="262"/>
      <c r="CME40" s="262"/>
      <c r="CMF40" s="262"/>
      <c r="CMG40" s="262"/>
      <c r="CMH40" s="262"/>
      <c r="CMI40" s="262"/>
      <c r="CMJ40" s="262"/>
      <c r="CMK40" s="262"/>
      <c r="CML40" s="262"/>
      <c r="CMM40" s="262"/>
      <c r="CMN40" s="262"/>
      <c r="CMO40" s="262"/>
      <c r="CMP40" s="262"/>
      <c r="CMQ40" s="262"/>
      <c r="CMR40" s="262"/>
      <c r="CMS40" s="262"/>
      <c r="CMT40" s="262"/>
      <c r="CMU40" s="262"/>
      <c r="CMV40" s="262"/>
      <c r="CMW40" s="262"/>
      <c r="CMX40" s="262"/>
      <c r="CMY40" s="262"/>
      <c r="CMZ40" s="262"/>
      <c r="CNA40" s="262"/>
      <c r="CNB40" s="262"/>
      <c r="CNC40" s="262"/>
      <c r="CND40" s="262"/>
      <c r="CNE40" s="262"/>
      <c r="CNF40" s="262"/>
      <c r="CNG40" s="262"/>
      <c r="CNH40" s="262"/>
      <c r="CNI40" s="262"/>
      <c r="CNJ40" s="262"/>
      <c r="CNK40" s="262"/>
      <c r="CNL40" s="262"/>
      <c r="CNM40" s="262"/>
      <c r="CNN40" s="262"/>
      <c r="CNO40" s="262"/>
      <c r="CNP40" s="262"/>
      <c r="CNQ40" s="262"/>
      <c r="CNR40" s="262"/>
      <c r="CNS40" s="262"/>
      <c r="CNT40" s="262"/>
      <c r="CNU40" s="262"/>
      <c r="CNV40" s="262"/>
      <c r="CNW40" s="262"/>
      <c r="CNX40" s="262"/>
      <c r="CNY40" s="262"/>
      <c r="CNZ40" s="262"/>
      <c r="COA40" s="262"/>
      <c r="COB40" s="262"/>
      <c r="COC40" s="262"/>
      <c r="COD40" s="262"/>
      <c r="COE40" s="262"/>
      <c r="COF40" s="262"/>
      <c r="COG40" s="262"/>
      <c r="COH40" s="262"/>
      <c r="COI40" s="262"/>
      <c r="COJ40" s="262"/>
      <c r="COK40" s="262"/>
      <c r="COL40" s="262"/>
      <c r="COM40" s="262"/>
      <c r="CON40" s="262"/>
      <c r="COO40" s="262"/>
      <c r="COP40" s="262"/>
      <c r="COQ40" s="262"/>
      <c r="COR40" s="262"/>
      <c r="COS40" s="262"/>
      <c r="COT40" s="262"/>
      <c r="COU40" s="262"/>
      <c r="COV40" s="262"/>
      <c r="COW40" s="262"/>
      <c r="COX40" s="262"/>
      <c r="COY40" s="262"/>
      <c r="COZ40" s="262"/>
      <c r="CPA40" s="262"/>
      <c r="CPB40" s="262"/>
      <c r="CPC40" s="262"/>
      <c r="CPD40" s="262"/>
      <c r="CPE40" s="262"/>
      <c r="CPF40" s="262"/>
      <c r="CPG40" s="262"/>
      <c r="CPH40" s="262"/>
      <c r="CPI40" s="262"/>
      <c r="CPJ40" s="262"/>
      <c r="CPK40" s="262"/>
      <c r="CPL40" s="262"/>
      <c r="CPM40" s="262"/>
      <c r="CPN40" s="262"/>
      <c r="CPO40" s="262"/>
      <c r="CPP40" s="262"/>
      <c r="CPQ40" s="262"/>
      <c r="CPR40" s="262"/>
      <c r="CPS40" s="262"/>
      <c r="CPT40" s="262"/>
      <c r="CPU40" s="262"/>
      <c r="CPV40" s="262"/>
      <c r="CPW40" s="262"/>
      <c r="CPX40" s="262"/>
      <c r="CPY40" s="262"/>
      <c r="CPZ40" s="262"/>
      <c r="CQA40" s="262"/>
      <c r="CQB40" s="262"/>
      <c r="CQC40" s="262"/>
      <c r="CQD40" s="262"/>
      <c r="CQE40" s="262"/>
      <c r="CQF40" s="262"/>
      <c r="CQG40" s="262"/>
      <c r="CQH40" s="262"/>
      <c r="CQI40" s="262"/>
      <c r="CQJ40" s="262"/>
      <c r="CQK40" s="262"/>
      <c r="CQL40" s="262"/>
      <c r="CQM40" s="262"/>
      <c r="CQN40" s="262"/>
      <c r="CQO40" s="262"/>
      <c r="CQP40" s="262"/>
      <c r="CQQ40" s="262"/>
      <c r="CQR40" s="262"/>
      <c r="CQS40" s="262"/>
      <c r="CQT40" s="262"/>
      <c r="CQU40" s="262"/>
      <c r="CQV40" s="262"/>
      <c r="CQW40" s="262"/>
      <c r="CQX40" s="262"/>
      <c r="CQY40" s="262"/>
      <c r="CQZ40" s="262"/>
      <c r="CRA40" s="262"/>
      <c r="CRB40" s="262"/>
      <c r="CRC40" s="262"/>
      <c r="CRD40" s="262"/>
      <c r="CRE40" s="262"/>
      <c r="CRF40" s="262"/>
      <c r="CRG40" s="262"/>
      <c r="CRH40" s="262"/>
      <c r="CRI40" s="262"/>
      <c r="CRJ40" s="262"/>
      <c r="CRK40" s="262"/>
      <c r="CRL40" s="262"/>
      <c r="CRM40" s="262"/>
      <c r="CRN40" s="262"/>
      <c r="CRO40" s="262"/>
      <c r="CRP40" s="262"/>
      <c r="CRQ40" s="262"/>
      <c r="CRR40" s="262"/>
      <c r="CRS40" s="262"/>
      <c r="CRT40" s="262"/>
      <c r="CRU40" s="262"/>
      <c r="CRV40" s="262"/>
      <c r="CRW40" s="262"/>
      <c r="CRX40" s="262"/>
      <c r="CRY40" s="262"/>
      <c r="CRZ40" s="262"/>
      <c r="CSA40" s="262"/>
      <c r="CSB40" s="262"/>
      <c r="CSC40" s="262"/>
      <c r="CSD40" s="262"/>
      <c r="CSE40" s="262"/>
      <c r="CSF40" s="262"/>
      <c r="CSG40" s="262"/>
      <c r="CSH40" s="262"/>
      <c r="CSI40" s="262"/>
      <c r="CSJ40" s="262"/>
      <c r="CSK40" s="262"/>
      <c r="CSL40" s="262"/>
      <c r="CSM40" s="262"/>
      <c r="CSN40" s="262"/>
      <c r="CSO40" s="262"/>
      <c r="CSP40" s="262"/>
      <c r="CSQ40" s="262"/>
      <c r="CSR40" s="262"/>
      <c r="CSS40" s="262"/>
      <c r="CST40" s="262"/>
      <c r="CSU40" s="262"/>
      <c r="CSV40" s="262"/>
      <c r="CSW40" s="262"/>
      <c r="CSX40" s="262"/>
      <c r="CSY40" s="262"/>
      <c r="CSZ40" s="262"/>
      <c r="CTA40" s="262"/>
      <c r="CTB40" s="262"/>
      <c r="CTC40" s="262"/>
      <c r="CTD40" s="262"/>
      <c r="CTE40" s="262"/>
      <c r="CTF40" s="262"/>
      <c r="CTG40" s="262"/>
      <c r="CTH40" s="262"/>
      <c r="CTI40" s="262"/>
      <c r="CTJ40" s="262"/>
      <c r="CTK40" s="262"/>
      <c r="CTL40" s="262"/>
      <c r="CTM40" s="262"/>
      <c r="CTN40" s="262"/>
      <c r="CTO40" s="262"/>
      <c r="CTP40" s="262"/>
      <c r="CTQ40" s="262"/>
      <c r="CTR40" s="262"/>
      <c r="CTS40" s="262"/>
      <c r="CTT40" s="262"/>
      <c r="CTU40" s="262"/>
      <c r="CTV40" s="262"/>
      <c r="CTW40" s="262"/>
      <c r="CTX40" s="262"/>
      <c r="CTY40" s="262"/>
      <c r="CTZ40" s="262"/>
      <c r="CUA40" s="262"/>
      <c r="CUB40" s="262"/>
      <c r="CUC40" s="262"/>
      <c r="CUD40" s="262"/>
      <c r="CUE40" s="262"/>
      <c r="CUF40" s="262"/>
      <c r="CUG40" s="262"/>
      <c r="CUH40" s="262"/>
      <c r="CUI40" s="262"/>
      <c r="CUJ40" s="262"/>
      <c r="CUK40" s="262"/>
      <c r="CUL40" s="262"/>
      <c r="CUM40" s="262"/>
      <c r="CUN40" s="262"/>
      <c r="CUO40" s="262"/>
      <c r="CUP40" s="262"/>
      <c r="CUQ40" s="262"/>
      <c r="CUR40" s="262"/>
      <c r="CUS40" s="262"/>
      <c r="CUT40" s="262"/>
      <c r="CUU40" s="262"/>
      <c r="CUV40" s="262"/>
      <c r="CUW40" s="262"/>
      <c r="CUX40" s="262"/>
      <c r="CUY40" s="262"/>
      <c r="CUZ40" s="262"/>
      <c r="CVA40" s="262"/>
      <c r="CVB40" s="262"/>
      <c r="CVC40" s="262"/>
      <c r="CVD40" s="262"/>
      <c r="CVE40" s="262"/>
      <c r="CVF40" s="262"/>
      <c r="CVG40" s="262"/>
      <c r="CVH40" s="262"/>
      <c r="CVI40" s="262"/>
      <c r="CVJ40" s="262"/>
      <c r="CVK40" s="262"/>
      <c r="CVL40" s="262"/>
      <c r="CVM40" s="262"/>
      <c r="CVN40" s="262"/>
      <c r="CVO40" s="262"/>
      <c r="CVP40" s="262"/>
      <c r="CVQ40" s="262"/>
      <c r="CVR40" s="262"/>
      <c r="CVS40" s="262"/>
      <c r="CVT40" s="262"/>
      <c r="CVU40" s="262"/>
      <c r="CVV40" s="262"/>
      <c r="CVW40" s="262"/>
      <c r="CVX40" s="262"/>
      <c r="CVY40" s="262"/>
      <c r="CVZ40" s="262"/>
      <c r="CWA40" s="262"/>
      <c r="CWB40" s="262"/>
      <c r="CWC40" s="262"/>
      <c r="CWD40" s="262"/>
      <c r="CWE40" s="262"/>
      <c r="CWF40" s="262"/>
      <c r="CWG40" s="262"/>
      <c r="CWH40" s="262"/>
      <c r="CWI40" s="262"/>
      <c r="CWJ40" s="262"/>
      <c r="CWK40" s="262"/>
      <c r="CWL40" s="262"/>
      <c r="CWM40" s="262"/>
      <c r="CWN40" s="262"/>
      <c r="CWO40" s="262"/>
      <c r="CWP40" s="262"/>
      <c r="CWQ40" s="262"/>
      <c r="CWR40" s="262"/>
      <c r="CWS40" s="262"/>
      <c r="CWT40" s="262"/>
      <c r="CWU40" s="262"/>
      <c r="CWV40" s="262"/>
      <c r="CWW40" s="262"/>
      <c r="CWX40" s="262"/>
      <c r="CWY40" s="262"/>
      <c r="CWZ40" s="262"/>
      <c r="CXA40" s="262"/>
      <c r="CXB40" s="262"/>
      <c r="CXC40" s="262"/>
      <c r="CXD40" s="262"/>
      <c r="CXE40" s="262"/>
      <c r="CXF40" s="262"/>
      <c r="CXG40" s="262"/>
      <c r="CXH40" s="262"/>
      <c r="CXI40" s="262"/>
      <c r="CXJ40" s="262"/>
      <c r="CXK40" s="262"/>
      <c r="CXL40" s="262"/>
      <c r="CXM40" s="262"/>
      <c r="CXN40" s="262"/>
      <c r="CXO40" s="262"/>
      <c r="CXP40" s="262"/>
      <c r="CXQ40" s="262"/>
      <c r="CXR40" s="262"/>
      <c r="CXS40" s="262"/>
      <c r="CXT40" s="262"/>
      <c r="CXU40" s="262"/>
      <c r="CXV40" s="262"/>
      <c r="CXW40" s="262"/>
      <c r="CXX40" s="262"/>
      <c r="CXY40" s="262"/>
      <c r="CXZ40" s="262"/>
      <c r="CYA40" s="262"/>
      <c r="CYB40" s="262"/>
      <c r="CYC40" s="262"/>
      <c r="CYD40" s="262"/>
      <c r="CYE40" s="262"/>
      <c r="CYF40" s="262"/>
      <c r="CYG40" s="262"/>
      <c r="CYH40" s="262"/>
      <c r="CYI40" s="262"/>
      <c r="CYJ40" s="262"/>
      <c r="CYK40" s="262"/>
      <c r="CYL40" s="262"/>
      <c r="CYM40" s="262"/>
      <c r="CYN40" s="262"/>
      <c r="CYO40" s="262"/>
      <c r="CYP40" s="262"/>
      <c r="CYQ40" s="262"/>
      <c r="CYR40" s="262"/>
      <c r="CYS40" s="262"/>
      <c r="CYT40" s="262"/>
      <c r="CYU40" s="262"/>
      <c r="CYV40" s="262"/>
      <c r="CYW40" s="262"/>
      <c r="CYX40" s="262"/>
      <c r="CYY40" s="262"/>
      <c r="CYZ40" s="262"/>
      <c r="CZA40" s="262"/>
      <c r="CZB40" s="262"/>
      <c r="CZC40" s="262"/>
      <c r="CZD40" s="262"/>
      <c r="CZE40" s="262"/>
      <c r="CZF40" s="262"/>
      <c r="CZG40" s="262"/>
      <c r="CZH40" s="262"/>
      <c r="CZI40" s="262"/>
      <c r="CZJ40" s="262"/>
      <c r="CZK40" s="262"/>
      <c r="CZL40" s="262"/>
      <c r="CZM40" s="262"/>
      <c r="CZN40" s="262"/>
      <c r="CZO40" s="262"/>
      <c r="CZP40" s="262"/>
      <c r="CZQ40" s="262"/>
      <c r="CZR40" s="262"/>
      <c r="CZS40" s="262"/>
      <c r="CZT40" s="262"/>
      <c r="CZU40" s="262"/>
      <c r="CZV40" s="262"/>
      <c r="CZW40" s="262"/>
      <c r="CZX40" s="262"/>
      <c r="CZY40" s="262"/>
      <c r="CZZ40" s="262"/>
      <c r="DAA40" s="262"/>
      <c r="DAB40" s="262"/>
      <c r="DAC40" s="262"/>
      <c r="DAD40" s="262"/>
      <c r="DAE40" s="262"/>
      <c r="DAF40" s="262"/>
      <c r="DAG40" s="262"/>
      <c r="DAH40" s="262"/>
      <c r="DAI40" s="262"/>
      <c r="DAJ40" s="262"/>
      <c r="DAK40" s="262"/>
      <c r="DAL40" s="262"/>
      <c r="DAM40" s="262"/>
      <c r="DAN40" s="262"/>
      <c r="DAO40" s="262"/>
      <c r="DAP40" s="262"/>
      <c r="DAQ40" s="262"/>
      <c r="DAR40" s="262"/>
      <c r="DAS40" s="262"/>
      <c r="DAT40" s="262"/>
      <c r="DAU40" s="262"/>
      <c r="DAV40" s="262"/>
      <c r="DAW40" s="262"/>
      <c r="DAX40" s="262"/>
      <c r="DAY40" s="262"/>
      <c r="DAZ40" s="262"/>
      <c r="DBA40" s="262"/>
      <c r="DBB40" s="262"/>
      <c r="DBC40" s="262"/>
      <c r="DBD40" s="262"/>
      <c r="DBE40" s="262"/>
      <c r="DBF40" s="262"/>
      <c r="DBG40" s="262"/>
      <c r="DBH40" s="262"/>
      <c r="DBI40" s="262"/>
      <c r="DBJ40" s="262"/>
      <c r="DBK40" s="262"/>
      <c r="DBL40" s="262"/>
      <c r="DBM40" s="262"/>
      <c r="DBN40" s="262"/>
      <c r="DBO40" s="262"/>
      <c r="DBP40" s="262"/>
      <c r="DBQ40" s="262"/>
      <c r="DBR40" s="262"/>
      <c r="DBS40" s="262"/>
      <c r="DBT40" s="262"/>
      <c r="DBU40" s="262"/>
      <c r="DBV40" s="262"/>
      <c r="DBW40" s="262"/>
      <c r="DBX40" s="262"/>
      <c r="DBY40" s="262"/>
      <c r="DBZ40" s="262"/>
      <c r="DCA40" s="262"/>
      <c r="DCB40" s="262"/>
      <c r="DCC40" s="262"/>
      <c r="DCD40" s="262"/>
      <c r="DCE40" s="262"/>
      <c r="DCF40" s="262"/>
      <c r="DCG40" s="262"/>
      <c r="DCH40" s="262"/>
      <c r="DCI40" s="262"/>
      <c r="DCJ40" s="262"/>
      <c r="DCK40" s="262"/>
      <c r="DCL40" s="262"/>
      <c r="DCM40" s="262"/>
      <c r="DCN40" s="262"/>
      <c r="DCO40" s="262"/>
      <c r="DCP40" s="262"/>
      <c r="DCQ40" s="262"/>
      <c r="DCR40" s="262"/>
      <c r="DCS40" s="262"/>
      <c r="DCT40" s="262"/>
      <c r="DCU40" s="262"/>
      <c r="DCV40" s="262"/>
      <c r="DCW40" s="262"/>
      <c r="DCX40" s="262"/>
      <c r="DCY40" s="262"/>
      <c r="DCZ40" s="262"/>
      <c r="DDA40" s="262"/>
      <c r="DDB40" s="262"/>
      <c r="DDC40" s="262"/>
      <c r="DDD40" s="262"/>
      <c r="DDE40" s="262"/>
      <c r="DDF40" s="262"/>
      <c r="DDG40" s="262"/>
      <c r="DDH40" s="262"/>
      <c r="DDI40" s="262"/>
      <c r="DDJ40" s="262"/>
      <c r="DDK40" s="262"/>
      <c r="DDL40" s="262"/>
      <c r="DDM40" s="262"/>
      <c r="DDN40" s="262"/>
      <c r="DDO40" s="262"/>
      <c r="DDP40" s="262"/>
      <c r="DDQ40" s="262"/>
      <c r="DDR40" s="262"/>
      <c r="DDS40" s="262"/>
      <c r="DDT40" s="262"/>
      <c r="DDU40" s="262"/>
      <c r="DDV40" s="262"/>
      <c r="DDW40" s="262"/>
      <c r="DDX40" s="262"/>
      <c r="DDY40" s="262"/>
      <c r="DDZ40" s="262"/>
      <c r="DEA40" s="262"/>
      <c r="DEB40" s="262"/>
      <c r="DEC40" s="262"/>
      <c r="DED40" s="262"/>
      <c r="DEE40" s="262"/>
      <c r="DEF40" s="262"/>
      <c r="DEG40" s="262"/>
      <c r="DEH40" s="262"/>
      <c r="DEI40" s="262"/>
      <c r="DEJ40" s="262"/>
      <c r="DEK40" s="262"/>
      <c r="DEL40" s="262"/>
      <c r="DEM40" s="262"/>
      <c r="DEN40" s="262"/>
      <c r="DEO40" s="262"/>
      <c r="DEP40" s="262"/>
      <c r="DEQ40" s="262"/>
      <c r="DER40" s="262"/>
      <c r="DES40" s="262"/>
      <c r="DET40" s="262"/>
      <c r="DEU40" s="262"/>
      <c r="DEV40" s="262"/>
      <c r="DEW40" s="262"/>
      <c r="DEX40" s="262"/>
      <c r="DEY40" s="262"/>
      <c r="DEZ40" s="262"/>
      <c r="DFA40" s="262"/>
      <c r="DFB40" s="262"/>
      <c r="DFC40" s="262"/>
      <c r="DFD40" s="262"/>
      <c r="DFE40" s="262"/>
      <c r="DFF40" s="262"/>
      <c r="DFG40" s="262"/>
      <c r="DFH40" s="262"/>
      <c r="DFI40" s="262"/>
      <c r="DFJ40" s="262"/>
      <c r="DFK40" s="262"/>
      <c r="DFL40" s="262"/>
      <c r="DFM40" s="262"/>
      <c r="DFN40" s="262"/>
      <c r="DFO40" s="262"/>
      <c r="DFP40" s="262"/>
      <c r="DFQ40" s="262"/>
      <c r="DFR40" s="262"/>
      <c r="DFS40" s="262"/>
      <c r="DFT40" s="262"/>
      <c r="DFU40" s="262"/>
      <c r="DFV40" s="262"/>
      <c r="DFW40" s="262"/>
      <c r="DFX40" s="262"/>
      <c r="DFY40" s="262"/>
      <c r="DFZ40" s="262"/>
      <c r="DGA40" s="262"/>
      <c r="DGB40" s="262"/>
      <c r="DGC40" s="262"/>
      <c r="DGD40" s="262"/>
      <c r="DGE40" s="262"/>
      <c r="DGF40" s="262"/>
      <c r="DGG40" s="262"/>
      <c r="DGH40" s="262"/>
      <c r="DGI40" s="262"/>
      <c r="DGJ40" s="262"/>
      <c r="DGK40" s="262"/>
      <c r="DGL40" s="262"/>
      <c r="DGM40" s="262"/>
      <c r="DGN40" s="262"/>
      <c r="DGO40" s="262"/>
      <c r="DGP40" s="262"/>
      <c r="DGQ40" s="262"/>
      <c r="DGR40" s="262"/>
      <c r="DGS40" s="262"/>
      <c r="DGT40" s="262"/>
      <c r="DGU40" s="262"/>
      <c r="DGV40" s="262"/>
      <c r="DGW40" s="262"/>
      <c r="DGX40" s="262"/>
      <c r="DGY40" s="262"/>
      <c r="DGZ40" s="262"/>
      <c r="DHA40" s="262"/>
      <c r="DHB40" s="262"/>
      <c r="DHC40" s="262"/>
      <c r="DHD40" s="262"/>
      <c r="DHE40" s="262"/>
      <c r="DHF40" s="262"/>
      <c r="DHG40" s="262"/>
      <c r="DHH40" s="262"/>
      <c r="DHI40" s="262"/>
      <c r="DHJ40" s="262"/>
      <c r="DHK40" s="262"/>
      <c r="DHL40" s="262"/>
      <c r="DHM40" s="262"/>
      <c r="DHN40" s="262"/>
      <c r="DHO40" s="262"/>
      <c r="DHP40" s="262"/>
      <c r="DHQ40" s="262"/>
      <c r="DHR40" s="262"/>
      <c r="DHS40" s="262"/>
      <c r="DHT40" s="262"/>
      <c r="DHU40" s="262"/>
      <c r="DHV40" s="262"/>
      <c r="DHW40" s="262"/>
      <c r="DHX40" s="262"/>
      <c r="DHY40" s="262"/>
      <c r="DHZ40" s="262"/>
      <c r="DIA40" s="262"/>
      <c r="DIB40" s="262"/>
      <c r="DIC40" s="262"/>
      <c r="DID40" s="262"/>
      <c r="DIE40" s="262"/>
      <c r="DIF40" s="262"/>
      <c r="DIG40" s="262"/>
      <c r="DIH40" s="262"/>
      <c r="DII40" s="262"/>
      <c r="DIJ40" s="262"/>
      <c r="DIK40" s="262"/>
      <c r="DIL40" s="262"/>
      <c r="DIM40" s="262"/>
      <c r="DIN40" s="262"/>
      <c r="DIO40" s="262"/>
      <c r="DIP40" s="262"/>
      <c r="DIQ40" s="262"/>
      <c r="DIR40" s="262"/>
      <c r="DIS40" s="262"/>
      <c r="DIT40" s="262"/>
      <c r="DIU40" s="262"/>
      <c r="DIV40" s="262"/>
      <c r="DIW40" s="262"/>
      <c r="DIX40" s="262"/>
      <c r="DIY40" s="262"/>
      <c r="DIZ40" s="262"/>
      <c r="DJA40" s="262"/>
      <c r="DJB40" s="262"/>
      <c r="DJC40" s="262"/>
      <c r="DJD40" s="262"/>
      <c r="DJE40" s="262"/>
      <c r="DJF40" s="262"/>
      <c r="DJG40" s="262"/>
      <c r="DJH40" s="262"/>
      <c r="DJI40" s="262"/>
      <c r="DJJ40" s="262"/>
      <c r="DJK40" s="262"/>
      <c r="DJL40" s="262"/>
      <c r="DJM40" s="262"/>
      <c r="DJN40" s="262"/>
      <c r="DJO40" s="262"/>
      <c r="DJP40" s="262"/>
      <c r="DJQ40" s="262"/>
      <c r="DJR40" s="262"/>
      <c r="DJS40" s="262"/>
      <c r="DJT40" s="262"/>
      <c r="DJU40" s="262"/>
      <c r="DJV40" s="262"/>
      <c r="DJW40" s="262"/>
      <c r="DJX40" s="262"/>
      <c r="DJY40" s="262"/>
      <c r="DJZ40" s="262"/>
      <c r="DKA40" s="262"/>
      <c r="DKB40" s="262"/>
      <c r="DKC40" s="262"/>
      <c r="DKD40" s="262"/>
      <c r="DKE40" s="262"/>
      <c r="DKF40" s="262"/>
      <c r="DKG40" s="262"/>
      <c r="DKH40" s="262"/>
      <c r="DKI40" s="262"/>
      <c r="DKJ40" s="262"/>
      <c r="DKK40" s="262"/>
      <c r="DKL40" s="262"/>
      <c r="DKM40" s="262"/>
      <c r="DKN40" s="262"/>
      <c r="DKO40" s="262"/>
      <c r="DKP40" s="262"/>
      <c r="DKQ40" s="262"/>
      <c r="DKR40" s="262"/>
      <c r="DKS40" s="262"/>
      <c r="DKT40" s="262"/>
      <c r="DKU40" s="262"/>
      <c r="DKV40" s="262"/>
      <c r="DKW40" s="262"/>
      <c r="DKX40" s="262"/>
      <c r="DKY40" s="262"/>
      <c r="DKZ40" s="262"/>
      <c r="DLA40" s="262"/>
      <c r="DLB40" s="262"/>
      <c r="DLC40" s="262"/>
      <c r="DLD40" s="262"/>
      <c r="DLE40" s="262"/>
      <c r="DLF40" s="262"/>
      <c r="DLG40" s="262"/>
      <c r="DLH40" s="262"/>
      <c r="DLI40" s="262"/>
      <c r="DLJ40" s="262"/>
      <c r="DLK40" s="262"/>
      <c r="DLL40" s="262"/>
      <c r="DLM40" s="262"/>
      <c r="DLN40" s="262"/>
      <c r="DLO40" s="262"/>
      <c r="DLP40" s="262"/>
      <c r="DLQ40" s="262"/>
      <c r="DLR40" s="262"/>
      <c r="DLS40" s="262"/>
      <c r="DLT40" s="262"/>
      <c r="DLU40" s="262"/>
      <c r="DLV40" s="262"/>
      <c r="DLW40" s="262"/>
      <c r="DLX40" s="262"/>
      <c r="DLY40" s="262"/>
      <c r="DLZ40" s="262"/>
      <c r="DMA40" s="262"/>
      <c r="DMB40" s="262"/>
      <c r="DMC40" s="262"/>
      <c r="DMD40" s="262"/>
      <c r="DME40" s="262"/>
      <c r="DMF40" s="262"/>
      <c r="DMG40" s="262"/>
      <c r="DMH40" s="262"/>
      <c r="DMI40" s="262"/>
      <c r="DMJ40" s="262"/>
      <c r="DMK40" s="262"/>
      <c r="DML40" s="262"/>
      <c r="DMM40" s="262"/>
      <c r="DMN40" s="262"/>
      <c r="DMO40" s="262"/>
      <c r="DMP40" s="262"/>
      <c r="DMQ40" s="262"/>
      <c r="DMR40" s="262"/>
      <c r="DMS40" s="262"/>
      <c r="DMT40" s="262"/>
      <c r="DMU40" s="262"/>
      <c r="DMV40" s="262"/>
      <c r="DMW40" s="262"/>
      <c r="DMX40" s="262"/>
      <c r="DMY40" s="262"/>
      <c r="DMZ40" s="262"/>
      <c r="DNA40" s="262"/>
      <c r="DNB40" s="262"/>
      <c r="DNC40" s="262"/>
      <c r="DND40" s="262"/>
      <c r="DNE40" s="262"/>
      <c r="DNF40" s="262"/>
      <c r="DNG40" s="262"/>
      <c r="DNH40" s="262"/>
      <c r="DNI40" s="262"/>
      <c r="DNJ40" s="262"/>
      <c r="DNK40" s="262"/>
      <c r="DNL40" s="262"/>
      <c r="DNM40" s="262"/>
      <c r="DNN40" s="262"/>
      <c r="DNO40" s="262"/>
      <c r="DNP40" s="262"/>
      <c r="DNQ40" s="262"/>
      <c r="DNR40" s="262"/>
      <c r="DNS40" s="262"/>
      <c r="DNT40" s="262"/>
      <c r="DNU40" s="262"/>
      <c r="DNV40" s="262"/>
      <c r="DNW40" s="262"/>
      <c r="DNX40" s="262"/>
      <c r="DNY40" s="262"/>
      <c r="DNZ40" s="262"/>
      <c r="DOA40" s="262"/>
      <c r="DOB40" s="262"/>
      <c r="DOC40" s="262"/>
      <c r="DOD40" s="262"/>
      <c r="DOE40" s="262"/>
      <c r="DOF40" s="262"/>
      <c r="DOG40" s="262"/>
      <c r="DOH40" s="262"/>
      <c r="DOI40" s="262"/>
      <c r="DOJ40" s="262"/>
      <c r="DOK40" s="262"/>
      <c r="DOL40" s="262"/>
      <c r="DOM40" s="262"/>
      <c r="DON40" s="262"/>
      <c r="DOO40" s="262"/>
      <c r="DOP40" s="262"/>
      <c r="DOQ40" s="262"/>
      <c r="DOR40" s="262"/>
      <c r="DOS40" s="262"/>
      <c r="DOT40" s="262"/>
      <c r="DOU40" s="262"/>
      <c r="DOV40" s="262"/>
      <c r="DOW40" s="262"/>
      <c r="DOX40" s="262"/>
      <c r="DOY40" s="262"/>
      <c r="DOZ40" s="262"/>
      <c r="DPA40" s="262"/>
      <c r="DPB40" s="262"/>
      <c r="DPC40" s="262"/>
      <c r="DPD40" s="262"/>
      <c r="DPE40" s="262"/>
      <c r="DPF40" s="262"/>
      <c r="DPG40" s="262"/>
      <c r="DPH40" s="262"/>
      <c r="DPI40" s="262"/>
      <c r="DPJ40" s="262"/>
      <c r="DPK40" s="262"/>
      <c r="DPL40" s="262"/>
      <c r="DPM40" s="262"/>
      <c r="DPN40" s="262"/>
      <c r="DPO40" s="262"/>
      <c r="DPP40" s="262"/>
      <c r="DPQ40" s="262"/>
      <c r="DPR40" s="262"/>
      <c r="DPS40" s="262"/>
      <c r="DPT40" s="262"/>
      <c r="DPU40" s="262"/>
      <c r="DPV40" s="262"/>
      <c r="DPW40" s="262"/>
      <c r="DPX40" s="262"/>
      <c r="DPY40" s="262"/>
      <c r="DPZ40" s="262"/>
      <c r="DQA40" s="262"/>
      <c r="DQB40" s="262"/>
      <c r="DQC40" s="262"/>
      <c r="DQD40" s="262"/>
      <c r="DQE40" s="262"/>
      <c r="DQF40" s="262"/>
      <c r="DQG40" s="262"/>
      <c r="DQH40" s="262"/>
      <c r="DQI40" s="262"/>
      <c r="DQJ40" s="262"/>
      <c r="DQK40" s="262"/>
      <c r="DQL40" s="262"/>
      <c r="DQM40" s="262"/>
      <c r="DQN40" s="262"/>
      <c r="DQO40" s="262"/>
      <c r="DQP40" s="262"/>
      <c r="DQQ40" s="262"/>
      <c r="DQR40" s="262"/>
      <c r="DQS40" s="262"/>
      <c r="DQT40" s="262"/>
      <c r="DQU40" s="262"/>
      <c r="DQV40" s="262"/>
      <c r="DQW40" s="262"/>
      <c r="DQX40" s="262"/>
      <c r="DQY40" s="262"/>
      <c r="DQZ40" s="262"/>
      <c r="DRA40" s="262"/>
      <c r="DRB40" s="262"/>
      <c r="DRC40" s="262"/>
      <c r="DRD40" s="262"/>
      <c r="DRE40" s="262"/>
      <c r="DRF40" s="262"/>
      <c r="DRG40" s="262"/>
      <c r="DRH40" s="262"/>
      <c r="DRI40" s="262"/>
      <c r="DRJ40" s="262"/>
      <c r="DRK40" s="262"/>
      <c r="DRL40" s="262"/>
      <c r="DRM40" s="262"/>
      <c r="DRN40" s="262"/>
      <c r="DRO40" s="262"/>
      <c r="DRP40" s="262"/>
      <c r="DRQ40" s="262"/>
      <c r="DRR40" s="262"/>
      <c r="DRS40" s="262"/>
      <c r="DRT40" s="262"/>
      <c r="DRU40" s="262"/>
      <c r="DRV40" s="262"/>
      <c r="DRW40" s="262"/>
      <c r="DRX40" s="262"/>
      <c r="DRY40" s="262"/>
      <c r="DRZ40" s="262"/>
      <c r="DSA40" s="262"/>
      <c r="DSB40" s="262"/>
      <c r="DSC40" s="262"/>
      <c r="DSD40" s="262"/>
      <c r="DSE40" s="262"/>
      <c r="DSF40" s="262"/>
      <c r="DSG40" s="262"/>
      <c r="DSH40" s="262"/>
      <c r="DSI40" s="262"/>
      <c r="DSJ40" s="262"/>
      <c r="DSK40" s="262"/>
      <c r="DSL40" s="262"/>
      <c r="DSM40" s="262"/>
      <c r="DSN40" s="262"/>
      <c r="DSO40" s="262"/>
      <c r="DSP40" s="262"/>
      <c r="DSQ40" s="262"/>
      <c r="DSR40" s="262"/>
      <c r="DSS40" s="262"/>
      <c r="DST40" s="262"/>
      <c r="DSU40" s="262"/>
      <c r="DSV40" s="262"/>
      <c r="DSW40" s="262"/>
      <c r="DSX40" s="262"/>
      <c r="DSY40" s="262"/>
      <c r="DSZ40" s="262"/>
      <c r="DTA40" s="262"/>
      <c r="DTB40" s="262"/>
      <c r="DTC40" s="262"/>
      <c r="DTD40" s="262"/>
      <c r="DTE40" s="262"/>
      <c r="DTF40" s="262"/>
      <c r="DTG40" s="262"/>
      <c r="DTH40" s="262"/>
      <c r="DTI40" s="262"/>
      <c r="DTJ40" s="262"/>
      <c r="DTK40" s="262"/>
      <c r="DTL40" s="262"/>
      <c r="DTM40" s="262"/>
      <c r="DTN40" s="262"/>
      <c r="DTO40" s="262"/>
      <c r="DTP40" s="262"/>
      <c r="DTQ40" s="262"/>
      <c r="DTR40" s="262"/>
      <c r="DTS40" s="262"/>
      <c r="DTT40" s="262"/>
      <c r="DTU40" s="262"/>
      <c r="DTV40" s="262"/>
      <c r="DTW40" s="262"/>
      <c r="DTX40" s="262"/>
      <c r="DTY40" s="262"/>
      <c r="DTZ40" s="262"/>
      <c r="DUA40" s="262"/>
      <c r="DUB40" s="262"/>
      <c r="DUC40" s="262"/>
      <c r="DUD40" s="262"/>
      <c r="DUE40" s="262"/>
      <c r="DUF40" s="262"/>
      <c r="DUG40" s="262"/>
      <c r="DUH40" s="262"/>
      <c r="DUI40" s="262"/>
      <c r="DUJ40" s="262"/>
      <c r="DUK40" s="262"/>
      <c r="DUL40" s="262"/>
      <c r="DUM40" s="262"/>
      <c r="DUN40" s="262"/>
      <c r="DUO40" s="262"/>
      <c r="DUP40" s="262"/>
      <c r="DUQ40" s="262"/>
      <c r="DUR40" s="262"/>
      <c r="DUS40" s="262"/>
      <c r="DUT40" s="262"/>
      <c r="DUU40" s="262"/>
      <c r="DUV40" s="262"/>
      <c r="DUW40" s="262"/>
      <c r="DUX40" s="262"/>
      <c r="DUY40" s="262"/>
      <c r="DUZ40" s="262"/>
      <c r="DVA40" s="262"/>
      <c r="DVB40" s="262"/>
      <c r="DVC40" s="262"/>
      <c r="DVD40" s="262"/>
      <c r="DVE40" s="262"/>
      <c r="DVF40" s="262"/>
      <c r="DVG40" s="262"/>
      <c r="DVH40" s="262"/>
      <c r="DVI40" s="262"/>
      <c r="DVJ40" s="262"/>
      <c r="DVK40" s="262"/>
      <c r="DVL40" s="262"/>
      <c r="DVM40" s="262"/>
      <c r="DVN40" s="262"/>
      <c r="DVO40" s="262"/>
      <c r="DVP40" s="262"/>
      <c r="DVQ40" s="262"/>
      <c r="DVR40" s="262"/>
      <c r="DVS40" s="262"/>
      <c r="DVT40" s="262"/>
      <c r="DVU40" s="262"/>
      <c r="DVV40" s="262"/>
      <c r="DVW40" s="262"/>
      <c r="DVX40" s="262"/>
      <c r="DVY40" s="262"/>
      <c r="DVZ40" s="262"/>
      <c r="DWA40" s="262"/>
      <c r="DWB40" s="262"/>
      <c r="DWC40" s="262"/>
      <c r="DWD40" s="262"/>
      <c r="DWE40" s="262"/>
      <c r="DWF40" s="262"/>
      <c r="DWG40" s="262"/>
      <c r="DWH40" s="262"/>
      <c r="DWI40" s="262"/>
      <c r="DWJ40" s="262"/>
      <c r="DWK40" s="262"/>
      <c r="DWL40" s="262"/>
      <c r="DWM40" s="262"/>
      <c r="DWN40" s="262"/>
      <c r="DWO40" s="262"/>
      <c r="DWP40" s="262"/>
      <c r="DWQ40" s="262"/>
      <c r="DWR40" s="262"/>
      <c r="DWS40" s="262"/>
      <c r="DWT40" s="262"/>
      <c r="DWU40" s="262"/>
      <c r="DWV40" s="262"/>
      <c r="DWW40" s="262"/>
      <c r="DWX40" s="262"/>
      <c r="DWY40" s="262"/>
      <c r="DWZ40" s="262"/>
      <c r="DXA40" s="262"/>
      <c r="DXB40" s="262"/>
      <c r="DXC40" s="262"/>
      <c r="DXD40" s="262"/>
      <c r="DXE40" s="262"/>
      <c r="DXF40" s="262"/>
      <c r="DXG40" s="262"/>
      <c r="DXH40" s="262"/>
      <c r="DXI40" s="262"/>
      <c r="DXJ40" s="262"/>
      <c r="DXK40" s="262"/>
      <c r="DXL40" s="262"/>
      <c r="DXM40" s="262"/>
      <c r="DXN40" s="262"/>
      <c r="DXO40" s="262"/>
      <c r="DXP40" s="262"/>
      <c r="DXQ40" s="262"/>
      <c r="DXR40" s="262"/>
      <c r="DXS40" s="262"/>
      <c r="DXT40" s="262"/>
      <c r="DXU40" s="262"/>
      <c r="DXV40" s="262"/>
      <c r="DXW40" s="262"/>
      <c r="DXX40" s="262"/>
      <c r="DXY40" s="262"/>
      <c r="DXZ40" s="262"/>
      <c r="DYA40" s="262"/>
      <c r="DYB40" s="262"/>
      <c r="DYC40" s="262"/>
      <c r="DYD40" s="262"/>
      <c r="DYE40" s="262"/>
      <c r="DYF40" s="262"/>
      <c r="DYG40" s="262"/>
      <c r="DYH40" s="262"/>
      <c r="DYI40" s="262"/>
      <c r="DYJ40" s="262"/>
      <c r="DYK40" s="262"/>
      <c r="DYL40" s="262"/>
      <c r="DYM40" s="262"/>
      <c r="DYN40" s="262"/>
      <c r="DYO40" s="262"/>
      <c r="DYP40" s="262"/>
      <c r="DYQ40" s="262"/>
      <c r="DYR40" s="262"/>
      <c r="DYS40" s="262"/>
      <c r="DYT40" s="262"/>
      <c r="DYU40" s="262"/>
      <c r="DYV40" s="262"/>
      <c r="DYW40" s="262"/>
      <c r="DYX40" s="262"/>
      <c r="DYY40" s="262"/>
      <c r="DYZ40" s="262"/>
      <c r="DZA40" s="262"/>
      <c r="DZB40" s="262"/>
      <c r="DZC40" s="262"/>
      <c r="DZD40" s="262"/>
      <c r="DZE40" s="262"/>
      <c r="DZF40" s="262"/>
      <c r="DZG40" s="262"/>
      <c r="DZH40" s="262"/>
      <c r="DZI40" s="262"/>
      <c r="DZJ40" s="262"/>
      <c r="DZK40" s="262"/>
      <c r="DZL40" s="262"/>
      <c r="DZM40" s="262"/>
      <c r="DZN40" s="262"/>
      <c r="DZO40" s="262"/>
      <c r="DZP40" s="262"/>
      <c r="DZQ40" s="262"/>
      <c r="DZR40" s="262"/>
      <c r="DZS40" s="262"/>
      <c r="DZT40" s="262"/>
      <c r="DZU40" s="262"/>
      <c r="DZV40" s="262"/>
      <c r="DZW40" s="262"/>
      <c r="DZX40" s="262"/>
      <c r="DZY40" s="262"/>
      <c r="DZZ40" s="262"/>
      <c r="EAA40" s="262"/>
      <c r="EAB40" s="262"/>
      <c r="EAC40" s="262"/>
      <c r="EAD40" s="262"/>
      <c r="EAE40" s="262"/>
      <c r="EAF40" s="262"/>
      <c r="EAG40" s="262"/>
      <c r="EAH40" s="262"/>
      <c r="EAI40" s="262"/>
      <c r="EAJ40" s="262"/>
      <c r="EAK40" s="262"/>
      <c r="EAL40" s="262"/>
      <c r="EAM40" s="262"/>
      <c r="EAN40" s="262"/>
      <c r="EAO40" s="262"/>
      <c r="EAP40" s="262"/>
      <c r="EAQ40" s="262"/>
      <c r="EAR40" s="262"/>
      <c r="EAS40" s="262"/>
      <c r="EAT40" s="262"/>
      <c r="EAU40" s="262"/>
      <c r="EAV40" s="262"/>
      <c r="EAW40" s="262"/>
      <c r="EAX40" s="262"/>
      <c r="EAY40" s="262"/>
      <c r="EAZ40" s="262"/>
      <c r="EBA40" s="262"/>
      <c r="EBB40" s="262"/>
      <c r="EBC40" s="262"/>
      <c r="EBD40" s="262"/>
      <c r="EBE40" s="262"/>
      <c r="EBF40" s="262"/>
      <c r="EBG40" s="262"/>
      <c r="EBH40" s="262"/>
      <c r="EBI40" s="262"/>
      <c r="EBJ40" s="262"/>
      <c r="EBK40" s="262"/>
      <c r="EBL40" s="262"/>
      <c r="EBM40" s="262"/>
      <c r="EBN40" s="262"/>
      <c r="EBO40" s="262"/>
      <c r="EBP40" s="262"/>
      <c r="EBQ40" s="262"/>
      <c r="EBR40" s="262"/>
      <c r="EBS40" s="262"/>
      <c r="EBT40" s="262"/>
      <c r="EBU40" s="262"/>
      <c r="EBV40" s="262"/>
      <c r="EBW40" s="262"/>
      <c r="EBX40" s="262"/>
      <c r="EBY40" s="262"/>
      <c r="EBZ40" s="262"/>
      <c r="ECA40" s="262"/>
      <c r="ECB40" s="262"/>
      <c r="ECC40" s="262"/>
      <c r="ECD40" s="262"/>
      <c r="ECE40" s="262"/>
      <c r="ECF40" s="262"/>
      <c r="ECG40" s="262"/>
      <c r="ECH40" s="262"/>
      <c r="ECI40" s="262"/>
      <c r="ECJ40" s="262"/>
      <c r="ECK40" s="262"/>
      <c r="ECL40" s="262"/>
      <c r="ECM40" s="262"/>
      <c r="ECN40" s="262"/>
      <c r="ECO40" s="262"/>
      <c r="ECP40" s="262"/>
      <c r="ECQ40" s="262"/>
      <c r="ECR40" s="262"/>
      <c r="ECS40" s="262"/>
      <c r="ECT40" s="262"/>
      <c r="ECU40" s="262"/>
      <c r="ECV40" s="262"/>
      <c r="ECW40" s="262"/>
      <c r="ECX40" s="262"/>
      <c r="ECY40" s="262"/>
      <c r="ECZ40" s="262"/>
      <c r="EDA40" s="262"/>
      <c r="EDB40" s="262"/>
      <c r="EDC40" s="262"/>
      <c r="EDD40" s="262"/>
      <c r="EDE40" s="262"/>
      <c r="EDF40" s="262"/>
      <c r="EDG40" s="262"/>
      <c r="EDH40" s="262"/>
      <c r="EDI40" s="262"/>
      <c r="EDJ40" s="262"/>
      <c r="EDK40" s="262"/>
      <c r="EDL40" s="262"/>
      <c r="EDM40" s="262"/>
      <c r="EDN40" s="262"/>
      <c r="EDO40" s="262"/>
      <c r="EDP40" s="262"/>
      <c r="EDQ40" s="262"/>
      <c r="EDR40" s="262"/>
      <c r="EDS40" s="262"/>
      <c r="EDT40" s="262"/>
      <c r="EDU40" s="262"/>
      <c r="EDV40" s="262"/>
      <c r="EDW40" s="262"/>
      <c r="EDX40" s="262"/>
      <c r="EDY40" s="262"/>
      <c r="EDZ40" s="262"/>
      <c r="EEA40" s="262"/>
      <c r="EEB40" s="262"/>
      <c r="EEC40" s="262"/>
      <c r="EED40" s="262"/>
      <c r="EEE40" s="262"/>
      <c r="EEF40" s="262"/>
      <c r="EEG40" s="262"/>
      <c r="EEH40" s="262"/>
      <c r="EEI40" s="262"/>
      <c r="EEJ40" s="262"/>
      <c r="EEK40" s="262"/>
      <c r="EEL40" s="262"/>
      <c r="EEM40" s="262"/>
      <c r="EEN40" s="262"/>
      <c r="EEO40" s="262"/>
      <c r="EEP40" s="262"/>
      <c r="EEQ40" s="262"/>
      <c r="EER40" s="262"/>
      <c r="EES40" s="262"/>
      <c r="EET40" s="262"/>
      <c r="EEU40" s="262"/>
      <c r="EEV40" s="262"/>
      <c r="EEW40" s="262"/>
      <c r="EEX40" s="262"/>
      <c r="EEY40" s="262"/>
      <c r="EEZ40" s="262"/>
      <c r="EFA40" s="262"/>
      <c r="EFB40" s="262"/>
      <c r="EFC40" s="262"/>
      <c r="EFD40" s="262"/>
      <c r="EFE40" s="262"/>
      <c r="EFF40" s="262"/>
      <c r="EFG40" s="262"/>
      <c r="EFH40" s="262"/>
      <c r="EFI40" s="262"/>
      <c r="EFJ40" s="262"/>
      <c r="EFK40" s="262"/>
      <c r="EFL40" s="262"/>
      <c r="EFM40" s="262"/>
      <c r="EFN40" s="262"/>
      <c r="EFO40" s="262"/>
      <c r="EFP40" s="262"/>
      <c r="EFQ40" s="262"/>
      <c r="EFR40" s="262"/>
      <c r="EFS40" s="262"/>
      <c r="EFT40" s="262"/>
      <c r="EFU40" s="262"/>
      <c r="EFV40" s="262"/>
      <c r="EFW40" s="262"/>
      <c r="EFX40" s="262"/>
      <c r="EFY40" s="262"/>
      <c r="EFZ40" s="262"/>
      <c r="EGA40" s="262"/>
      <c r="EGB40" s="262"/>
      <c r="EGC40" s="262"/>
      <c r="EGD40" s="262"/>
      <c r="EGE40" s="262"/>
      <c r="EGF40" s="262"/>
      <c r="EGG40" s="262"/>
      <c r="EGH40" s="262"/>
      <c r="EGI40" s="262"/>
      <c r="EGJ40" s="262"/>
      <c r="EGK40" s="262"/>
      <c r="EGL40" s="262"/>
      <c r="EGM40" s="262"/>
      <c r="EGN40" s="262"/>
      <c r="EGO40" s="262"/>
      <c r="EGP40" s="262"/>
      <c r="EGQ40" s="262"/>
      <c r="EGR40" s="262"/>
      <c r="EGS40" s="262"/>
      <c r="EGT40" s="262"/>
      <c r="EGU40" s="262"/>
      <c r="EGV40" s="262"/>
      <c r="EGW40" s="262"/>
      <c r="EGX40" s="262"/>
      <c r="EGY40" s="262"/>
      <c r="EGZ40" s="262"/>
      <c r="EHA40" s="262"/>
      <c r="EHB40" s="262"/>
      <c r="EHC40" s="262"/>
      <c r="EHD40" s="262"/>
      <c r="EHE40" s="262"/>
      <c r="EHF40" s="262"/>
      <c r="EHG40" s="262"/>
      <c r="EHH40" s="262"/>
      <c r="EHI40" s="262"/>
      <c r="EHJ40" s="262"/>
      <c r="EHK40" s="262"/>
      <c r="EHL40" s="262"/>
      <c r="EHM40" s="262"/>
      <c r="EHN40" s="262"/>
      <c r="EHO40" s="262"/>
      <c r="EHP40" s="262"/>
      <c r="EHQ40" s="262"/>
      <c r="EHR40" s="262"/>
      <c r="EHS40" s="262"/>
      <c r="EHT40" s="262"/>
      <c r="EHU40" s="262"/>
      <c r="EHV40" s="262"/>
      <c r="EHW40" s="262"/>
      <c r="EHX40" s="262"/>
      <c r="EHY40" s="262"/>
      <c r="EHZ40" s="262"/>
      <c r="EIA40" s="262"/>
      <c r="EIB40" s="262"/>
      <c r="EIC40" s="262"/>
      <c r="EID40" s="262"/>
      <c r="EIE40" s="262"/>
      <c r="EIF40" s="262"/>
      <c r="EIG40" s="262"/>
      <c r="EIH40" s="262"/>
      <c r="EII40" s="262"/>
      <c r="EIJ40" s="262"/>
      <c r="EIK40" s="262"/>
      <c r="EIL40" s="262"/>
      <c r="EIM40" s="262"/>
      <c r="EIN40" s="262"/>
      <c r="EIO40" s="262"/>
      <c r="EIP40" s="262"/>
      <c r="EIQ40" s="262"/>
      <c r="EIR40" s="262"/>
      <c r="EIS40" s="262"/>
      <c r="EIT40" s="262"/>
      <c r="EIU40" s="262"/>
      <c r="EIV40" s="262"/>
      <c r="EIW40" s="262"/>
      <c r="EIX40" s="262"/>
      <c r="EIY40" s="262"/>
      <c r="EIZ40" s="262"/>
      <c r="EJA40" s="262"/>
      <c r="EJB40" s="262"/>
      <c r="EJC40" s="262"/>
      <c r="EJD40" s="262"/>
      <c r="EJE40" s="262"/>
      <c r="EJF40" s="262"/>
      <c r="EJG40" s="262"/>
      <c r="EJH40" s="262"/>
      <c r="EJI40" s="262"/>
      <c r="EJJ40" s="262"/>
      <c r="EJK40" s="262"/>
      <c r="EJL40" s="262"/>
      <c r="EJM40" s="262"/>
      <c r="EJN40" s="262"/>
      <c r="EJO40" s="262"/>
      <c r="EJP40" s="262"/>
      <c r="EJQ40" s="262"/>
      <c r="EJR40" s="262"/>
      <c r="EJS40" s="262"/>
      <c r="EJT40" s="262"/>
      <c r="EJU40" s="262"/>
      <c r="EJV40" s="262"/>
      <c r="EJW40" s="262"/>
      <c r="EJX40" s="262"/>
      <c r="EJY40" s="262"/>
      <c r="EJZ40" s="262"/>
      <c r="EKA40" s="262"/>
      <c r="EKB40" s="262"/>
      <c r="EKC40" s="262"/>
      <c r="EKD40" s="262"/>
      <c r="EKE40" s="262"/>
      <c r="EKF40" s="262"/>
      <c r="EKG40" s="262"/>
      <c r="EKH40" s="262"/>
      <c r="EKI40" s="262"/>
      <c r="EKJ40" s="262"/>
      <c r="EKK40" s="262"/>
      <c r="EKL40" s="262"/>
      <c r="EKM40" s="262"/>
      <c r="EKN40" s="262"/>
      <c r="EKO40" s="262"/>
      <c r="EKP40" s="262"/>
      <c r="EKQ40" s="262"/>
      <c r="EKR40" s="262"/>
      <c r="EKS40" s="262"/>
      <c r="EKT40" s="262"/>
      <c r="EKU40" s="262"/>
      <c r="EKV40" s="262"/>
      <c r="EKW40" s="262"/>
      <c r="EKX40" s="262"/>
      <c r="EKY40" s="262"/>
      <c r="EKZ40" s="262"/>
      <c r="ELA40" s="262"/>
      <c r="ELB40" s="262"/>
      <c r="ELC40" s="262"/>
      <c r="ELD40" s="262"/>
      <c r="ELE40" s="262"/>
      <c r="ELF40" s="262"/>
      <c r="ELG40" s="262"/>
      <c r="ELH40" s="262"/>
      <c r="ELI40" s="262"/>
      <c r="ELJ40" s="262"/>
      <c r="ELK40" s="262"/>
      <c r="ELL40" s="262"/>
      <c r="ELM40" s="262"/>
      <c r="ELN40" s="262"/>
      <c r="ELO40" s="262"/>
      <c r="ELP40" s="262"/>
      <c r="ELQ40" s="262"/>
      <c r="ELR40" s="262"/>
      <c r="ELS40" s="262"/>
      <c r="ELT40" s="262"/>
      <c r="ELU40" s="262"/>
      <c r="ELV40" s="262"/>
      <c r="ELW40" s="262"/>
      <c r="ELX40" s="262"/>
      <c r="ELY40" s="262"/>
      <c r="ELZ40" s="262"/>
      <c r="EMA40" s="262"/>
      <c r="EMB40" s="262"/>
      <c r="EMC40" s="262"/>
      <c r="EMD40" s="262"/>
      <c r="EME40" s="262"/>
      <c r="EMF40" s="262"/>
      <c r="EMG40" s="262"/>
      <c r="EMH40" s="262"/>
      <c r="EMI40" s="262"/>
      <c r="EMJ40" s="262"/>
      <c r="EMK40" s="262"/>
      <c r="EML40" s="262"/>
      <c r="EMM40" s="262"/>
      <c r="EMN40" s="262"/>
      <c r="EMO40" s="262"/>
      <c r="EMP40" s="262"/>
      <c r="EMQ40" s="262"/>
      <c r="EMR40" s="262"/>
      <c r="EMS40" s="262"/>
      <c r="EMT40" s="262"/>
      <c r="EMU40" s="262"/>
      <c r="EMV40" s="262"/>
      <c r="EMW40" s="262"/>
      <c r="EMX40" s="262"/>
      <c r="EMY40" s="262"/>
      <c r="EMZ40" s="262"/>
      <c r="ENA40" s="262"/>
      <c r="ENB40" s="262"/>
      <c r="ENC40" s="262"/>
      <c r="END40" s="262"/>
      <c r="ENE40" s="262"/>
      <c r="ENF40" s="262"/>
      <c r="ENG40" s="262"/>
      <c r="ENH40" s="262"/>
      <c r="ENI40" s="262"/>
      <c r="ENJ40" s="262"/>
      <c r="ENK40" s="262"/>
      <c r="ENL40" s="262"/>
      <c r="ENM40" s="262"/>
      <c r="ENN40" s="262"/>
      <c r="ENO40" s="262"/>
      <c r="ENP40" s="262"/>
      <c r="ENQ40" s="262"/>
      <c r="ENR40" s="262"/>
      <c r="ENS40" s="262"/>
      <c r="ENT40" s="262"/>
      <c r="ENU40" s="262"/>
      <c r="ENV40" s="262"/>
      <c r="ENW40" s="262"/>
      <c r="ENX40" s="262"/>
      <c r="ENY40" s="262"/>
      <c r="ENZ40" s="262"/>
      <c r="EOA40" s="262"/>
      <c r="EOB40" s="262"/>
      <c r="EOC40" s="262"/>
      <c r="EOD40" s="262"/>
      <c r="EOE40" s="262"/>
      <c r="EOF40" s="262"/>
      <c r="EOG40" s="262"/>
      <c r="EOH40" s="262"/>
      <c r="EOI40" s="262"/>
      <c r="EOJ40" s="262"/>
      <c r="EOK40" s="262"/>
      <c r="EOL40" s="262"/>
      <c r="EOM40" s="262"/>
      <c r="EON40" s="262"/>
      <c r="EOO40" s="262"/>
      <c r="EOP40" s="262"/>
      <c r="EOQ40" s="262"/>
      <c r="EOR40" s="262"/>
      <c r="EOS40" s="262"/>
      <c r="EOT40" s="262"/>
      <c r="EOU40" s="262"/>
      <c r="EOV40" s="262"/>
      <c r="EOW40" s="262"/>
      <c r="EOX40" s="262"/>
      <c r="EOY40" s="262"/>
      <c r="EOZ40" s="262"/>
      <c r="EPA40" s="262"/>
      <c r="EPB40" s="262"/>
      <c r="EPC40" s="262"/>
      <c r="EPD40" s="262"/>
      <c r="EPE40" s="262"/>
      <c r="EPF40" s="262"/>
      <c r="EPG40" s="262"/>
      <c r="EPH40" s="262"/>
      <c r="EPI40" s="262"/>
      <c r="EPJ40" s="262"/>
      <c r="EPK40" s="262"/>
      <c r="EPL40" s="262"/>
      <c r="EPM40" s="262"/>
      <c r="EPN40" s="262"/>
      <c r="EPO40" s="262"/>
      <c r="EPP40" s="262"/>
      <c r="EPQ40" s="262"/>
      <c r="EPR40" s="262"/>
      <c r="EPS40" s="262"/>
      <c r="EPT40" s="262"/>
      <c r="EPU40" s="262"/>
      <c r="EPV40" s="262"/>
      <c r="EPW40" s="262"/>
      <c r="EPX40" s="262"/>
      <c r="EPY40" s="262"/>
      <c r="EPZ40" s="262"/>
      <c r="EQA40" s="262"/>
      <c r="EQB40" s="262"/>
      <c r="EQC40" s="262"/>
      <c r="EQD40" s="262"/>
      <c r="EQE40" s="262"/>
      <c r="EQF40" s="262"/>
      <c r="EQG40" s="262"/>
      <c r="EQH40" s="262"/>
      <c r="EQI40" s="262"/>
      <c r="EQJ40" s="262"/>
      <c r="EQK40" s="262"/>
      <c r="EQL40" s="262"/>
      <c r="EQM40" s="262"/>
      <c r="EQN40" s="262"/>
      <c r="EQO40" s="262"/>
      <c r="EQP40" s="262"/>
      <c r="EQQ40" s="262"/>
      <c r="EQR40" s="262"/>
      <c r="EQS40" s="262"/>
      <c r="EQT40" s="262"/>
      <c r="EQU40" s="262"/>
      <c r="EQV40" s="262"/>
      <c r="EQW40" s="262"/>
      <c r="EQX40" s="262"/>
      <c r="EQY40" s="262"/>
      <c r="EQZ40" s="262"/>
      <c r="ERA40" s="262"/>
      <c r="ERB40" s="262"/>
      <c r="ERC40" s="262"/>
      <c r="ERD40" s="262"/>
      <c r="ERE40" s="262"/>
      <c r="ERF40" s="262"/>
      <c r="ERG40" s="262"/>
      <c r="ERH40" s="262"/>
      <c r="ERI40" s="262"/>
      <c r="ERJ40" s="262"/>
      <c r="ERK40" s="262"/>
      <c r="ERL40" s="262"/>
      <c r="ERM40" s="262"/>
      <c r="ERN40" s="262"/>
      <c r="ERO40" s="262"/>
      <c r="ERP40" s="262"/>
      <c r="ERQ40" s="262"/>
      <c r="ERR40" s="262"/>
      <c r="ERS40" s="262"/>
      <c r="ERT40" s="262"/>
      <c r="ERU40" s="262"/>
      <c r="ERV40" s="262"/>
      <c r="ERW40" s="262"/>
      <c r="ERX40" s="262"/>
      <c r="ERY40" s="262"/>
      <c r="ERZ40" s="262"/>
      <c r="ESA40" s="262"/>
      <c r="ESB40" s="262"/>
      <c r="ESC40" s="262"/>
      <c r="ESD40" s="262"/>
      <c r="ESE40" s="262"/>
      <c r="ESF40" s="262"/>
      <c r="ESG40" s="262"/>
      <c r="ESH40" s="262"/>
      <c r="ESI40" s="262"/>
      <c r="ESJ40" s="262"/>
      <c r="ESK40" s="262"/>
      <c r="ESL40" s="262"/>
      <c r="ESM40" s="262"/>
      <c r="ESN40" s="262"/>
      <c r="ESO40" s="262"/>
      <c r="ESP40" s="262"/>
      <c r="ESQ40" s="262"/>
      <c r="ESR40" s="262"/>
      <c r="ESS40" s="262"/>
      <c r="EST40" s="262"/>
      <c r="ESU40" s="262"/>
      <c r="ESV40" s="262"/>
      <c r="ESW40" s="262"/>
      <c r="ESX40" s="262"/>
      <c r="ESY40" s="262"/>
      <c r="ESZ40" s="262"/>
      <c r="ETA40" s="262"/>
      <c r="ETB40" s="262"/>
      <c r="ETC40" s="262"/>
      <c r="ETD40" s="262"/>
      <c r="ETE40" s="262"/>
      <c r="ETF40" s="262"/>
      <c r="ETG40" s="262"/>
      <c r="ETH40" s="262"/>
      <c r="ETI40" s="262"/>
      <c r="ETJ40" s="262"/>
      <c r="ETK40" s="262"/>
      <c r="ETL40" s="262"/>
      <c r="ETM40" s="262"/>
      <c r="ETN40" s="262"/>
      <c r="ETO40" s="262"/>
      <c r="ETP40" s="262"/>
      <c r="ETQ40" s="262"/>
      <c r="ETR40" s="262"/>
      <c r="ETS40" s="262"/>
      <c r="ETT40" s="262"/>
      <c r="ETU40" s="262"/>
      <c r="ETV40" s="262"/>
      <c r="ETW40" s="262"/>
      <c r="ETX40" s="262"/>
      <c r="ETY40" s="262"/>
      <c r="ETZ40" s="262"/>
      <c r="EUA40" s="262"/>
      <c r="EUB40" s="262"/>
      <c r="EUC40" s="262"/>
      <c r="EUD40" s="262"/>
      <c r="EUE40" s="262"/>
      <c r="EUF40" s="262"/>
      <c r="EUG40" s="262"/>
      <c r="EUH40" s="262"/>
      <c r="EUI40" s="262"/>
      <c r="EUJ40" s="262"/>
      <c r="EUK40" s="262"/>
      <c r="EUL40" s="262"/>
      <c r="EUM40" s="262"/>
      <c r="EUN40" s="262"/>
      <c r="EUO40" s="262"/>
      <c r="EUP40" s="262"/>
      <c r="EUQ40" s="262"/>
      <c r="EUR40" s="262"/>
      <c r="EUS40" s="262"/>
      <c r="EUT40" s="262"/>
      <c r="EUU40" s="262"/>
      <c r="EUV40" s="262"/>
      <c r="EUW40" s="262"/>
      <c r="EUX40" s="262"/>
      <c r="EUY40" s="262"/>
      <c r="EUZ40" s="262"/>
      <c r="EVA40" s="262"/>
      <c r="EVB40" s="262"/>
      <c r="EVC40" s="262"/>
      <c r="EVD40" s="262"/>
      <c r="EVE40" s="262"/>
      <c r="EVF40" s="262"/>
      <c r="EVG40" s="262"/>
      <c r="EVH40" s="262"/>
      <c r="EVI40" s="262"/>
      <c r="EVJ40" s="262"/>
      <c r="EVK40" s="262"/>
      <c r="EVL40" s="262"/>
      <c r="EVM40" s="262"/>
      <c r="EVN40" s="262"/>
      <c r="EVO40" s="262"/>
      <c r="EVP40" s="262"/>
      <c r="EVQ40" s="262"/>
      <c r="EVR40" s="262"/>
      <c r="EVS40" s="262"/>
      <c r="EVT40" s="262"/>
      <c r="EVU40" s="262"/>
      <c r="EVV40" s="262"/>
      <c r="EVW40" s="262"/>
      <c r="EVX40" s="262"/>
      <c r="EVY40" s="262"/>
      <c r="EVZ40" s="262"/>
      <c r="EWA40" s="262"/>
      <c r="EWB40" s="262"/>
      <c r="EWC40" s="262"/>
      <c r="EWD40" s="262"/>
      <c r="EWE40" s="262"/>
      <c r="EWF40" s="262"/>
      <c r="EWG40" s="262"/>
      <c r="EWH40" s="262"/>
      <c r="EWI40" s="262"/>
      <c r="EWJ40" s="262"/>
      <c r="EWK40" s="262"/>
      <c r="EWL40" s="262"/>
      <c r="EWM40" s="262"/>
      <c r="EWN40" s="262"/>
      <c r="EWO40" s="262"/>
      <c r="EWP40" s="262"/>
      <c r="EWQ40" s="262"/>
      <c r="EWR40" s="262"/>
      <c r="EWS40" s="262"/>
      <c r="EWT40" s="262"/>
      <c r="EWU40" s="262"/>
      <c r="EWV40" s="262"/>
      <c r="EWW40" s="262"/>
      <c r="EWX40" s="262"/>
      <c r="EWY40" s="262"/>
      <c r="EWZ40" s="262"/>
      <c r="EXA40" s="262"/>
      <c r="EXB40" s="262"/>
      <c r="EXC40" s="262"/>
      <c r="EXD40" s="262"/>
      <c r="EXE40" s="262"/>
      <c r="EXF40" s="262"/>
      <c r="EXG40" s="262"/>
      <c r="EXH40" s="262"/>
      <c r="EXI40" s="262"/>
      <c r="EXJ40" s="262"/>
      <c r="EXK40" s="262"/>
      <c r="EXL40" s="262"/>
      <c r="EXM40" s="262"/>
      <c r="EXN40" s="262"/>
      <c r="EXO40" s="262"/>
      <c r="EXP40" s="262"/>
      <c r="EXQ40" s="262"/>
      <c r="EXR40" s="262"/>
      <c r="EXS40" s="262"/>
      <c r="EXT40" s="262"/>
      <c r="EXU40" s="262"/>
      <c r="EXV40" s="262"/>
      <c r="EXW40" s="262"/>
      <c r="EXX40" s="262"/>
      <c r="EXY40" s="262"/>
      <c r="EXZ40" s="262"/>
      <c r="EYA40" s="262"/>
      <c r="EYB40" s="262"/>
      <c r="EYC40" s="262"/>
      <c r="EYD40" s="262"/>
      <c r="EYE40" s="262"/>
      <c r="EYF40" s="262"/>
      <c r="EYG40" s="262"/>
      <c r="EYH40" s="262"/>
      <c r="EYI40" s="262"/>
      <c r="EYJ40" s="262"/>
      <c r="EYK40" s="262"/>
      <c r="EYL40" s="262"/>
      <c r="EYM40" s="262"/>
      <c r="EYN40" s="262"/>
      <c r="EYO40" s="262"/>
      <c r="EYP40" s="262"/>
      <c r="EYQ40" s="262"/>
      <c r="EYR40" s="262"/>
      <c r="EYS40" s="262"/>
      <c r="EYT40" s="262"/>
      <c r="EYU40" s="262"/>
      <c r="EYV40" s="262"/>
      <c r="EYW40" s="262"/>
      <c r="EYX40" s="262"/>
      <c r="EYY40" s="262"/>
      <c r="EYZ40" s="262"/>
      <c r="EZA40" s="262"/>
      <c r="EZB40" s="262"/>
      <c r="EZC40" s="262"/>
      <c r="EZD40" s="262"/>
      <c r="EZE40" s="262"/>
      <c r="EZF40" s="262"/>
      <c r="EZG40" s="262"/>
      <c r="EZH40" s="262"/>
      <c r="EZI40" s="262"/>
      <c r="EZJ40" s="262"/>
      <c r="EZK40" s="262"/>
      <c r="EZL40" s="262"/>
      <c r="EZM40" s="262"/>
      <c r="EZN40" s="262"/>
      <c r="EZO40" s="262"/>
      <c r="EZP40" s="262"/>
      <c r="EZQ40" s="262"/>
      <c r="EZR40" s="262"/>
      <c r="EZS40" s="262"/>
      <c r="EZT40" s="262"/>
      <c r="EZU40" s="262"/>
      <c r="EZV40" s="262"/>
      <c r="EZW40" s="262"/>
      <c r="EZX40" s="262"/>
      <c r="EZY40" s="262"/>
      <c r="EZZ40" s="262"/>
      <c r="FAA40" s="262"/>
      <c r="FAB40" s="262"/>
      <c r="FAC40" s="262"/>
      <c r="FAD40" s="262"/>
      <c r="FAE40" s="262"/>
      <c r="FAF40" s="262"/>
      <c r="FAG40" s="262"/>
      <c r="FAH40" s="262"/>
      <c r="FAI40" s="262"/>
      <c r="FAJ40" s="262"/>
      <c r="FAK40" s="262"/>
      <c r="FAL40" s="262"/>
      <c r="FAM40" s="262"/>
      <c r="FAN40" s="262"/>
      <c r="FAO40" s="262"/>
      <c r="FAP40" s="262"/>
      <c r="FAQ40" s="262"/>
      <c r="FAR40" s="262"/>
      <c r="FAS40" s="262"/>
      <c r="FAT40" s="262"/>
      <c r="FAU40" s="262"/>
      <c r="FAV40" s="262"/>
      <c r="FAW40" s="262"/>
      <c r="FAX40" s="262"/>
      <c r="FAY40" s="262"/>
      <c r="FAZ40" s="262"/>
      <c r="FBA40" s="262"/>
      <c r="FBB40" s="262"/>
      <c r="FBC40" s="262"/>
      <c r="FBD40" s="262"/>
      <c r="FBE40" s="262"/>
      <c r="FBF40" s="262"/>
      <c r="FBG40" s="262"/>
      <c r="FBH40" s="262"/>
      <c r="FBI40" s="262"/>
      <c r="FBJ40" s="262"/>
      <c r="FBK40" s="262"/>
      <c r="FBL40" s="262"/>
      <c r="FBM40" s="262"/>
      <c r="FBN40" s="262"/>
      <c r="FBO40" s="262"/>
      <c r="FBP40" s="262"/>
      <c r="FBQ40" s="262"/>
      <c r="FBR40" s="262"/>
      <c r="FBS40" s="262"/>
      <c r="FBT40" s="262"/>
      <c r="FBU40" s="262"/>
      <c r="FBV40" s="262"/>
      <c r="FBW40" s="262"/>
      <c r="FBX40" s="262"/>
      <c r="FBY40" s="262"/>
      <c r="FBZ40" s="262"/>
      <c r="FCA40" s="262"/>
      <c r="FCB40" s="262"/>
      <c r="FCC40" s="262"/>
      <c r="FCD40" s="262"/>
      <c r="FCE40" s="262"/>
      <c r="FCF40" s="262"/>
      <c r="FCG40" s="262"/>
      <c r="FCH40" s="262"/>
      <c r="FCI40" s="262"/>
      <c r="FCJ40" s="262"/>
      <c r="FCK40" s="262"/>
      <c r="FCL40" s="262"/>
      <c r="FCM40" s="262"/>
      <c r="FCN40" s="262"/>
      <c r="FCO40" s="262"/>
      <c r="FCP40" s="262"/>
      <c r="FCQ40" s="262"/>
      <c r="FCR40" s="262"/>
      <c r="FCS40" s="262"/>
      <c r="FCT40" s="262"/>
      <c r="FCU40" s="262"/>
      <c r="FCV40" s="262"/>
      <c r="FCW40" s="262"/>
      <c r="FCX40" s="262"/>
      <c r="FCY40" s="262"/>
      <c r="FCZ40" s="262"/>
      <c r="FDA40" s="262"/>
      <c r="FDB40" s="262"/>
      <c r="FDC40" s="262"/>
      <c r="FDD40" s="262"/>
      <c r="FDE40" s="262"/>
      <c r="FDF40" s="262"/>
      <c r="FDG40" s="262"/>
      <c r="FDH40" s="262"/>
      <c r="FDI40" s="262"/>
      <c r="FDJ40" s="262"/>
      <c r="FDK40" s="262"/>
      <c r="FDL40" s="262"/>
      <c r="FDM40" s="262"/>
      <c r="FDN40" s="262"/>
      <c r="FDO40" s="262"/>
      <c r="FDP40" s="262"/>
      <c r="FDQ40" s="262"/>
      <c r="FDR40" s="262"/>
      <c r="FDS40" s="262"/>
      <c r="FDT40" s="262"/>
      <c r="FDU40" s="262"/>
      <c r="FDV40" s="262"/>
      <c r="FDW40" s="262"/>
      <c r="FDX40" s="262"/>
      <c r="FDY40" s="262"/>
      <c r="FDZ40" s="262"/>
      <c r="FEA40" s="262"/>
      <c r="FEB40" s="262"/>
      <c r="FEC40" s="262"/>
      <c r="FED40" s="262"/>
      <c r="FEE40" s="262"/>
      <c r="FEF40" s="262"/>
      <c r="FEG40" s="262"/>
      <c r="FEH40" s="262"/>
      <c r="FEI40" s="262"/>
      <c r="FEJ40" s="262"/>
      <c r="FEK40" s="262"/>
      <c r="FEL40" s="262"/>
      <c r="FEM40" s="262"/>
      <c r="FEN40" s="262"/>
      <c r="FEO40" s="262"/>
      <c r="FEP40" s="262"/>
      <c r="FEQ40" s="262"/>
      <c r="FER40" s="262"/>
      <c r="FES40" s="262"/>
      <c r="FET40" s="262"/>
      <c r="FEU40" s="262"/>
      <c r="FEV40" s="262"/>
      <c r="FEW40" s="262"/>
      <c r="FEX40" s="262"/>
      <c r="FEY40" s="262"/>
      <c r="FEZ40" s="262"/>
      <c r="FFA40" s="262"/>
      <c r="FFB40" s="262"/>
      <c r="FFC40" s="262"/>
      <c r="FFD40" s="262"/>
      <c r="FFE40" s="262"/>
      <c r="FFF40" s="262"/>
      <c r="FFG40" s="262"/>
      <c r="FFH40" s="262"/>
      <c r="FFI40" s="262"/>
      <c r="FFJ40" s="262"/>
      <c r="FFK40" s="262"/>
      <c r="FFL40" s="262"/>
      <c r="FFM40" s="262"/>
      <c r="FFN40" s="262"/>
      <c r="FFO40" s="262"/>
      <c r="FFP40" s="262"/>
      <c r="FFQ40" s="262"/>
      <c r="FFR40" s="262"/>
      <c r="FFS40" s="262"/>
      <c r="FFT40" s="262"/>
      <c r="FFU40" s="262"/>
      <c r="FFV40" s="262"/>
      <c r="FFW40" s="262"/>
      <c r="FFX40" s="262"/>
      <c r="FFY40" s="262"/>
      <c r="FFZ40" s="262"/>
      <c r="FGA40" s="262"/>
      <c r="FGB40" s="262"/>
      <c r="FGC40" s="262"/>
      <c r="FGD40" s="262"/>
      <c r="FGE40" s="262"/>
      <c r="FGF40" s="262"/>
      <c r="FGG40" s="262"/>
      <c r="FGH40" s="262"/>
      <c r="FGI40" s="262"/>
      <c r="FGJ40" s="262"/>
      <c r="FGK40" s="262"/>
      <c r="FGL40" s="262"/>
      <c r="FGM40" s="262"/>
      <c r="FGN40" s="262"/>
      <c r="FGO40" s="262"/>
      <c r="FGP40" s="262"/>
      <c r="FGQ40" s="262"/>
      <c r="FGR40" s="262"/>
      <c r="FGS40" s="262"/>
      <c r="FGT40" s="262"/>
      <c r="FGU40" s="262"/>
      <c r="FGV40" s="262"/>
      <c r="FGW40" s="262"/>
      <c r="FGX40" s="262"/>
      <c r="FGY40" s="262"/>
      <c r="FGZ40" s="262"/>
      <c r="FHA40" s="262"/>
      <c r="FHB40" s="262"/>
      <c r="FHC40" s="262"/>
      <c r="FHD40" s="262"/>
      <c r="FHE40" s="262"/>
      <c r="FHF40" s="262"/>
      <c r="FHG40" s="262"/>
      <c r="FHH40" s="262"/>
      <c r="FHI40" s="262"/>
      <c r="FHJ40" s="262"/>
      <c r="FHK40" s="262"/>
      <c r="FHL40" s="262"/>
      <c r="FHM40" s="262"/>
      <c r="FHN40" s="262"/>
      <c r="FHO40" s="262"/>
      <c r="FHP40" s="262"/>
      <c r="FHQ40" s="262"/>
      <c r="FHR40" s="262"/>
      <c r="FHS40" s="262"/>
      <c r="FHT40" s="262"/>
      <c r="FHU40" s="262"/>
      <c r="FHV40" s="262"/>
      <c r="FHW40" s="262"/>
      <c r="FHX40" s="262"/>
      <c r="FHY40" s="262"/>
      <c r="FHZ40" s="262"/>
      <c r="FIA40" s="262"/>
      <c r="FIB40" s="262"/>
      <c r="FIC40" s="262"/>
      <c r="FID40" s="262"/>
      <c r="FIE40" s="262"/>
      <c r="FIF40" s="262"/>
      <c r="FIG40" s="262"/>
      <c r="FIH40" s="262"/>
      <c r="FII40" s="262"/>
      <c r="FIJ40" s="262"/>
      <c r="FIK40" s="262"/>
      <c r="FIL40" s="262"/>
      <c r="FIM40" s="262"/>
      <c r="FIN40" s="262"/>
      <c r="FIO40" s="262"/>
      <c r="FIP40" s="262"/>
      <c r="FIQ40" s="262"/>
      <c r="FIR40" s="262"/>
      <c r="FIS40" s="262"/>
      <c r="FIT40" s="262"/>
      <c r="FIU40" s="262"/>
      <c r="FIV40" s="262"/>
      <c r="FIW40" s="262"/>
      <c r="FIX40" s="262"/>
      <c r="FIY40" s="262"/>
      <c r="FIZ40" s="262"/>
      <c r="FJA40" s="262"/>
      <c r="FJB40" s="262"/>
      <c r="FJC40" s="262"/>
      <c r="FJD40" s="262"/>
      <c r="FJE40" s="262"/>
      <c r="FJF40" s="262"/>
      <c r="FJG40" s="262"/>
      <c r="FJH40" s="262"/>
      <c r="FJI40" s="262"/>
      <c r="FJJ40" s="262"/>
      <c r="FJK40" s="262"/>
      <c r="FJL40" s="262"/>
      <c r="FJM40" s="262"/>
      <c r="FJN40" s="262"/>
      <c r="FJO40" s="262"/>
      <c r="FJP40" s="262"/>
      <c r="FJQ40" s="262"/>
      <c r="FJR40" s="262"/>
      <c r="FJS40" s="262"/>
      <c r="FJT40" s="262"/>
      <c r="FJU40" s="262"/>
      <c r="FJV40" s="262"/>
      <c r="FJW40" s="262"/>
      <c r="FJX40" s="262"/>
      <c r="FJY40" s="262"/>
      <c r="FJZ40" s="262"/>
      <c r="FKA40" s="262"/>
      <c r="FKB40" s="262"/>
      <c r="FKC40" s="262"/>
      <c r="FKD40" s="262"/>
      <c r="FKE40" s="262"/>
      <c r="FKF40" s="262"/>
      <c r="FKG40" s="262"/>
      <c r="FKH40" s="262"/>
      <c r="FKI40" s="262"/>
      <c r="FKJ40" s="262"/>
      <c r="FKK40" s="262"/>
      <c r="FKL40" s="262"/>
      <c r="FKM40" s="262"/>
      <c r="FKN40" s="262"/>
      <c r="FKO40" s="262"/>
      <c r="FKP40" s="262"/>
      <c r="FKQ40" s="262"/>
      <c r="FKR40" s="262"/>
      <c r="FKS40" s="262"/>
      <c r="FKT40" s="262"/>
      <c r="FKU40" s="262"/>
      <c r="FKV40" s="262"/>
      <c r="FKW40" s="262"/>
      <c r="FKX40" s="262"/>
      <c r="FKY40" s="262"/>
      <c r="FKZ40" s="262"/>
      <c r="FLA40" s="262"/>
      <c r="FLB40" s="262"/>
      <c r="FLC40" s="262"/>
      <c r="FLD40" s="262"/>
      <c r="FLE40" s="262"/>
      <c r="FLF40" s="262"/>
      <c r="FLG40" s="262"/>
      <c r="FLH40" s="262"/>
      <c r="FLI40" s="262"/>
      <c r="FLJ40" s="262"/>
      <c r="FLK40" s="262"/>
      <c r="FLL40" s="262"/>
      <c r="FLM40" s="262"/>
      <c r="FLN40" s="262"/>
      <c r="FLO40" s="262"/>
      <c r="FLP40" s="262"/>
      <c r="FLQ40" s="262"/>
      <c r="FLR40" s="262"/>
      <c r="FLS40" s="262"/>
      <c r="FLT40" s="262"/>
      <c r="FLU40" s="262"/>
      <c r="FLV40" s="262"/>
      <c r="FLW40" s="262"/>
      <c r="FLX40" s="262"/>
      <c r="FLY40" s="262"/>
      <c r="FLZ40" s="262"/>
      <c r="FMA40" s="262"/>
      <c r="FMB40" s="262"/>
      <c r="FMC40" s="262"/>
      <c r="FMD40" s="262"/>
      <c r="FME40" s="262"/>
      <c r="FMF40" s="262"/>
      <c r="FMG40" s="262"/>
      <c r="FMH40" s="262"/>
      <c r="FMI40" s="262"/>
      <c r="FMJ40" s="262"/>
      <c r="FMK40" s="262"/>
      <c r="FML40" s="262"/>
      <c r="FMM40" s="262"/>
      <c r="FMN40" s="262"/>
      <c r="FMO40" s="262"/>
      <c r="FMP40" s="262"/>
      <c r="FMQ40" s="262"/>
      <c r="FMR40" s="262"/>
      <c r="FMS40" s="262"/>
      <c r="FMT40" s="262"/>
      <c r="FMU40" s="262"/>
      <c r="FMV40" s="262"/>
      <c r="FMW40" s="262"/>
      <c r="FMX40" s="262"/>
      <c r="FMY40" s="262"/>
      <c r="FMZ40" s="262"/>
      <c r="FNA40" s="262"/>
      <c r="FNB40" s="262"/>
      <c r="FNC40" s="262"/>
      <c r="FND40" s="262"/>
      <c r="FNE40" s="262"/>
      <c r="FNF40" s="262"/>
      <c r="FNG40" s="262"/>
      <c r="FNH40" s="262"/>
      <c r="FNI40" s="262"/>
      <c r="FNJ40" s="262"/>
      <c r="FNK40" s="262"/>
      <c r="FNL40" s="262"/>
      <c r="FNM40" s="262"/>
      <c r="FNN40" s="262"/>
      <c r="FNO40" s="262"/>
      <c r="FNP40" s="262"/>
      <c r="FNQ40" s="262"/>
      <c r="FNR40" s="262"/>
      <c r="FNS40" s="262"/>
      <c r="FNT40" s="262"/>
      <c r="FNU40" s="262"/>
      <c r="FNV40" s="262"/>
      <c r="FNW40" s="262"/>
      <c r="FNX40" s="262"/>
      <c r="FNY40" s="262"/>
      <c r="FNZ40" s="262"/>
      <c r="FOA40" s="262"/>
      <c r="FOB40" s="262"/>
      <c r="FOC40" s="262"/>
      <c r="FOD40" s="262"/>
      <c r="FOE40" s="262"/>
      <c r="FOF40" s="262"/>
      <c r="FOG40" s="262"/>
      <c r="FOH40" s="262"/>
      <c r="FOI40" s="262"/>
      <c r="FOJ40" s="262"/>
      <c r="FOK40" s="262"/>
      <c r="FOL40" s="262"/>
      <c r="FOM40" s="262"/>
      <c r="FON40" s="262"/>
      <c r="FOO40" s="262"/>
      <c r="FOP40" s="262"/>
      <c r="FOQ40" s="262"/>
      <c r="FOR40" s="262"/>
      <c r="FOS40" s="262"/>
      <c r="FOT40" s="262"/>
      <c r="FOU40" s="262"/>
      <c r="FOV40" s="262"/>
      <c r="FOW40" s="262"/>
      <c r="FOX40" s="262"/>
      <c r="FOY40" s="262"/>
      <c r="FOZ40" s="262"/>
      <c r="FPA40" s="262"/>
      <c r="FPB40" s="262"/>
      <c r="FPC40" s="262"/>
      <c r="FPD40" s="262"/>
      <c r="FPE40" s="262"/>
      <c r="FPF40" s="262"/>
      <c r="FPG40" s="262"/>
      <c r="FPH40" s="262"/>
      <c r="FPI40" s="262"/>
      <c r="FPJ40" s="262"/>
      <c r="FPK40" s="262"/>
      <c r="FPL40" s="262"/>
      <c r="FPM40" s="262"/>
      <c r="FPN40" s="262"/>
      <c r="FPO40" s="262"/>
      <c r="FPP40" s="262"/>
      <c r="FPQ40" s="262"/>
      <c r="FPR40" s="262"/>
      <c r="FPS40" s="262"/>
      <c r="FPT40" s="262"/>
      <c r="FPU40" s="262"/>
      <c r="FPV40" s="262"/>
      <c r="FPW40" s="262"/>
      <c r="FPX40" s="262"/>
      <c r="FPY40" s="262"/>
      <c r="FPZ40" s="262"/>
      <c r="FQA40" s="262"/>
      <c r="FQB40" s="262"/>
      <c r="FQC40" s="262"/>
      <c r="FQD40" s="262"/>
      <c r="FQE40" s="262"/>
      <c r="FQF40" s="262"/>
      <c r="FQG40" s="262"/>
      <c r="FQH40" s="262"/>
      <c r="FQI40" s="262"/>
      <c r="FQJ40" s="262"/>
      <c r="FQK40" s="262"/>
      <c r="FQL40" s="262"/>
      <c r="FQM40" s="262"/>
      <c r="FQN40" s="262"/>
      <c r="FQO40" s="262"/>
      <c r="FQP40" s="262"/>
      <c r="FQQ40" s="262"/>
      <c r="FQR40" s="262"/>
      <c r="FQS40" s="262"/>
      <c r="FQT40" s="262"/>
      <c r="FQU40" s="262"/>
      <c r="FQV40" s="262"/>
      <c r="FQW40" s="262"/>
      <c r="FQX40" s="262"/>
      <c r="FQY40" s="262"/>
      <c r="FQZ40" s="262"/>
      <c r="FRA40" s="262"/>
      <c r="FRB40" s="262"/>
      <c r="FRC40" s="262"/>
      <c r="FRD40" s="262"/>
      <c r="FRE40" s="262"/>
      <c r="FRF40" s="262"/>
      <c r="FRG40" s="262"/>
      <c r="FRH40" s="262"/>
      <c r="FRI40" s="262"/>
      <c r="FRJ40" s="262"/>
      <c r="FRK40" s="262"/>
      <c r="FRL40" s="262"/>
      <c r="FRM40" s="262"/>
      <c r="FRN40" s="262"/>
      <c r="FRO40" s="262"/>
      <c r="FRP40" s="262"/>
      <c r="FRQ40" s="262"/>
      <c r="FRR40" s="262"/>
      <c r="FRS40" s="262"/>
      <c r="FRT40" s="262"/>
      <c r="FRU40" s="262"/>
      <c r="FRV40" s="262"/>
      <c r="FRW40" s="262"/>
      <c r="FRX40" s="262"/>
      <c r="FRY40" s="262"/>
      <c r="FRZ40" s="262"/>
      <c r="FSA40" s="262"/>
      <c r="FSB40" s="262"/>
      <c r="FSC40" s="262"/>
      <c r="FSD40" s="262"/>
      <c r="FSE40" s="262"/>
      <c r="FSF40" s="262"/>
      <c r="FSG40" s="262"/>
      <c r="FSH40" s="262"/>
      <c r="FSI40" s="262"/>
      <c r="FSJ40" s="262"/>
      <c r="FSK40" s="262"/>
      <c r="FSL40" s="262"/>
      <c r="FSM40" s="262"/>
      <c r="FSN40" s="262"/>
      <c r="FSO40" s="262"/>
      <c r="FSP40" s="262"/>
      <c r="FSQ40" s="262"/>
      <c r="FSR40" s="262"/>
      <c r="FSS40" s="262"/>
      <c r="FST40" s="262"/>
      <c r="FSU40" s="262"/>
      <c r="FSV40" s="262"/>
      <c r="FSW40" s="262"/>
      <c r="FSX40" s="262"/>
      <c r="FSY40" s="262"/>
      <c r="FSZ40" s="262"/>
      <c r="FTA40" s="262"/>
      <c r="FTB40" s="262"/>
      <c r="FTC40" s="262"/>
      <c r="FTD40" s="262"/>
      <c r="FTE40" s="262"/>
      <c r="FTF40" s="262"/>
      <c r="FTG40" s="262"/>
      <c r="FTH40" s="262"/>
      <c r="FTI40" s="262"/>
      <c r="FTJ40" s="262"/>
      <c r="FTK40" s="262"/>
      <c r="FTL40" s="262"/>
      <c r="FTM40" s="262"/>
      <c r="FTN40" s="262"/>
      <c r="FTO40" s="262"/>
      <c r="FTP40" s="262"/>
      <c r="FTQ40" s="262"/>
      <c r="FTR40" s="262"/>
      <c r="FTS40" s="262"/>
      <c r="FTT40" s="262"/>
      <c r="FTU40" s="262"/>
      <c r="FTV40" s="262"/>
      <c r="FTW40" s="262"/>
      <c r="FTX40" s="262"/>
      <c r="FTY40" s="262"/>
      <c r="FTZ40" s="262"/>
      <c r="FUA40" s="262"/>
      <c r="FUB40" s="262"/>
      <c r="FUC40" s="262"/>
      <c r="FUD40" s="262"/>
      <c r="FUE40" s="262"/>
      <c r="FUF40" s="262"/>
      <c r="FUG40" s="262"/>
      <c r="FUH40" s="262"/>
      <c r="FUI40" s="262"/>
      <c r="FUJ40" s="262"/>
      <c r="FUK40" s="262"/>
      <c r="FUL40" s="262"/>
      <c r="FUM40" s="262"/>
      <c r="FUN40" s="262"/>
      <c r="FUO40" s="262"/>
      <c r="FUP40" s="262"/>
      <c r="FUQ40" s="262"/>
      <c r="FUR40" s="262"/>
      <c r="FUS40" s="262"/>
      <c r="FUT40" s="262"/>
      <c r="FUU40" s="262"/>
      <c r="FUV40" s="262"/>
      <c r="FUW40" s="262"/>
      <c r="FUX40" s="262"/>
      <c r="FUY40" s="262"/>
      <c r="FUZ40" s="262"/>
      <c r="FVA40" s="262"/>
      <c r="FVB40" s="262"/>
      <c r="FVC40" s="262"/>
      <c r="FVD40" s="262"/>
      <c r="FVE40" s="262"/>
      <c r="FVF40" s="262"/>
      <c r="FVG40" s="262"/>
      <c r="FVH40" s="262"/>
      <c r="FVI40" s="262"/>
      <c r="FVJ40" s="262"/>
      <c r="FVK40" s="262"/>
      <c r="FVL40" s="262"/>
      <c r="FVM40" s="262"/>
      <c r="FVN40" s="262"/>
      <c r="FVO40" s="262"/>
      <c r="FVP40" s="262"/>
      <c r="FVQ40" s="262"/>
      <c r="FVR40" s="262"/>
      <c r="FVS40" s="262"/>
      <c r="FVT40" s="262"/>
      <c r="FVU40" s="262"/>
      <c r="FVV40" s="262"/>
      <c r="FVW40" s="262"/>
      <c r="FVX40" s="262"/>
      <c r="FVY40" s="262"/>
      <c r="FVZ40" s="262"/>
      <c r="FWA40" s="262"/>
      <c r="FWB40" s="262"/>
      <c r="FWC40" s="262"/>
      <c r="FWD40" s="262"/>
      <c r="FWE40" s="262"/>
      <c r="FWF40" s="262"/>
      <c r="FWG40" s="262"/>
      <c r="FWH40" s="262"/>
      <c r="FWI40" s="262"/>
      <c r="FWJ40" s="262"/>
      <c r="FWK40" s="262"/>
      <c r="FWL40" s="262"/>
      <c r="FWM40" s="262"/>
      <c r="FWN40" s="262"/>
      <c r="FWO40" s="262"/>
      <c r="FWP40" s="262"/>
      <c r="FWQ40" s="262"/>
      <c r="FWR40" s="262"/>
      <c r="FWS40" s="262"/>
      <c r="FWT40" s="262"/>
      <c r="FWU40" s="262"/>
      <c r="FWV40" s="262"/>
      <c r="FWW40" s="262"/>
      <c r="FWX40" s="262"/>
      <c r="FWY40" s="262"/>
      <c r="FWZ40" s="262"/>
      <c r="FXA40" s="262"/>
      <c r="FXB40" s="262"/>
      <c r="FXC40" s="262"/>
      <c r="FXD40" s="262"/>
      <c r="FXE40" s="262"/>
      <c r="FXF40" s="262"/>
      <c r="FXG40" s="262"/>
      <c r="FXH40" s="262"/>
      <c r="FXI40" s="262"/>
      <c r="FXJ40" s="262"/>
      <c r="FXK40" s="262"/>
      <c r="FXL40" s="262"/>
      <c r="FXM40" s="262"/>
      <c r="FXN40" s="262"/>
      <c r="FXO40" s="262"/>
      <c r="FXP40" s="262"/>
      <c r="FXQ40" s="262"/>
      <c r="FXR40" s="262"/>
      <c r="FXS40" s="262"/>
      <c r="FXT40" s="262"/>
      <c r="FXU40" s="262"/>
      <c r="FXV40" s="262"/>
      <c r="FXW40" s="262"/>
      <c r="FXX40" s="262"/>
      <c r="FXY40" s="262"/>
      <c r="FXZ40" s="262"/>
      <c r="FYA40" s="262"/>
      <c r="FYB40" s="262"/>
      <c r="FYC40" s="262"/>
      <c r="FYD40" s="262"/>
      <c r="FYE40" s="262"/>
      <c r="FYF40" s="262"/>
      <c r="FYG40" s="262"/>
      <c r="FYH40" s="262"/>
      <c r="FYI40" s="262"/>
      <c r="FYJ40" s="262"/>
      <c r="FYK40" s="262"/>
      <c r="FYL40" s="262"/>
      <c r="FYM40" s="262"/>
      <c r="FYN40" s="262"/>
      <c r="FYO40" s="262"/>
      <c r="FYP40" s="262"/>
      <c r="FYQ40" s="262"/>
      <c r="FYR40" s="262"/>
      <c r="FYS40" s="262"/>
      <c r="FYT40" s="262"/>
      <c r="FYU40" s="262"/>
      <c r="FYV40" s="262"/>
      <c r="FYW40" s="262"/>
      <c r="FYX40" s="262"/>
      <c r="FYY40" s="262"/>
      <c r="FYZ40" s="262"/>
      <c r="FZA40" s="262"/>
      <c r="FZB40" s="262"/>
      <c r="FZC40" s="262"/>
      <c r="FZD40" s="262"/>
      <c r="FZE40" s="262"/>
      <c r="FZF40" s="262"/>
      <c r="FZG40" s="262"/>
      <c r="FZH40" s="262"/>
      <c r="FZI40" s="262"/>
      <c r="FZJ40" s="262"/>
      <c r="FZK40" s="262"/>
      <c r="FZL40" s="262"/>
      <c r="FZM40" s="262"/>
      <c r="FZN40" s="262"/>
      <c r="FZO40" s="262"/>
      <c r="FZP40" s="262"/>
      <c r="FZQ40" s="262"/>
      <c r="FZR40" s="262"/>
      <c r="FZS40" s="262"/>
      <c r="FZT40" s="262"/>
      <c r="FZU40" s="262"/>
      <c r="FZV40" s="262"/>
      <c r="FZW40" s="262"/>
      <c r="FZX40" s="262"/>
      <c r="FZY40" s="262"/>
      <c r="FZZ40" s="262"/>
      <c r="GAA40" s="262"/>
      <c r="GAB40" s="262"/>
      <c r="GAC40" s="262"/>
      <c r="GAD40" s="262"/>
      <c r="GAE40" s="262"/>
      <c r="GAF40" s="262"/>
      <c r="GAG40" s="262"/>
      <c r="GAH40" s="262"/>
      <c r="GAI40" s="262"/>
      <c r="GAJ40" s="262"/>
      <c r="GAK40" s="262"/>
      <c r="GAL40" s="262"/>
      <c r="GAM40" s="262"/>
      <c r="GAN40" s="262"/>
      <c r="GAO40" s="262"/>
      <c r="GAP40" s="262"/>
      <c r="GAQ40" s="262"/>
      <c r="GAR40" s="262"/>
      <c r="GAS40" s="262"/>
      <c r="GAT40" s="262"/>
      <c r="GAU40" s="262"/>
      <c r="GAV40" s="262"/>
      <c r="GAW40" s="262"/>
      <c r="GAX40" s="262"/>
      <c r="GAY40" s="262"/>
      <c r="GAZ40" s="262"/>
      <c r="GBA40" s="262"/>
      <c r="GBB40" s="262"/>
      <c r="GBC40" s="262"/>
      <c r="GBD40" s="262"/>
      <c r="GBE40" s="262"/>
      <c r="GBF40" s="262"/>
      <c r="GBG40" s="262"/>
      <c r="GBH40" s="262"/>
      <c r="GBI40" s="262"/>
      <c r="GBJ40" s="262"/>
      <c r="GBK40" s="262"/>
      <c r="GBL40" s="262"/>
      <c r="GBM40" s="262"/>
      <c r="GBN40" s="262"/>
      <c r="GBO40" s="262"/>
      <c r="GBP40" s="262"/>
      <c r="GBQ40" s="262"/>
      <c r="GBR40" s="262"/>
      <c r="GBS40" s="262"/>
      <c r="GBT40" s="262"/>
      <c r="GBU40" s="262"/>
      <c r="GBV40" s="262"/>
      <c r="GBW40" s="262"/>
      <c r="GBX40" s="262"/>
      <c r="GBY40" s="262"/>
      <c r="GBZ40" s="262"/>
      <c r="GCA40" s="262"/>
      <c r="GCB40" s="262"/>
      <c r="GCC40" s="262"/>
      <c r="GCD40" s="262"/>
      <c r="GCE40" s="262"/>
      <c r="GCF40" s="262"/>
      <c r="GCG40" s="262"/>
      <c r="GCH40" s="262"/>
      <c r="GCI40" s="262"/>
      <c r="GCJ40" s="262"/>
      <c r="GCK40" s="262"/>
      <c r="GCL40" s="262"/>
      <c r="GCM40" s="262"/>
      <c r="GCN40" s="262"/>
      <c r="GCO40" s="262"/>
      <c r="GCP40" s="262"/>
      <c r="GCQ40" s="262"/>
      <c r="GCR40" s="262"/>
      <c r="GCS40" s="262"/>
      <c r="GCT40" s="262"/>
      <c r="GCU40" s="262"/>
      <c r="GCV40" s="262"/>
      <c r="GCW40" s="262"/>
      <c r="GCX40" s="262"/>
      <c r="GCY40" s="262"/>
      <c r="GCZ40" s="262"/>
      <c r="GDA40" s="262"/>
      <c r="GDB40" s="262"/>
      <c r="GDC40" s="262"/>
      <c r="GDD40" s="262"/>
      <c r="GDE40" s="262"/>
      <c r="GDF40" s="262"/>
      <c r="GDG40" s="262"/>
      <c r="GDH40" s="262"/>
      <c r="GDI40" s="262"/>
      <c r="GDJ40" s="262"/>
      <c r="GDK40" s="262"/>
      <c r="GDL40" s="262"/>
      <c r="GDM40" s="262"/>
      <c r="GDN40" s="262"/>
      <c r="GDO40" s="262"/>
      <c r="GDP40" s="262"/>
      <c r="GDQ40" s="262"/>
      <c r="GDR40" s="262"/>
      <c r="GDS40" s="262"/>
      <c r="GDT40" s="262"/>
      <c r="GDU40" s="262"/>
      <c r="GDV40" s="262"/>
      <c r="GDW40" s="262"/>
      <c r="GDX40" s="262"/>
      <c r="GDY40" s="262"/>
      <c r="GDZ40" s="262"/>
      <c r="GEA40" s="262"/>
      <c r="GEB40" s="262"/>
      <c r="GEC40" s="262"/>
      <c r="GED40" s="262"/>
      <c r="GEE40" s="262"/>
      <c r="GEF40" s="262"/>
      <c r="GEG40" s="262"/>
      <c r="GEH40" s="262"/>
      <c r="GEI40" s="262"/>
      <c r="GEJ40" s="262"/>
      <c r="GEK40" s="262"/>
      <c r="GEL40" s="262"/>
      <c r="GEM40" s="262"/>
      <c r="GEN40" s="262"/>
      <c r="GEO40" s="262"/>
      <c r="GEP40" s="262"/>
      <c r="GEQ40" s="262"/>
      <c r="GER40" s="262"/>
      <c r="GES40" s="262"/>
      <c r="GET40" s="262"/>
      <c r="GEU40" s="262"/>
      <c r="GEV40" s="262"/>
      <c r="GEW40" s="262"/>
      <c r="GEX40" s="262"/>
      <c r="GEY40" s="262"/>
      <c r="GEZ40" s="262"/>
      <c r="GFA40" s="262"/>
      <c r="GFB40" s="262"/>
      <c r="GFC40" s="262"/>
      <c r="GFD40" s="262"/>
      <c r="GFE40" s="262"/>
      <c r="GFF40" s="262"/>
      <c r="GFG40" s="262"/>
      <c r="GFH40" s="262"/>
      <c r="GFI40" s="262"/>
      <c r="GFJ40" s="262"/>
      <c r="GFK40" s="262"/>
      <c r="GFL40" s="262"/>
      <c r="GFM40" s="262"/>
      <c r="GFN40" s="262"/>
      <c r="GFO40" s="262"/>
      <c r="GFP40" s="262"/>
      <c r="GFQ40" s="262"/>
      <c r="GFR40" s="262"/>
      <c r="GFS40" s="262"/>
      <c r="GFT40" s="262"/>
      <c r="GFU40" s="262"/>
      <c r="GFV40" s="262"/>
      <c r="GFW40" s="262"/>
      <c r="GFX40" s="262"/>
      <c r="GFY40" s="262"/>
      <c r="GFZ40" s="262"/>
      <c r="GGA40" s="262"/>
      <c r="GGB40" s="262"/>
      <c r="GGC40" s="262"/>
      <c r="GGD40" s="262"/>
      <c r="GGE40" s="262"/>
      <c r="GGF40" s="262"/>
      <c r="GGG40" s="262"/>
      <c r="GGH40" s="262"/>
      <c r="GGI40" s="262"/>
      <c r="GGJ40" s="262"/>
      <c r="GGK40" s="262"/>
      <c r="GGL40" s="262"/>
      <c r="GGM40" s="262"/>
      <c r="GGN40" s="262"/>
      <c r="GGO40" s="262"/>
      <c r="GGP40" s="262"/>
      <c r="GGQ40" s="262"/>
      <c r="GGR40" s="262"/>
      <c r="GGS40" s="262"/>
      <c r="GGT40" s="262"/>
      <c r="GGU40" s="262"/>
      <c r="GGV40" s="262"/>
      <c r="GGW40" s="262"/>
      <c r="GGX40" s="262"/>
      <c r="GGY40" s="262"/>
      <c r="GGZ40" s="262"/>
      <c r="GHA40" s="262"/>
      <c r="GHB40" s="262"/>
      <c r="GHC40" s="262"/>
      <c r="GHD40" s="262"/>
      <c r="GHE40" s="262"/>
      <c r="GHF40" s="262"/>
      <c r="GHG40" s="262"/>
      <c r="GHH40" s="262"/>
      <c r="GHI40" s="262"/>
      <c r="GHJ40" s="262"/>
      <c r="GHK40" s="262"/>
      <c r="GHL40" s="262"/>
      <c r="GHM40" s="262"/>
      <c r="GHN40" s="262"/>
      <c r="GHO40" s="262"/>
      <c r="GHP40" s="262"/>
      <c r="GHQ40" s="262"/>
      <c r="GHR40" s="262"/>
      <c r="GHS40" s="262"/>
      <c r="GHT40" s="262"/>
      <c r="GHU40" s="262"/>
      <c r="GHV40" s="262"/>
      <c r="GHW40" s="262"/>
      <c r="GHX40" s="262"/>
      <c r="GHY40" s="262"/>
      <c r="GHZ40" s="262"/>
      <c r="GIA40" s="262"/>
      <c r="GIB40" s="262"/>
      <c r="GIC40" s="262"/>
      <c r="GID40" s="262"/>
      <c r="GIE40" s="262"/>
      <c r="GIF40" s="262"/>
      <c r="GIG40" s="262"/>
      <c r="GIH40" s="262"/>
      <c r="GII40" s="262"/>
      <c r="GIJ40" s="262"/>
      <c r="GIK40" s="262"/>
      <c r="GIL40" s="262"/>
      <c r="GIM40" s="262"/>
      <c r="GIN40" s="262"/>
      <c r="GIO40" s="262"/>
      <c r="GIP40" s="262"/>
      <c r="GIQ40" s="262"/>
      <c r="GIR40" s="262"/>
      <c r="GIS40" s="262"/>
      <c r="GIT40" s="262"/>
      <c r="GIU40" s="262"/>
      <c r="GIV40" s="262"/>
      <c r="GIW40" s="262"/>
      <c r="GIX40" s="262"/>
      <c r="GIY40" s="262"/>
      <c r="GIZ40" s="262"/>
      <c r="GJA40" s="262"/>
      <c r="GJB40" s="262"/>
      <c r="GJC40" s="262"/>
      <c r="GJD40" s="262"/>
      <c r="GJE40" s="262"/>
      <c r="GJF40" s="262"/>
      <c r="GJG40" s="262"/>
      <c r="GJH40" s="262"/>
      <c r="GJI40" s="262"/>
      <c r="GJJ40" s="262"/>
      <c r="GJK40" s="262"/>
      <c r="GJL40" s="262"/>
      <c r="GJM40" s="262"/>
      <c r="GJN40" s="262"/>
      <c r="GJO40" s="262"/>
      <c r="GJP40" s="262"/>
      <c r="GJQ40" s="262"/>
      <c r="GJR40" s="262"/>
      <c r="GJS40" s="262"/>
      <c r="GJT40" s="262"/>
      <c r="GJU40" s="262"/>
      <c r="GJV40" s="262"/>
      <c r="GJW40" s="262"/>
      <c r="GJX40" s="262"/>
      <c r="GJY40" s="262"/>
      <c r="GJZ40" s="262"/>
      <c r="GKA40" s="262"/>
      <c r="GKB40" s="262"/>
      <c r="GKC40" s="262"/>
      <c r="GKD40" s="262"/>
      <c r="GKE40" s="262"/>
      <c r="GKF40" s="262"/>
      <c r="GKG40" s="262"/>
      <c r="GKH40" s="262"/>
      <c r="GKI40" s="262"/>
      <c r="GKJ40" s="262"/>
      <c r="GKK40" s="262"/>
      <c r="GKL40" s="262"/>
      <c r="GKM40" s="262"/>
      <c r="GKN40" s="262"/>
      <c r="GKO40" s="262"/>
      <c r="GKP40" s="262"/>
      <c r="GKQ40" s="262"/>
      <c r="GKR40" s="262"/>
      <c r="GKS40" s="262"/>
      <c r="GKT40" s="262"/>
      <c r="GKU40" s="262"/>
      <c r="GKV40" s="262"/>
      <c r="GKW40" s="262"/>
      <c r="GKX40" s="262"/>
      <c r="GKY40" s="262"/>
      <c r="GKZ40" s="262"/>
      <c r="GLA40" s="262"/>
      <c r="GLB40" s="262"/>
      <c r="GLC40" s="262"/>
      <c r="GLD40" s="262"/>
      <c r="GLE40" s="262"/>
      <c r="GLF40" s="262"/>
      <c r="GLG40" s="262"/>
      <c r="GLH40" s="262"/>
      <c r="GLI40" s="262"/>
      <c r="GLJ40" s="262"/>
      <c r="GLK40" s="262"/>
      <c r="GLL40" s="262"/>
      <c r="GLM40" s="262"/>
      <c r="GLN40" s="262"/>
      <c r="GLO40" s="262"/>
      <c r="GLP40" s="262"/>
      <c r="GLQ40" s="262"/>
      <c r="GLR40" s="262"/>
      <c r="GLS40" s="262"/>
      <c r="GLT40" s="262"/>
      <c r="GLU40" s="262"/>
      <c r="GLV40" s="262"/>
      <c r="GLW40" s="262"/>
      <c r="GLX40" s="262"/>
      <c r="GLY40" s="262"/>
      <c r="GLZ40" s="262"/>
      <c r="GMA40" s="262"/>
      <c r="GMB40" s="262"/>
      <c r="GMC40" s="262"/>
      <c r="GMD40" s="262"/>
      <c r="GME40" s="262"/>
      <c r="GMF40" s="262"/>
      <c r="GMG40" s="262"/>
      <c r="GMH40" s="262"/>
      <c r="GMI40" s="262"/>
      <c r="GMJ40" s="262"/>
      <c r="GMK40" s="262"/>
      <c r="GML40" s="262"/>
      <c r="GMM40" s="262"/>
      <c r="GMN40" s="262"/>
      <c r="GMO40" s="262"/>
      <c r="GMP40" s="262"/>
      <c r="GMQ40" s="262"/>
      <c r="GMR40" s="262"/>
      <c r="GMS40" s="262"/>
      <c r="GMT40" s="262"/>
      <c r="GMU40" s="262"/>
      <c r="GMV40" s="262"/>
      <c r="GMW40" s="262"/>
      <c r="GMX40" s="262"/>
      <c r="GMY40" s="262"/>
      <c r="GMZ40" s="262"/>
      <c r="GNA40" s="262"/>
      <c r="GNB40" s="262"/>
      <c r="GNC40" s="262"/>
      <c r="GND40" s="262"/>
      <c r="GNE40" s="262"/>
      <c r="GNF40" s="262"/>
      <c r="GNG40" s="262"/>
      <c r="GNH40" s="262"/>
      <c r="GNI40" s="262"/>
      <c r="GNJ40" s="262"/>
      <c r="GNK40" s="262"/>
      <c r="GNL40" s="262"/>
      <c r="GNM40" s="262"/>
      <c r="GNN40" s="262"/>
      <c r="GNO40" s="262"/>
      <c r="GNP40" s="262"/>
      <c r="GNQ40" s="262"/>
      <c r="GNR40" s="262"/>
      <c r="GNS40" s="262"/>
      <c r="GNT40" s="262"/>
      <c r="GNU40" s="262"/>
      <c r="GNV40" s="262"/>
      <c r="GNW40" s="262"/>
      <c r="GNX40" s="262"/>
      <c r="GNY40" s="262"/>
      <c r="GNZ40" s="262"/>
      <c r="GOA40" s="262"/>
      <c r="GOB40" s="262"/>
      <c r="GOC40" s="262"/>
      <c r="GOD40" s="262"/>
      <c r="GOE40" s="262"/>
      <c r="GOF40" s="262"/>
      <c r="GOG40" s="262"/>
      <c r="GOH40" s="262"/>
      <c r="GOI40" s="262"/>
      <c r="GOJ40" s="262"/>
      <c r="GOK40" s="262"/>
      <c r="GOL40" s="262"/>
      <c r="GOM40" s="262"/>
      <c r="GON40" s="262"/>
      <c r="GOO40" s="262"/>
      <c r="GOP40" s="262"/>
      <c r="GOQ40" s="262"/>
      <c r="GOR40" s="262"/>
      <c r="GOS40" s="262"/>
      <c r="GOT40" s="262"/>
      <c r="GOU40" s="262"/>
      <c r="GOV40" s="262"/>
      <c r="GOW40" s="262"/>
      <c r="GOX40" s="262"/>
      <c r="GOY40" s="262"/>
      <c r="GOZ40" s="262"/>
      <c r="GPA40" s="262"/>
      <c r="GPB40" s="262"/>
      <c r="GPC40" s="262"/>
      <c r="GPD40" s="262"/>
      <c r="GPE40" s="262"/>
      <c r="GPF40" s="262"/>
      <c r="GPG40" s="262"/>
      <c r="GPH40" s="262"/>
      <c r="GPI40" s="262"/>
      <c r="GPJ40" s="262"/>
      <c r="GPK40" s="262"/>
      <c r="GPL40" s="262"/>
      <c r="GPM40" s="262"/>
      <c r="GPN40" s="262"/>
      <c r="GPO40" s="262"/>
      <c r="GPP40" s="262"/>
      <c r="GPQ40" s="262"/>
      <c r="GPR40" s="262"/>
      <c r="GPS40" s="262"/>
      <c r="GPT40" s="262"/>
      <c r="GPU40" s="262"/>
      <c r="GPV40" s="262"/>
      <c r="GPW40" s="262"/>
      <c r="GPX40" s="262"/>
      <c r="GPY40" s="262"/>
      <c r="GPZ40" s="262"/>
      <c r="GQA40" s="262"/>
      <c r="GQB40" s="262"/>
      <c r="GQC40" s="262"/>
      <c r="GQD40" s="262"/>
      <c r="GQE40" s="262"/>
      <c r="GQF40" s="262"/>
      <c r="GQG40" s="262"/>
      <c r="GQH40" s="262"/>
      <c r="GQI40" s="262"/>
      <c r="GQJ40" s="262"/>
      <c r="GQK40" s="262"/>
      <c r="GQL40" s="262"/>
      <c r="GQM40" s="262"/>
      <c r="GQN40" s="262"/>
      <c r="GQO40" s="262"/>
      <c r="GQP40" s="262"/>
      <c r="GQQ40" s="262"/>
      <c r="GQR40" s="262"/>
      <c r="GQS40" s="262"/>
      <c r="GQT40" s="262"/>
      <c r="GQU40" s="262"/>
      <c r="GQV40" s="262"/>
      <c r="GQW40" s="262"/>
      <c r="GQX40" s="262"/>
      <c r="GQY40" s="262"/>
      <c r="GQZ40" s="262"/>
      <c r="GRA40" s="262"/>
      <c r="GRB40" s="262"/>
      <c r="GRC40" s="262"/>
      <c r="GRD40" s="262"/>
      <c r="GRE40" s="262"/>
      <c r="GRF40" s="262"/>
      <c r="GRG40" s="262"/>
      <c r="GRH40" s="262"/>
      <c r="GRI40" s="262"/>
      <c r="GRJ40" s="262"/>
      <c r="GRK40" s="262"/>
      <c r="GRL40" s="262"/>
      <c r="GRM40" s="262"/>
      <c r="GRN40" s="262"/>
      <c r="GRO40" s="262"/>
      <c r="GRP40" s="262"/>
      <c r="GRQ40" s="262"/>
      <c r="GRR40" s="262"/>
      <c r="GRS40" s="262"/>
      <c r="GRT40" s="262"/>
      <c r="GRU40" s="262"/>
      <c r="GRV40" s="262"/>
      <c r="GRW40" s="262"/>
      <c r="GRX40" s="262"/>
      <c r="GRY40" s="262"/>
      <c r="GRZ40" s="262"/>
      <c r="GSA40" s="262"/>
      <c r="GSB40" s="262"/>
      <c r="GSC40" s="262"/>
      <c r="GSD40" s="262"/>
      <c r="GSE40" s="262"/>
      <c r="GSF40" s="262"/>
      <c r="GSG40" s="262"/>
      <c r="GSH40" s="262"/>
      <c r="GSI40" s="262"/>
      <c r="GSJ40" s="262"/>
      <c r="GSK40" s="262"/>
      <c r="GSL40" s="262"/>
      <c r="GSM40" s="262"/>
      <c r="GSN40" s="262"/>
      <c r="GSO40" s="262"/>
      <c r="GSP40" s="262"/>
      <c r="GSQ40" s="262"/>
      <c r="GSR40" s="262"/>
      <c r="GSS40" s="262"/>
      <c r="GST40" s="262"/>
      <c r="GSU40" s="262"/>
      <c r="GSV40" s="262"/>
      <c r="GSW40" s="262"/>
      <c r="GSX40" s="262"/>
      <c r="GSY40" s="262"/>
      <c r="GSZ40" s="262"/>
      <c r="GTA40" s="262"/>
      <c r="GTB40" s="262"/>
      <c r="GTC40" s="262"/>
      <c r="GTD40" s="262"/>
      <c r="GTE40" s="262"/>
      <c r="GTF40" s="262"/>
      <c r="GTG40" s="262"/>
      <c r="GTH40" s="262"/>
      <c r="GTI40" s="262"/>
      <c r="GTJ40" s="262"/>
      <c r="GTK40" s="262"/>
      <c r="GTL40" s="262"/>
      <c r="GTM40" s="262"/>
      <c r="GTN40" s="262"/>
      <c r="GTO40" s="262"/>
      <c r="GTP40" s="262"/>
      <c r="GTQ40" s="262"/>
      <c r="GTR40" s="262"/>
      <c r="GTS40" s="262"/>
      <c r="GTT40" s="262"/>
      <c r="GTU40" s="262"/>
      <c r="GTV40" s="262"/>
      <c r="GTW40" s="262"/>
      <c r="GTX40" s="262"/>
      <c r="GTY40" s="262"/>
      <c r="GTZ40" s="262"/>
      <c r="GUA40" s="262"/>
      <c r="GUB40" s="262"/>
      <c r="GUC40" s="262"/>
      <c r="GUD40" s="262"/>
      <c r="GUE40" s="262"/>
      <c r="GUF40" s="262"/>
      <c r="GUG40" s="262"/>
      <c r="GUH40" s="262"/>
      <c r="GUI40" s="262"/>
      <c r="GUJ40" s="262"/>
      <c r="GUK40" s="262"/>
      <c r="GUL40" s="262"/>
      <c r="GUM40" s="262"/>
      <c r="GUN40" s="262"/>
      <c r="GUO40" s="262"/>
      <c r="GUP40" s="262"/>
      <c r="GUQ40" s="262"/>
      <c r="GUR40" s="262"/>
      <c r="GUS40" s="262"/>
      <c r="GUT40" s="262"/>
      <c r="GUU40" s="262"/>
      <c r="GUV40" s="262"/>
      <c r="GUW40" s="262"/>
      <c r="GUX40" s="262"/>
      <c r="GUY40" s="262"/>
      <c r="GUZ40" s="262"/>
      <c r="GVA40" s="262"/>
      <c r="GVB40" s="262"/>
      <c r="GVC40" s="262"/>
      <c r="GVD40" s="262"/>
      <c r="GVE40" s="262"/>
      <c r="GVF40" s="262"/>
      <c r="GVG40" s="262"/>
      <c r="GVH40" s="262"/>
      <c r="GVI40" s="262"/>
      <c r="GVJ40" s="262"/>
      <c r="GVK40" s="262"/>
      <c r="GVL40" s="262"/>
      <c r="GVM40" s="262"/>
      <c r="GVN40" s="262"/>
      <c r="GVO40" s="262"/>
      <c r="GVP40" s="262"/>
      <c r="GVQ40" s="262"/>
      <c r="GVR40" s="262"/>
      <c r="GVS40" s="262"/>
      <c r="GVT40" s="262"/>
      <c r="GVU40" s="262"/>
      <c r="GVV40" s="262"/>
      <c r="GVW40" s="262"/>
      <c r="GVX40" s="262"/>
      <c r="GVY40" s="262"/>
      <c r="GVZ40" s="262"/>
      <c r="GWA40" s="262"/>
      <c r="GWB40" s="262"/>
      <c r="GWC40" s="262"/>
      <c r="GWD40" s="262"/>
      <c r="GWE40" s="262"/>
      <c r="GWF40" s="262"/>
      <c r="GWG40" s="262"/>
      <c r="GWH40" s="262"/>
      <c r="GWI40" s="262"/>
      <c r="GWJ40" s="262"/>
      <c r="GWK40" s="262"/>
      <c r="GWL40" s="262"/>
      <c r="GWM40" s="262"/>
      <c r="GWN40" s="262"/>
      <c r="GWO40" s="262"/>
      <c r="GWP40" s="262"/>
      <c r="GWQ40" s="262"/>
      <c r="GWR40" s="262"/>
      <c r="GWS40" s="262"/>
      <c r="GWT40" s="262"/>
      <c r="GWU40" s="262"/>
      <c r="GWV40" s="262"/>
      <c r="GWW40" s="262"/>
      <c r="GWX40" s="262"/>
      <c r="GWY40" s="262"/>
      <c r="GWZ40" s="262"/>
      <c r="GXA40" s="262"/>
      <c r="GXB40" s="262"/>
      <c r="GXC40" s="262"/>
      <c r="GXD40" s="262"/>
      <c r="GXE40" s="262"/>
      <c r="GXF40" s="262"/>
      <c r="GXG40" s="262"/>
      <c r="GXH40" s="262"/>
      <c r="GXI40" s="262"/>
      <c r="GXJ40" s="262"/>
      <c r="GXK40" s="262"/>
      <c r="GXL40" s="262"/>
      <c r="GXM40" s="262"/>
      <c r="GXN40" s="262"/>
      <c r="GXO40" s="262"/>
      <c r="GXP40" s="262"/>
      <c r="GXQ40" s="262"/>
      <c r="GXR40" s="262"/>
      <c r="GXS40" s="262"/>
      <c r="GXT40" s="262"/>
      <c r="GXU40" s="262"/>
      <c r="GXV40" s="262"/>
      <c r="GXW40" s="262"/>
      <c r="GXX40" s="262"/>
      <c r="GXY40" s="262"/>
      <c r="GXZ40" s="262"/>
      <c r="GYA40" s="262"/>
      <c r="GYB40" s="262"/>
      <c r="GYC40" s="262"/>
      <c r="GYD40" s="262"/>
      <c r="GYE40" s="262"/>
      <c r="GYF40" s="262"/>
      <c r="GYG40" s="262"/>
      <c r="GYH40" s="262"/>
      <c r="GYI40" s="262"/>
      <c r="GYJ40" s="262"/>
      <c r="GYK40" s="262"/>
      <c r="GYL40" s="262"/>
      <c r="GYM40" s="262"/>
      <c r="GYN40" s="262"/>
      <c r="GYO40" s="262"/>
      <c r="GYP40" s="262"/>
      <c r="GYQ40" s="262"/>
      <c r="GYR40" s="262"/>
      <c r="GYS40" s="262"/>
      <c r="GYT40" s="262"/>
      <c r="GYU40" s="262"/>
      <c r="GYV40" s="262"/>
      <c r="GYW40" s="262"/>
      <c r="GYX40" s="262"/>
      <c r="GYY40" s="262"/>
      <c r="GYZ40" s="262"/>
      <c r="GZA40" s="262"/>
      <c r="GZB40" s="262"/>
      <c r="GZC40" s="262"/>
      <c r="GZD40" s="262"/>
      <c r="GZE40" s="262"/>
      <c r="GZF40" s="262"/>
      <c r="GZG40" s="262"/>
      <c r="GZH40" s="262"/>
      <c r="GZI40" s="262"/>
      <c r="GZJ40" s="262"/>
      <c r="GZK40" s="262"/>
      <c r="GZL40" s="262"/>
      <c r="GZM40" s="262"/>
      <c r="GZN40" s="262"/>
      <c r="GZO40" s="262"/>
      <c r="GZP40" s="262"/>
      <c r="GZQ40" s="262"/>
      <c r="GZR40" s="262"/>
      <c r="GZS40" s="262"/>
      <c r="GZT40" s="262"/>
      <c r="GZU40" s="262"/>
      <c r="GZV40" s="262"/>
      <c r="GZW40" s="262"/>
      <c r="GZX40" s="262"/>
      <c r="GZY40" s="262"/>
      <c r="GZZ40" s="262"/>
      <c r="HAA40" s="262"/>
      <c r="HAB40" s="262"/>
      <c r="HAC40" s="262"/>
      <c r="HAD40" s="262"/>
      <c r="HAE40" s="262"/>
      <c r="HAF40" s="262"/>
      <c r="HAG40" s="262"/>
      <c r="HAH40" s="262"/>
      <c r="HAI40" s="262"/>
      <c r="HAJ40" s="262"/>
      <c r="HAK40" s="262"/>
      <c r="HAL40" s="262"/>
      <c r="HAM40" s="262"/>
      <c r="HAN40" s="262"/>
      <c r="HAO40" s="262"/>
      <c r="HAP40" s="262"/>
      <c r="HAQ40" s="262"/>
      <c r="HAR40" s="262"/>
      <c r="HAS40" s="262"/>
      <c r="HAT40" s="262"/>
      <c r="HAU40" s="262"/>
      <c r="HAV40" s="262"/>
      <c r="HAW40" s="262"/>
      <c r="HAX40" s="262"/>
      <c r="HAY40" s="262"/>
      <c r="HAZ40" s="262"/>
      <c r="HBA40" s="262"/>
      <c r="HBB40" s="262"/>
      <c r="HBC40" s="262"/>
      <c r="HBD40" s="262"/>
      <c r="HBE40" s="262"/>
      <c r="HBF40" s="262"/>
      <c r="HBG40" s="262"/>
      <c r="HBH40" s="262"/>
      <c r="HBI40" s="262"/>
      <c r="HBJ40" s="262"/>
      <c r="HBK40" s="262"/>
      <c r="HBL40" s="262"/>
      <c r="HBM40" s="262"/>
      <c r="HBN40" s="262"/>
      <c r="HBO40" s="262"/>
      <c r="HBP40" s="262"/>
      <c r="HBQ40" s="262"/>
      <c r="HBR40" s="262"/>
      <c r="HBS40" s="262"/>
      <c r="HBT40" s="262"/>
      <c r="HBU40" s="262"/>
      <c r="HBV40" s="262"/>
      <c r="HBW40" s="262"/>
      <c r="HBX40" s="262"/>
      <c r="HBY40" s="262"/>
      <c r="HBZ40" s="262"/>
      <c r="HCA40" s="262"/>
      <c r="HCB40" s="262"/>
      <c r="HCC40" s="262"/>
      <c r="HCD40" s="262"/>
      <c r="HCE40" s="262"/>
      <c r="HCF40" s="262"/>
      <c r="HCG40" s="262"/>
      <c r="HCH40" s="262"/>
      <c r="HCI40" s="262"/>
      <c r="HCJ40" s="262"/>
      <c r="HCK40" s="262"/>
      <c r="HCL40" s="262"/>
      <c r="HCM40" s="262"/>
      <c r="HCN40" s="262"/>
      <c r="HCO40" s="262"/>
      <c r="HCP40" s="262"/>
      <c r="HCQ40" s="262"/>
      <c r="HCR40" s="262"/>
      <c r="HCS40" s="262"/>
      <c r="HCT40" s="262"/>
      <c r="HCU40" s="262"/>
      <c r="HCV40" s="262"/>
      <c r="HCW40" s="262"/>
      <c r="HCX40" s="262"/>
      <c r="HCY40" s="262"/>
      <c r="HCZ40" s="262"/>
      <c r="HDA40" s="262"/>
      <c r="HDB40" s="262"/>
      <c r="HDC40" s="262"/>
      <c r="HDD40" s="262"/>
      <c r="HDE40" s="262"/>
      <c r="HDF40" s="262"/>
      <c r="HDG40" s="262"/>
      <c r="HDH40" s="262"/>
      <c r="HDI40" s="262"/>
      <c r="HDJ40" s="262"/>
      <c r="HDK40" s="262"/>
      <c r="HDL40" s="262"/>
      <c r="HDM40" s="262"/>
      <c r="HDN40" s="262"/>
      <c r="HDO40" s="262"/>
      <c r="HDP40" s="262"/>
      <c r="HDQ40" s="262"/>
      <c r="HDR40" s="262"/>
      <c r="HDS40" s="262"/>
      <c r="HDT40" s="262"/>
      <c r="HDU40" s="262"/>
      <c r="HDV40" s="262"/>
      <c r="HDW40" s="262"/>
      <c r="HDX40" s="262"/>
      <c r="HDY40" s="262"/>
      <c r="HDZ40" s="262"/>
      <c r="HEA40" s="262"/>
      <c r="HEB40" s="262"/>
      <c r="HEC40" s="262"/>
      <c r="HED40" s="262"/>
      <c r="HEE40" s="262"/>
      <c r="HEF40" s="262"/>
      <c r="HEG40" s="262"/>
      <c r="HEH40" s="262"/>
      <c r="HEI40" s="262"/>
      <c r="HEJ40" s="262"/>
      <c r="HEK40" s="262"/>
      <c r="HEL40" s="262"/>
      <c r="HEM40" s="262"/>
      <c r="HEN40" s="262"/>
      <c r="HEO40" s="262"/>
      <c r="HEP40" s="262"/>
      <c r="HEQ40" s="262"/>
      <c r="HER40" s="262"/>
      <c r="HES40" s="262"/>
      <c r="HET40" s="262"/>
      <c r="HEU40" s="262"/>
      <c r="HEV40" s="262"/>
      <c r="HEW40" s="262"/>
      <c r="HEX40" s="262"/>
      <c r="HEY40" s="262"/>
      <c r="HEZ40" s="262"/>
      <c r="HFA40" s="262"/>
      <c r="HFB40" s="262"/>
      <c r="HFC40" s="262"/>
      <c r="HFD40" s="262"/>
      <c r="HFE40" s="262"/>
      <c r="HFF40" s="262"/>
      <c r="HFG40" s="262"/>
      <c r="HFH40" s="262"/>
      <c r="HFI40" s="262"/>
      <c r="HFJ40" s="262"/>
      <c r="HFK40" s="262"/>
      <c r="HFL40" s="262"/>
      <c r="HFM40" s="262"/>
      <c r="HFN40" s="262"/>
      <c r="HFO40" s="262"/>
      <c r="HFP40" s="262"/>
      <c r="HFQ40" s="262"/>
      <c r="HFR40" s="262"/>
      <c r="HFS40" s="262"/>
      <c r="HFT40" s="262"/>
      <c r="HFU40" s="262"/>
      <c r="HFV40" s="262"/>
      <c r="HFW40" s="262"/>
      <c r="HFX40" s="262"/>
      <c r="HFY40" s="262"/>
      <c r="HFZ40" s="262"/>
      <c r="HGA40" s="262"/>
      <c r="HGB40" s="262"/>
      <c r="HGC40" s="262"/>
      <c r="HGD40" s="262"/>
      <c r="HGE40" s="262"/>
      <c r="HGF40" s="262"/>
      <c r="HGG40" s="262"/>
      <c r="HGH40" s="262"/>
      <c r="HGI40" s="262"/>
      <c r="HGJ40" s="262"/>
      <c r="HGK40" s="262"/>
      <c r="HGL40" s="262"/>
      <c r="HGM40" s="262"/>
      <c r="HGN40" s="262"/>
      <c r="HGO40" s="262"/>
      <c r="HGP40" s="262"/>
      <c r="HGQ40" s="262"/>
      <c r="HGR40" s="262"/>
      <c r="HGS40" s="262"/>
      <c r="HGT40" s="262"/>
      <c r="HGU40" s="262"/>
      <c r="HGV40" s="262"/>
      <c r="HGW40" s="262"/>
      <c r="HGX40" s="262"/>
      <c r="HGY40" s="262"/>
      <c r="HGZ40" s="262"/>
      <c r="HHA40" s="262"/>
      <c r="HHB40" s="262"/>
      <c r="HHC40" s="262"/>
      <c r="HHD40" s="262"/>
      <c r="HHE40" s="262"/>
      <c r="HHF40" s="262"/>
      <c r="HHG40" s="262"/>
      <c r="HHH40" s="262"/>
      <c r="HHI40" s="262"/>
      <c r="HHJ40" s="262"/>
      <c r="HHK40" s="262"/>
      <c r="HHL40" s="262"/>
      <c r="HHM40" s="262"/>
      <c r="HHN40" s="262"/>
      <c r="HHO40" s="262"/>
      <c r="HHP40" s="262"/>
      <c r="HHQ40" s="262"/>
      <c r="HHR40" s="262"/>
      <c r="HHS40" s="262"/>
      <c r="HHT40" s="262"/>
      <c r="HHU40" s="262"/>
      <c r="HHV40" s="262"/>
      <c r="HHW40" s="262"/>
      <c r="HHX40" s="262"/>
      <c r="HHY40" s="262"/>
      <c r="HHZ40" s="262"/>
      <c r="HIA40" s="262"/>
      <c r="HIB40" s="262"/>
      <c r="HIC40" s="262"/>
      <c r="HID40" s="262"/>
      <c r="HIE40" s="262"/>
      <c r="HIF40" s="262"/>
      <c r="HIG40" s="262"/>
      <c r="HIH40" s="262"/>
      <c r="HII40" s="262"/>
      <c r="HIJ40" s="262"/>
      <c r="HIK40" s="262"/>
      <c r="HIL40" s="262"/>
      <c r="HIM40" s="262"/>
      <c r="HIN40" s="262"/>
      <c r="HIO40" s="262"/>
      <c r="HIP40" s="262"/>
      <c r="HIQ40" s="262"/>
      <c r="HIR40" s="262"/>
      <c r="HIS40" s="262"/>
      <c r="HIT40" s="262"/>
      <c r="HIU40" s="262"/>
      <c r="HIV40" s="262"/>
      <c r="HIW40" s="262"/>
      <c r="HIX40" s="262"/>
      <c r="HIY40" s="262"/>
      <c r="HIZ40" s="262"/>
      <c r="HJA40" s="262"/>
      <c r="HJB40" s="262"/>
      <c r="HJC40" s="262"/>
      <c r="HJD40" s="262"/>
      <c r="HJE40" s="262"/>
      <c r="HJF40" s="262"/>
      <c r="HJG40" s="262"/>
      <c r="HJH40" s="262"/>
      <c r="HJI40" s="262"/>
      <c r="HJJ40" s="262"/>
      <c r="HJK40" s="262"/>
      <c r="HJL40" s="262"/>
      <c r="HJM40" s="262"/>
      <c r="HJN40" s="262"/>
      <c r="HJO40" s="262"/>
      <c r="HJP40" s="262"/>
      <c r="HJQ40" s="262"/>
      <c r="HJR40" s="262"/>
      <c r="HJS40" s="262"/>
      <c r="HJT40" s="262"/>
      <c r="HJU40" s="262"/>
      <c r="HJV40" s="262"/>
      <c r="HJW40" s="262"/>
      <c r="HJX40" s="262"/>
      <c r="HJY40" s="262"/>
      <c r="HJZ40" s="262"/>
      <c r="HKA40" s="262"/>
      <c r="HKB40" s="262"/>
      <c r="HKC40" s="262"/>
      <c r="HKD40" s="262"/>
      <c r="HKE40" s="262"/>
      <c r="HKF40" s="262"/>
      <c r="HKG40" s="262"/>
      <c r="HKH40" s="262"/>
      <c r="HKI40" s="262"/>
      <c r="HKJ40" s="262"/>
      <c r="HKK40" s="262"/>
      <c r="HKL40" s="262"/>
      <c r="HKM40" s="262"/>
      <c r="HKN40" s="262"/>
      <c r="HKO40" s="262"/>
      <c r="HKP40" s="262"/>
      <c r="HKQ40" s="262"/>
      <c r="HKR40" s="262"/>
      <c r="HKS40" s="262"/>
      <c r="HKT40" s="262"/>
      <c r="HKU40" s="262"/>
      <c r="HKV40" s="262"/>
      <c r="HKW40" s="262"/>
      <c r="HKX40" s="262"/>
      <c r="HKY40" s="262"/>
      <c r="HKZ40" s="262"/>
      <c r="HLA40" s="262"/>
      <c r="HLB40" s="262"/>
      <c r="HLC40" s="262"/>
      <c r="HLD40" s="262"/>
      <c r="HLE40" s="262"/>
      <c r="HLF40" s="262"/>
      <c r="HLG40" s="262"/>
      <c r="HLH40" s="262"/>
      <c r="HLI40" s="262"/>
      <c r="HLJ40" s="262"/>
      <c r="HLK40" s="262"/>
      <c r="HLL40" s="262"/>
      <c r="HLM40" s="262"/>
      <c r="HLN40" s="262"/>
      <c r="HLO40" s="262"/>
      <c r="HLP40" s="262"/>
      <c r="HLQ40" s="262"/>
      <c r="HLR40" s="262"/>
      <c r="HLS40" s="262"/>
      <c r="HLT40" s="262"/>
      <c r="HLU40" s="262"/>
      <c r="HLV40" s="262"/>
      <c r="HLW40" s="262"/>
      <c r="HLX40" s="262"/>
      <c r="HLY40" s="262"/>
      <c r="HLZ40" s="262"/>
      <c r="HMA40" s="262"/>
      <c r="HMB40" s="262"/>
      <c r="HMC40" s="262"/>
      <c r="HMD40" s="262"/>
      <c r="HME40" s="262"/>
      <c r="HMF40" s="262"/>
      <c r="HMG40" s="262"/>
      <c r="HMH40" s="262"/>
      <c r="HMI40" s="262"/>
      <c r="HMJ40" s="262"/>
      <c r="HMK40" s="262"/>
      <c r="HML40" s="262"/>
      <c r="HMM40" s="262"/>
      <c r="HMN40" s="262"/>
      <c r="HMO40" s="262"/>
      <c r="HMP40" s="262"/>
      <c r="HMQ40" s="262"/>
      <c r="HMR40" s="262"/>
      <c r="HMS40" s="262"/>
      <c r="HMT40" s="262"/>
      <c r="HMU40" s="262"/>
      <c r="HMV40" s="262"/>
      <c r="HMW40" s="262"/>
      <c r="HMX40" s="262"/>
      <c r="HMY40" s="262"/>
      <c r="HMZ40" s="262"/>
      <c r="HNA40" s="262"/>
      <c r="HNB40" s="262"/>
      <c r="HNC40" s="262"/>
      <c r="HND40" s="262"/>
      <c r="HNE40" s="262"/>
      <c r="HNF40" s="262"/>
      <c r="HNG40" s="262"/>
      <c r="HNH40" s="262"/>
      <c r="HNI40" s="262"/>
      <c r="HNJ40" s="262"/>
      <c r="HNK40" s="262"/>
      <c r="HNL40" s="262"/>
      <c r="HNM40" s="262"/>
      <c r="HNN40" s="262"/>
      <c r="HNO40" s="262"/>
      <c r="HNP40" s="262"/>
      <c r="HNQ40" s="262"/>
      <c r="HNR40" s="262"/>
      <c r="HNS40" s="262"/>
      <c r="HNT40" s="262"/>
      <c r="HNU40" s="262"/>
      <c r="HNV40" s="262"/>
      <c r="HNW40" s="262"/>
      <c r="HNX40" s="262"/>
      <c r="HNY40" s="262"/>
      <c r="HNZ40" s="262"/>
      <c r="HOA40" s="262"/>
      <c r="HOB40" s="262"/>
      <c r="HOC40" s="262"/>
      <c r="HOD40" s="262"/>
      <c r="HOE40" s="262"/>
      <c r="HOF40" s="262"/>
      <c r="HOG40" s="262"/>
      <c r="HOH40" s="262"/>
      <c r="HOI40" s="262"/>
      <c r="HOJ40" s="262"/>
      <c r="HOK40" s="262"/>
      <c r="HOL40" s="262"/>
      <c r="HOM40" s="262"/>
      <c r="HON40" s="262"/>
      <c r="HOO40" s="262"/>
      <c r="HOP40" s="262"/>
      <c r="HOQ40" s="262"/>
      <c r="HOR40" s="262"/>
      <c r="HOS40" s="262"/>
      <c r="HOT40" s="262"/>
      <c r="HOU40" s="262"/>
      <c r="HOV40" s="262"/>
      <c r="HOW40" s="262"/>
      <c r="HOX40" s="262"/>
      <c r="HOY40" s="262"/>
      <c r="HOZ40" s="262"/>
      <c r="HPA40" s="262"/>
      <c r="HPB40" s="262"/>
      <c r="HPC40" s="262"/>
      <c r="HPD40" s="262"/>
      <c r="HPE40" s="262"/>
      <c r="HPF40" s="262"/>
      <c r="HPG40" s="262"/>
      <c r="HPH40" s="262"/>
      <c r="HPI40" s="262"/>
      <c r="HPJ40" s="262"/>
      <c r="HPK40" s="262"/>
      <c r="HPL40" s="262"/>
      <c r="HPM40" s="262"/>
      <c r="HPN40" s="262"/>
      <c r="HPO40" s="262"/>
      <c r="HPP40" s="262"/>
      <c r="HPQ40" s="262"/>
      <c r="HPR40" s="262"/>
      <c r="HPS40" s="262"/>
      <c r="HPT40" s="262"/>
      <c r="HPU40" s="262"/>
      <c r="HPV40" s="262"/>
      <c r="HPW40" s="262"/>
      <c r="HPX40" s="262"/>
      <c r="HPY40" s="262"/>
      <c r="HPZ40" s="262"/>
      <c r="HQA40" s="262"/>
      <c r="HQB40" s="262"/>
      <c r="HQC40" s="262"/>
      <c r="HQD40" s="262"/>
      <c r="HQE40" s="262"/>
      <c r="HQF40" s="262"/>
      <c r="HQG40" s="262"/>
      <c r="HQH40" s="262"/>
      <c r="HQI40" s="262"/>
      <c r="HQJ40" s="262"/>
      <c r="HQK40" s="262"/>
      <c r="HQL40" s="262"/>
      <c r="HQM40" s="262"/>
      <c r="HQN40" s="262"/>
      <c r="HQO40" s="262"/>
      <c r="HQP40" s="262"/>
      <c r="HQQ40" s="262"/>
      <c r="HQR40" s="262"/>
      <c r="HQS40" s="262"/>
      <c r="HQT40" s="262"/>
      <c r="HQU40" s="262"/>
      <c r="HQV40" s="262"/>
      <c r="HQW40" s="262"/>
      <c r="HQX40" s="262"/>
      <c r="HQY40" s="262"/>
      <c r="HQZ40" s="262"/>
      <c r="HRA40" s="262"/>
      <c r="HRB40" s="262"/>
      <c r="HRC40" s="262"/>
      <c r="HRD40" s="262"/>
      <c r="HRE40" s="262"/>
      <c r="HRF40" s="262"/>
      <c r="HRG40" s="262"/>
      <c r="HRH40" s="262"/>
      <c r="HRI40" s="262"/>
      <c r="HRJ40" s="262"/>
      <c r="HRK40" s="262"/>
      <c r="HRL40" s="262"/>
      <c r="HRM40" s="262"/>
      <c r="HRN40" s="262"/>
      <c r="HRO40" s="262"/>
      <c r="HRP40" s="262"/>
      <c r="HRQ40" s="262"/>
      <c r="HRR40" s="262"/>
      <c r="HRS40" s="262"/>
      <c r="HRT40" s="262"/>
      <c r="HRU40" s="262"/>
      <c r="HRV40" s="262"/>
      <c r="HRW40" s="262"/>
      <c r="HRX40" s="262"/>
      <c r="HRY40" s="262"/>
      <c r="HRZ40" s="262"/>
      <c r="HSA40" s="262"/>
      <c r="HSB40" s="262"/>
      <c r="HSC40" s="262"/>
      <c r="HSD40" s="262"/>
      <c r="HSE40" s="262"/>
      <c r="HSF40" s="262"/>
      <c r="HSG40" s="262"/>
      <c r="HSH40" s="262"/>
      <c r="HSI40" s="262"/>
      <c r="HSJ40" s="262"/>
      <c r="HSK40" s="262"/>
      <c r="HSL40" s="262"/>
      <c r="HSM40" s="262"/>
      <c r="HSN40" s="262"/>
      <c r="HSO40" s="262"/>
      <c r="HSP40" s="262"/>
      <c r="HSQ40" s="262"/>
      <c r="HSR40" s="262"/>
      <c r="HSS40" s="262"/>
      <c r="HST40" s="262"/>
      <c r="HSU40" s="262"/>
      <c r="HSV40" s="262"/>
      <c r="HSW40" s="262"/>
      <c r="HSX40" s="262"/>
      <c r="HSY40" s="262"/>
      <c r="HSZ40" s="262"/>
      <c r="HTA40" s="262"/>
      <c r="HTB40" s="262"/>
      <c r="HTC40" s="262"/>
      <c r="HTD40" s="262"/>
      <c r="HTE40" s="262"/>
      <c r="HTF40" s="262"/>
      <c r="HTG40" s="262"/>
      <c r="HTH40" s="262"/>
      <c r="HTI40" s="262"/>
      <c r="HTJ40" s="262"/>
      <c r="HTK40" s="262"/>
      <c r="HTL40" s="262"/>
      <c r="HTM40" s="262"/>
      <c r="HTN40" s="262"/>
      <c r="HTO40" s="262"/>
      <c r="HTP40" s="262"/>
      <c r="HTQ40" s="262"/>
      <c r="HTR40" s="262"/>
      <c r="HTS40" s="262"/>
      <c r="HTT40" s="262"/>
      <c r="HTU40" s="262"/>
      <c r="HTV40" s="262"/>
      <c r="HTW40" s="262"/>
      <c r="HTX40" s="262"/>
      <c r="HTY40" s="262"/>
      <c r="HTZ40" s="262"/>
      <c r="HUA40" s="262"/>
      <c r="HUB40" s="262"/>
      <c r="HUC40" s="262"/>
      <c r="HUD40" s="262"/>
      <c r="HUE40" s="262"/>
      <c r="HUF40" s="262"/>
      <c r="HUG40" s="262"/>
      <c r="HUH40" s="262"/>
      <c r="HUI40" s="262"/>
      <c r="HUJ40" s="262"/>
      <c r="HUK40" s="262"/>
      <c r="HUL40" s="262"/>
      <c r="HUM40" s="262"/>
      <c r="HUN40" s="262"/>
      <c r="HUO40" s="262"/>
      <c r="HUP40" s="262"/>
      <c r="HUQ40" s="262"/>
      <c r="HUR40" s="262"/>
      <c r="HUS40" s="262"/>
      <c r="HUT40" s="262"/>
      <c r="HUU40" s="262"/>
      <c r="HUV40" s="262"/>
      <c r="HUW40" s="262"/>
      <c r="HUX40" s="262"/>
      <c r="HUY40" s="262"/>
      <c r="HUZ40" s="262"/>
      <c r="HVA40" s="262"/>
      <c r="HVB40" s="262"/>
      <c r="HVC40" s="262"/>
      <c r="HVD40" s="262"/>
      <c r="HVE40" s="262"/>
      <c r="HVF40" s="262"/>
      <c r="HVG40" s="262"/>
      <c r="HVH40" s="262"/>
      <c r="HVI40" s="262"/>
      <c r="HVJ40" s="262"/>
      <c r="HVK40" s="262"/>
      <c r="HVL40" s="262"/>
      <c r="HVM40" s="262"/>
      <c r="HVN40" s="262"/>
      <c r="HVO40" s="262"/>
      <c r="HVP40" s="262"/>
      <c r="HVQ40" s="262"/>
      <c r="HVR40" s="262"/>
      <c r="HVS40" s="262"/>
      <c r="HVT40" s="262"/>
      <c r="HVU40" s="262"/>
      <c r="HVV40" s="262"/>
      <c r="HVW40" s="262"/>
      <c r="HVX40" s="262"/>
      <c r="HVY40" s="262"/>
      <c r="HVZ40" s="262"/>
      <c r="HWA40" s="262"/>
      <c r="HWB40" s="262"/>
      <c r="HWC40" s="262"/>
      <c r="HWD40" s="262"/>
      <c r="HWE40" s="262"/>
      <c r="HWF40" s="262"/>
      <c r="HWG40" s="262"/>
      <c r="HWH40" s="262"/>
      <c r="HWI40" s="262"/>
      <c r="HWJ40" s="262"/>
      <c r="HWK40" s="262"/>
      <c r="HWL40" s="262"/>
      <c r="HWM40" s="262"/>
      <c r="HWN40" s="262"/>
      <c r="HWO40" s="262"/>
      <c r="HWP40" s="262"/>
      <c r="HWQ40" s="262"/>
      <c r="HWR40" s="262"/>
      <c r="HWS40" s="262"/>
      <c r="HWT40" s="262"/>
      <c r="HWU40" s="262"/>
      <c r="HWV40" s="262"/>
      <c r="HWW40" s="262"/>
      <c r="HWX40" s="262"/>
      <c r="HWY40" s="262"/>
      <c r="HWZ40" s="262"/>
      <c r="HXA40" s="262"/>
      <c r="HXB40" s="262"/>
      <c r="HXC40" s="262"/>
      <c r="HXD40" s="262"/>
      <c r="HXE40" s="262"/>
      <c r="HXF40" s="262"/>
      <c r="HXG40" s="262"/>
      <c r="HXH40" s="262"/>
      <c r="HXI40" s="262"/>
      <c r="HXJ40" s="262"/>
      <c r="HXK40" s="262"/>
      <c r="HXL40" s="262"/>
      <c r="HXM40" s="262"/>
      <c r="HXN40" s="262"/>
      <c r="HXO40" s="262"/>
      <c r="HXP40" s="262"/>
      <c r="HXQ40" s="262"/>
      <c r="HXR40" s="262"/>
      <c r="HXS40" s="262"/>
      <c r="HXT40" s="262"/>
      <c r="HXU40" s="262"/>
      <c r="HXV40" s="262"/>
      <c r="HXW40" s="262"/>
      <c r="HXX40" s="262"/>
      <c r="HXY40" s="262"/>
      <c r="HXZ40" s="262"/>
      <c r="HYA40" s="262"/>
      <c r="HYB40" s="262"/>
      <c r="HYC40" s="262"/>
      <c r="HYD40" s="262"/>
      <c r="HYE40" s="262"/>
      <c r="HYF40" s="262"/>
      <c r="HYG40" s="262"/>
      <c r="HYH40" s="262"/>
      <c r="HYI40" s="262"/>
      <c r="HYJ40" s="262"/>
      <c r="HYK40" s="262"/>
      <c r="HYL40" s="262"/>
      <c r="HYM40" s="262"/>
      <c r="HYN40" s="262"/>
      <c r="HYO40" s="262"/>
      <c r="HYP40" s="262"/>
      <c r="HYQ40" s="262"/>
      <c r="HYR40" s="262"/>
      <c r="HYS40" s="262"/>
      <c r="HYT40" s="262"/>
      <c r="HYU40" s="262"/>
      <c r="HYV40" s="262"/>
      <c r="HYW40" s="262"/>
      <c r="HYX40" s="262"/>
      <c r="HYY40" s="262"/>
      <c r="HYZ40" s="262"/>
      <c r="HZA40" s="262"/>
      <c r="HZB40" s="262"/>
      <c r="HZC40" s="262"/>
      <c r="HZD40" s="262"/>
      <c r="HZE40" s="262"/>
      <c r="HZF40" s="262"/>
      <c r="HZG40" s="262"/>
      <c r="HZH40" s="262"/>
      <c r="HZI40" s="262"/>
      <c r="HZJ40" s="262"/>
      <c r="HZK40" s="262"/>
      <c r="HZL40" s="262"/>
      <c r="HZM40" s="262"/>
      <c r="HZN40" s="262"/>
      <c r="HZO40" s="262"/>
      <c r="HZP40" s="262"/>
      <c r="HZQ40" s="262"/>
      <c r="HZR40" s="262"/>
      <c r="HZS40" s="262"/>
      <c r="HZT40" s="262"/>
      <c r="HZU40" s="262"/>
      <c r="HZV40" s="262"/>
      <c r="HZW40" s="262"/>
      <c r="HZX40" s="262"/>
      <c r="HZY40" s="262"/>
      <c r="HZZ40" s="262"/>
      <c r="IAA40" s="262"/>
      <c r="IAB40" s="262"/>
      <c r="IAC40" s="262"/>
      <c r="IAD40" s="262"/>
      <c r="IAE40" s="262"/>
      <c r="IAF40" s="262"/>
      <c r="IAG40" s="262"/>
      <c r="IAH40" s="262"/>
      <c r="IAI40" s="262"/>
      <c r="IAJ40" s="262"/>
      <c r="IAK40" s="262"/>
      <c r="IAL40" s="262"/>
      <c r="IAM40" s="262"/>
      <c r="IAN40" s="262"/>
      <c r="IAO40" s="262"/>
      <c r="IAP40" s="262"/>
      <c r="IAQ40" s="262"/>
      <c r="IAR40" s="262"/>
      <c r="IAS40" s="262"/>
      <c r="IAT40" s="262"/>
      <c r="IAU40" s="262"/>
      <c r="IAV40" s="262"/>
      <c r="IAW40" s="262"/>
      <c r="IAX40" s="262"/>
      <c r="IAY40" s="262"/>
      <c r="IAZ40" s="262"/>
      <c r="IBA40" s="262"/>
      <c r="IBB40" s="262"/>
      <c r="IBC40" s="262"/>
      <c r="IBD40" s="262"/>
      <c r="IBE40" s="262"/>
      <c r="IBF40" s="262"/>
      <c r="IBG40" s="262"/>
      <c r="IBH40" s="262"/>
      <c r="IBI40" s="262"/>
      <c r="IBJ40" s="262"/>
      <c r="IBK40" s="262"/>
      <c r="IBL40" s="262"/>
      <c r="IBM40" s="262"/>
      <c r="IBN40" s="262"/>
      <c r="IBO40" s="262"/>
      <c r="IBP40" s="262"/>
      <c r="IBQ40" s="262"/>
      <c r="IBR40" s="262"/>
      <c r="IBS40" s="262"/>
      <c r="IBT40" s="262"/>
      <c r="IBU40" s="262"/>
      <c r="IBV40" s="262"/>
      <c r="IBW40" s="262"/>
      <c r="IBX40" s="262"/>
      <c r="IBY40" s="262"/>
      <c r="IBZ40" s="262"/>
      <c r="ICA40" s="262"/>
      <c r="ICB40" s="262"/>
      <c r="ICC40" s="262"/>
      <c r="ICD40" s="262"/>
      <c r="ICE40" s="262"/>
      <c r="ICF40" s="262"/>
      <c r="ICG40" s="262"/>
      <c r="ICH40" s="262"/>
      <c r="ICI40" s="262"/>
      <c r="ICJ40" s="262"/>
      <c r="ICK40" s="262"/>
      <c r="ICL40" s="262"/>
      <c r="ICM40" s="262"/>
      <c r="ICN40" s="262"/>
      <c r="ICO40" s="262"/>
      <c r="ICP40" s="262"/>
      <c r="ICQ40" s="262"/>
      <c r="ICR40" s="262"/>
      <c r="ICS40" s="262"/>
      <c r="ICT40" s="262"/>
      <c r="ICU40" s="262"/>
      <c r="ICV40" s="262"/>
      <c r="ICW40" s="262"/>
      <c r="ICX40" s="262"/>
      <c r="ICY40" s="262"/>
      <c r="ICZ40" s="262"/>
      <c r="IDA40" s="262"/>
      <c r="IDB40" s="262"/>
      <c r="IDC40" s="262"/>
      <c r="IDD40" s="262"/>
      <c r="IDE40" s="262"/>
      <c r="IDF40" s="262"/>
      <c r="IDG40" s="262"/>
      <c r="IDH40" s="262"/>
      <c r="IDI40" s="262"/>
      <c r="IDJ40" s="262"/>
      <c r="IDK40" s="262"/>
      <c r="IDL40" s="262"/>
      <c r="IDM40" s="262"/>
      <c r="IDN40" s="262"/>
      <c r="IDO40" s="262"/>
      <c r="IDP40" s="262"/>
      <c r="IDQ40" s="262"/>
      <c r="IDR40" s="262"/>
      <c r="IDS40" s="262"/>
      <c r="IDT40" s="262"/>
      <c r="IDU40" s="262"/>
      <c r="IDV40" s="262"/>
      <c r="IDW40" s="262"/>
      <c r="IDX40" s="262"/>
      <c r="IDY40" s="262"/>
      <c r="IDZ40" s="262"/>
      <c r="IEA40" s="262"/>
      <c r="IEB40" s="262"/>
      <c r="IEC40" s="262"/>
      <c r="IED40" s="262"/>
      <c r="IEE40" s="262"/>
      <c r="IEF40" s="262"/>
      <c r="IEG40" s="262"/>
      <c r="IEH40" s="262"/>
      <c r="IEI40" s="262"/>
      <c r="IEJ40" s="262"/>
      <c r="IEK40" s="262"/>
      <c r="IEL40" s="262"/>
      <c r="IEM40" s="262"/>
      <c r="IEN40" s="262"/>
      <c r="IEO40" s="262"/>
      <c r="IEP40" s="262"/>
      <c r="IEQ40" s="262"/>
      <c r="IER40" s="262"/>
      <c r="IES40" s="262"/>
      <c r="IET40" s="262"/>
      <c r="IEU40" s="262"/>
      <c r="IEV40" s="262"/>
      <c r="IEW40" s="262"/>
      <c r="IEX40" s="262"/>
      <c r="IEY40" s="262"/>
      <c r="IEZ40" s="262"/>
      <c r="IFA40" s="262"/>
      <c r="IFB40" s="262"/>
      <c r="IFC40" s="262"/>
      <c r="IFD40" s="262"/>
      <c r="IFE40" s="262"/>
      <c r="IFF40" s="262"/>
      <c r="IFG40" s="262"/>
      <c r="IFH40" s="262"/>
      <c r="IFI40" s="262"/>
      <c r="IFJ40" s="262"/>
      <c r="IFK40" s="262"/>
      <c r="IFL40" s="262"/>
      <c r="IFM40" s="262"/>
      <c r="IFN40" s="262"/>
      <c r="IFO40" s="262"/>
      <c r="IFP40" s="262"/>
      <c r="IFQ40" s="262"/>
      <c r="IFR40" s="262"/>
      <c r="IFS40" s="262"/>
      <c r="IFT40" s="262"/>
      <c r="IFU40" s="262"/>
      <c r="IFV40" s="262"/>
      <c r="IFW40" s="262"/>
      <c r="IFX40" s="262"/>
      <c r="IFY40" s="262"/>
      <c r="IFZ40" s="262"/>
      <c r="IGA40" s="262"/>
      <c r="IGB40" s="262"/>
      <c r="IGC40" s="262"/>
      <c r="IGD40" s="262"/>
      <c r="IGE40" s="262"/>
      <c r="IGF40" s="262"/>
      <c r="IGG40" s="262"/>
      <c r="IGH40" s="262"/>
      <c r="IGI40" s="262"/>
      <c r="IGJ40" s="262"/>
      <c r="IGK40" s="262"/>
      <c r="IGL40" s="262"/>
      <c r="IGM40" s="262"/>
      <c r="IGN40" s="262"/>
      <c r="IGO40" s="262"/>
      <c r="IGP40" s="262"/>
      <c r="IGQ40" s="262"/>
      <c r="IGR40" s="262"/>
      <c r="IGS40" s="262"/>
      <c r="IGT40" s="262"/>
      <c r="IGU40" s="262"/>
      <c r="IGV40" s="262"/>
      <c r="IGW40" s="262"/>
      <c r="IGX40" s="262"/>
      <c r="IGY40" s="262"/>
      <c r="IGZ40" s="262"/>
      <c r="IHA40" s="262"/>
      <c r="IHB40" s="262"/>
      <c r="IHC40" s="262"/>
      <c r="IHD40" s="262"/>
      <c r="IHE40" s="262"/>
      <c r="IHF40" s="262"/>
      <c r="IHG40" s="262"/>
      <c r="IHH40" s="262"/>
      <c r="IHI40" s="262"/>
      <c r="IHJ40" s="262"/>
      <c r="IHK40" s="262"/>
      <c r="IHL40" s="262"/>
      <c r="IHM40" s="262"/>
      <c r="IHN40" s="262"/>
      <c r="IHO40" s="262"/>
      <c r="IHP40" s="262"/>
      <c r="IHQ40" s="262"/>
      <c r="IHR40" s="262"/>
      <c r="IHS40" s="262"/>
      <c r="IHT40" s="262"/>
      <c r="IHU40" s="262"/>
      <c r="IHV40" s="262"/>
      <c r="IHW40" s="262"/>
      <c r="IHX40" s="262"/>
      <c r="IHY40" s="262"/>
      <c r="IHZ40" s="262"/>
      <c r="IIA40" s="262"/>
      <c r="IIB40" s="262"/>
      <c r="IIC40" s="262"/>
      <c r="IID40" s="262"/>
      <c r="IIE40" s="262"/>
      <c r="IIF40" s="262"/>
      <c r="IIG40" s="262"/>
      <c r="IIH40" s="262"/>
      <c r="III40" s="262"/>
      <c r="IIJ40" s="262"/>
      <c r="IIK40" s="262"/>
      <c r="IIL40" s="262"/>
      <c r="IIM40" s="262"/>
      <c r="IIN40" s="262"/>
      <c r="IIO40" s="262"/>
      <c r="IIP40" s="262"/>
      <c r="IIQ40" s="262"/>
      <c r="IIR40" s="262"/>
      <c r="IIS40" s="262"/>
      <c r="IIT40" s="262"/>
      <c r="IIU40" s="262"/>
      <c r="IIV40" s="262"/>
      <c r="IIW40" s="262"/>
      <c r="IIX40" s="262"/>
      <c r="IIY40" s="262"/>
      <c r="IIZ40" s="262"/>
      <c r="IJA40" s="262"/>
      <c r="IJB40" s="262"/>
      <c r="IJC40" s="262"/>
      <c r="IJD40" s="262"/>
      <c r="IJE40" s="262"/>
      <c r="IJF40" s="262"/>
      <c r="IJG40" s="262"/>
      <c r="IJH40" s="262"/>
      <c r="IJI40" s="262"/>
      <c r="IJJ40" s="262"/>
      <c r="IJK40" s="262"/>
      <c r="IJL40" s="262"/>
      <c r="IJM40" s="262"/>
      <c r="IJN40" s="262"/>
      <c r="IJO40" s="262"/>
      <c r="IJP40" s="262"/>
      <c r="IJQ40" s="262"/>
      <c r="IJR40" s="262"/>
      <c r="IJS40" s="262"/>
      <c r="IJT40" s="262"/>
      <c r="IJU40" s="262"/>
      <c r="IJV40" s="262"/>
      <c r="IJW40" s="262"/>
      <c r="IJX40" s="262"/>
      <c r="IJY40" s="262"/>
      <c r="IJZ40" s="262"/>
      <c r="IKA40" s="262"/>
      <c r="IKB40" s="262"/>
      <c r="IKC40" s="262"/>
      <c r="IKD40" s="262"/>
      <c r="IKE40" s="262"/>
      <c r="IKF40" s="262"/>
      <c r="IKG40" s="262"/>
      <c r="IKH40" s="262"/>
      <c r="IKI40" s="262"/>
      <c r="IKJ40" s="262"/>
      <c r="IKK40" s="262"/>
      <c r="IKL40" s="262"/>
      <c r="IKM40" s="262"/>
      <c r="IKN40" s="262"/>
      <c r="IKO40" s="262"/>
      <c r="IKP40" s="262"/>
      <c r="IKQ40" s="262"/>
      <c r="IKR40" s="262"/>
      <c r="IKS40" s="262"/>
      <c r="IKT40" s="262"/>
      <c r="IKU40" s="262"/>
      <c r="IKV40" s="262"/>
      <c r="IKW40" s="262"/>
      <c r="IKX40" s="262"/>
      <c r="IKY40" s="262"/>
      <c r="IKZ40" s="262"/>
      <c r="ILA40" s="262"/>
      <c r="ILB40" s="262"/>
      <c r="ILC40" s="262"/>
      <c r="ILD40" s="262"/>
      <c r="ILE40" s="262"/>
      <c r="ILF40" s="262"/>
      <c r="ILG40" s="262"/>
      <c r="ILH40" s="262"/>
      <c r="ILI40" s="262"/>
      <c r="ILJ40" s="262"/>
      <c r="ILK40" s="262"/>
      <c r="ILL40" s="262"/>
      <c r="ILM40" s="262"/>
      <c r="ILN40" s="262"/>
      <c r="ILO40" s="262"/>
      <c r="ILP40" s="262"/>
      <c r="ILQ40" s="262"/>
      <c r="ILR40" s="262"/>
      <c r="ILS40" s="262"/>
      <c r="ILT40" s="262"/>
      <c r="ILU40" s="262"/>
      <c r="ILV40" s="262"/>
      <c r="ILW40" s="262"/>
      <c r="ILX40" s="262"/>
      <c r="ILY40" s="262"/>
      <c r="ILZ40" s="262"/>
      <c r="IMA40" s="262"/>
      <c r="IMB40" s="262"/>
      <c r="IMC40" s="262"/>
      <c r="IMD40" s="262"/>
      <c r="IME40" s="262"/>
      <c r="IMF40" s="262"/>
      <c r="IMG40" s="262"/>
      <c r="IMH40" s="262"/>
      <c r="IMI40" s="262"/>
      <c r="IMJ40" s="262"/>
      <c r="IMK40" s="262"/>
      <c r="IML40" s="262"/>
      <c r="IMM40" s="262"/>
      <c r="IMN40" s="262"/>
      <c r="IMO40" s="262"/>
      <c r="IMP40" s="262"/>
      <c r="IMQ40" s="262"/>
      <c r="IMR40" s="262"/>
      <c r="IMS40" s="262"/>
      <c r="IMT40" s="262"/>
      <c r="IMU40" s="262"/>
      <c r="IMV40" s="262"/>
      <c r="IMW40" s="262"/>
      <c r="IMX40" s="262"/>
      <c r="IMY40" s="262"/>
      <c r="IMZ40" s="262"/>
      <c r="INA40" s="262"/>
      <c r="INB40" s="262"/>
      <c r="INC40" s="262"/>
      <c r="IND40" s="262"/>
      <c r="INE40" s="262"/>
      <c r="INF40" s="262"/>
      <c r="ING40" s="262"/>
      <c r="INH40" s="262"/>
      <c r="INI40" s="262"/>
      <c r="INJ40" s="262"/>
      <c r="INK40" s="262"/>
      <c r="INL40" s="262"/>
      <c r="INM40" s="262"/>
      <c r="INN40" s="262"/>
      <c r="INO40" s="262"/>
      <c r="INP40" s="262"/>
      <c r="INQ40" s="262"/>
      <c r="INR40" s="262"/>
      <c r="INS40" s="262"/>
      <c r="INT40" s="262"/>
      <c r="INU40" s="262"/>
      <c r="INV40" s="262"/>
      <c r="INW40" s="262"/>
      <c r="INX40" s="262"/>
      <c r="INY40" s="262"/>
      <c r="INZ40" s="262"/>
      <c r="IOA40" s="262"/>
      <c r="IOB40" s="262"/>
      <c r="IOC40" s="262"/>
      <c r="IOD40" s="262"/>
      <c r="IOE40" s="262"/>
      <c r="IOF40" s="262"/>
      <c r="IOG40" s="262"/>
      <c r="IOH40" s="262"/>
      <c r="IOI40" s="262"/>
      <c r="IOJ40" s="262"/>
      <c r="IOK40" s="262"/>
      <c r="IOL40" s="262"/>
      <c r="IOM40" s="262"/>
      <c r="ION40" s="262"/>
      <c r="IOO40" s="262"/>
      <c r="IOP40" s="262"/>
      <c r="IOQ40" s="262"/>
      <c r="IOR40" s="262"/>
      <c r="IOS40" s="262"/>
      <c r="IOT40" s="262"/>
      <c r="IOU40" s="262"/>
      <c r="IOV40" s="262"/>
      <c r="IOW40" s="262"/>
      <c r="IOX40" s="262"/>
      <c r="IOY40" s="262"/>
      <c r="IOZ40" s="262"/>
      <c r="IPA40" s="262"/>
      <c r="IPB40" s="262"/>
      <c r="IPC40" s="262"/>
      <c r="IPD40" s="262"/>
      <c r="IPE40" s="262"/>
      <c r="IPF40" s="262"/>
      <c r="IPG40" s="262"/>
      <c r="IPH40" s="262"/>
      <c r="IPI40" s="262"/>
      <c r="IPJ40" s="262"/>
      <c r="IPK40" s="262"/>
      <c r="IPL40" s="262"/>
      <c r="IPM40" s="262"/>
      <c r="IPN40" s="262"/>
      <c r="IPO40" s="262"/>
      <c r="IPP40" s="262"/>
      <c r="IPQ40" s="262"/>
      <c r="IPR40" s="262"/>
      <c r="IPS40" s="262"/>
      <c r="IPT40" s="262"/>
      <c r="IPU40" s="262"/>
      <c r="IPV40" s="262"/>
      <c r="IPW40" s="262"/>
      <c r="IPX40" s="262"/>
      <c r="IPY40" s="262"/>
      <c r="IPZ40" s="262"/>
      <c r="IQA40" s="262"/>
      <c r="IQB40" s="262"/>
      <c r="IQC40" s="262"/>
      <c r="IQD40" s="262"/>
      <c r="IQE40" s="262"/>
      <c r="IQF40" s="262"/>
      <c r="IQG40" s="262"/>
      <c r="IQH40" s="262"/>
      <c r="IQI40" s="262"/>
      <c r="IQJ40" s="262"/>
      <c r="IQK40" s="262"/>
      <c r="IQL40" s="262"/>
      <c r="IQM40" s="262"/>
      <c r="IQN40" s="262"/>
      <c r="IQO40" s="262"/>
      <c r="IQP40" s="262"/>
      <c r="IQQ40" s="262"/>
      <c r="IQR40" s="262"/>
      <c r="IQS40" s="262"/>
      <c r="IQT40" s="262"/>
      <c r="IQU40" s="262"/>
      <c r="IQV40" s="262"/>
      <c r="IQW40" s="262"/>
      <c r="IQX40" s="262"/>
      <c r="IQY40" s="262"/>
      <c r="IQZ40" s="262"/>
      <c r="IRA40" s="262"/>
      <c r="IRB40" s="262"/>
      <c r="IRC40" s="262"/>
      <c r="IRD40" s="262"/>
      <c r="IRE40" s="262"/>
      <c r="IRF40" s="262"/>
      <c r="IRG40" s="262"/>
      <c r="IRH40" s="262"/>
      <c r="IRI40" s="262"/>
      <c r="IRJ40" s="262"/>
      <c r="IRK40" s="262"/>
      <c r="IRL40" s="262"/>
      <c r="IRM40" s="262"/>
      <c r="IRN40" s="262"/>
      <c r="IRO40" s="262"/>
      <c r="IRP40" s="262"/>
      <c r="IRQ40" s="262"/>
      <c r="IRR40" s="262"/>
      <c r="IRS40" s="262"/>
      <c r="IRT40" s="262"/>
      <c r="IRU40" s="262"/>
      <c r="IRV40" s="262"/>
      <c r="IRW40" s="262"/>
      <c r="IRX40" s="262"/>
      <c r="IRY40" s="262"/>
      <c r="IRZ40" s="262"/>
      <c r="ISA40" s="262"/>
      <c r="ISB40" s="262"/>
      <c r="ISC40" s="262"/>
      <c r="ISD40" s="262"/>
      <c r="ISE40" s="262"/>
      <c r="ISF40" s="262"/>
      <c r="ISG40" s="262"/>
      <c r="ISH40" s="262"/>
      <c r="ISI40" s="262"/>
      <c r="ISJ40" s="262"/>
      <c r="ISK40" s="262"/>
      <c r="ISL40" s="262"/>
      <c r="ISM40" s="262"/>
      <c r="ISN40" s="262"/>
      <c r="ISO40" s="262"/>
      <c r="ISP40" s="262"/>
      <c r="ISQ40" s="262"/>
      <c r="ISR40" s="262"/>
      <c r="ISS40" s="262"/>
      <c r="IST40" s="262"/>
      <c r="ISU40" s="262"/>
      <c r="ISV40" s="262"/>
      <c r="ISW40" s="262"/>
      <c r="ISX40" s="262"/>
      <c r="ISY40" s="262"/>
      <c r="ISZ40" s="262"/>
      <c r="ITA40" s="262"/>
      <c r="ITB40" s="262"/>
      <c r="ITC40" s="262"/>
      <c r="ITD40" s="262"/>
      <c r="ITE40" s="262"/>
      <c r="ITF40" s="262"/>
      <c r="ITG40" s="262"/>
      <c r="ITH40" s="262"/>
      <c r="ITI40" s="262"/>
      <c r="ITJ40" s="262"/>
      <c r="ITK40" s="262"/>
      <c r="ITL40" s="262"/>
      <c r="ITM40" s="262"/>
      <c r="ITN40" s="262"/>
      <c r="ITO40" s="262"/>
      <c r="ITP40" s="262"/>
      <c r="ITQ40" s="262"/>
      <c r="ITR40" s="262"/>
      <c r="ITS40" s="262"/>
      <c r="ITT40" s="262"/>
      <c r="ITU40" s="262"/>
      <c r="ITV40" s="262"/>
      <c r="ITW40" s="262"/>
      <c r="ITX40" s="262"/>
      <c r="ITY40" s="262"/>
      <c r="ITZ40" s="262"/>
      <c r="IUA40" s="262"/>
      <c r="IUB40" s="262"/>
      <c r="IUC40" s="262"/>
      <c r="IUD40" s="262"/>
      <c r="IUE40" s="262"/>
      <c r="IUF40" s="262"/>
      <c r="IUG40" s="262"/>
      <c r="IUH40" s="262"/>
      <c r="IUI40" s="262"/>
      <c r="IUJ40" s="262"/>
      <c r="IUK40" s="262"/>
      <c r="IUL40" s="262"/>
      <c r="IUM40" s="262"/>
      <c r="IUN40" s="262"/>
      <c r="IUO40" s="262"/>
      <c r="IUP40" s="262"/>
      <c r="IUQ40" s="262"/>
      <c r="IUR40" s="262"/>
      <c r="IUS40" s="262"/>
      <c r="IUT40" s="262"/>
      <c r="IUU40" s="262"/>
      <c r="IUV40" s="262"/>
      <c r="IUW40" s="262"/>
      <c r="IUX40" s="262"/>
      <c r="IUY40" s="262"/>
      <c r="IUZ40" s="262"/>
      <c r="IVA40" s="262"/>
      <c r="IVB40" s="262"/>
      <c r="IVC40" s="262"/>
      <c r="IVD40" s="262"/>
      <c r="IVE40" s="262"/>
      <c r="IVF40" s="262"/>
      <c r="IVG40" s="262"/>
      <c r="IVH40" s="262"/>
      <c r="IVI40" s="262"/>
      <c r="IVJ40" s="262"/>
      <c r="IVK40" s="262"/>
      <c r="IVL40" s="262"/>
      <c r="IVM40" s="262"/>
      <c r="IVN40" s="262"/>
      <c r="IVO40" s="262"/>
      <c r="IVP40" s="262"/>
      <c r="IVQ40" s="262"/>
      <c r="IVR40" s="262"/>
      <c r="IVS40" s="262"/>
      <c r="IVT40" s="262"/>
      <c r="IVU40" s="262"/>
      <c r="IVV40" s="262"/>
      <c r="IVW40" s="262"/>
      <c r="IVX40" s="262"/>
      <c r="IVY40" s="262"/>
      <c r="IVZ40" s="262"/>
      <c r="IWA40" s="262"/>
      <c r="IWB40" s="262"/>
      <c r="IWC40" s="262"/>
      <c r="IWD40" s="262"/>
      <c r="IWE40" s="262"/>
      <c r="IWF40" s="262"/>
      <c r="IWG40" s="262"/>
      <c r="IWH40" s="262"/>
      <c r="IWI40" s="262"/>
      <c r="IWJ40" s="262"/>
      <c r="IWK40" s="262"/>
      <c r="IWL40" s="262"/>
      <c r="IWM40" s="262"/>
      <c r="IWN40" s="262"/>
      <c r="IWO40" s="262"/>
      <c r="IWP40" s="262"/>
      <c r="IWQ40" s="262"/>
      <c r="IWR40" s="262"/>
      <c r="IWS40" s="262"/>
      <c r="IWT40" s="262"/>
      <c r="IWU40" s="262"/>
      <c r="IWV40" s="262"/>
      <c r="IWW40" s="262"/>
      <c r="IWX40" s="262"/>
      <c r="IWY40" s="262"/>
      <c r="IWZ40" s="262"/>
      <c r="IXA40" s="262"/>
      <c r="IXB40" s="262"/>
      <c r="IXC40" s="262"/>
      <c r="IXD40" s="262"/>
      <c r="IXE40" s="262"/>
      <c r="IXF40" s="262"/>
      <c r="IXG40" s="262"/>
      <c r="IXH40" s="262"/>
      <c r="IXI40" s="262"/>
      <c r="IXJ40" s="262"/>
      <c r="IXK40" s="262"/>
      <c r="IXL40" s="262"/>
      <c r="IXM40" s="262"/>
      <c r="IXN40" s="262"/>
      <c r="IXO40" s="262"/>
      <c r="IXP40" s="262"/>
      <c r="IXQ40" s="262"/>
      <c r="IXR40" s="262"/>
      <c r="IXS40" s="262"/>
      <c r="IXT40" s="262"/>
      <c r="IXU40" s="262"/>
      <c r="IXV40" s="262"/>
      <c r="IXW40" s="262"/>
      <c r="IXX40" s="262"/>
      <c r="IXY40" s="262"/>
      <c r="IXZ40" s="262"/>
      <c r="IYA40" s="262"/>
      <c r="IYB40" s="262"/>
      <c r="IYC40" s="262"/>
      <c r="IYD40" s="262"/>
      <c r="IYE40" s="262"/>
      <c r="IYF40" s="262"/>
      <c r="IYG40" s="262"/>
      <c r="IYH40" s="262"/>
      <c r="IYI40" s="262"/>
      <c r="IYJ40" s="262"/>
      <c r="IYK40" s="262"/>
      <c r="IYL40" s="262"/>
      <c r="IYM40" s="262"/>
      <c r="IYN40" s="262"/>
      <c r="IYO40" s="262"/>
      <c r="IYP40" s="262"/>
      <c r="IYQ40" s="262"/>
      <c r="IYR40" s="262"/>
      <c r="IYS40" s="262"/>
      <c r="IYT40" s="262"/>
      <c r="IYU40" s="262"/>
      <c r="IYV40" s="262"/>
      <c r="IYW40" s="262"/>
      <c r="IYX40" s="262"/>
      <c r="IYY40" s="262"/>
      <c r="IYZ40" s="262"/>
      <c r="IZA40" s="262"/>
      <c r="IZB40" s="262"/>
      <c r="IZC40" s="262"/>
      <c r="IZD40" s="262"/>
      <c r="IZE40" s="262"/>
      <c r="IZF40" s="262"/>
      <c r="IZG40" s="262"/>
      <c r="IZH40" s="262"/>
      <c r="IZI40" s="262"/>
      <c r="IZJ40" s="262"/>
      <c r="IZK40" s="262"/>
      <c r="IZL40" s="262"/>
      <c r="IZM40" s="262"/>
      <c r="IZN40" s="262"/>
      <c r="IZO40" s="262"/>
      <c r="IZP40" s="262"/>
      <c r="IZQ40" s="262"/>
      <c r="IZR40" s="262"/>
      <c r="IZS40" s="262"/>
      <c r="IZT40" s="262"/>
      <c r="IZU40" s="262"/>
      <c r="IZV40" s="262"/>
      <c r="IZW40" s="262"/>
      <c r="IZX40" s="262"/>
      <c r="IZY40" s="262"/>
      <c r="IZZ40" s="262"/>
      <c r="JAA40" s="262"/>
      <c r="JAB40" s="262"/>
      <c r="JAC40" s="262"/>
      <c r="JAD40" s="262"/>
      <c r="JAE40" s="262"/>
      <c r="JAF40" s="262"/>
      <c r="JAG40" s="262"/>
      <c r="JAH40" s="262"/>
      <c r="JAI40" s="262"/>
      <c r="JAJ40" s="262"/>
      <c r="JAK40" s="262"/>
      <c r="JAL40" s="262"/>
      <c r="JAM40" s="262"/>
      <c r="JAN40" s="262"/>
      <c r="JAO40" s="262"/>
      <c r="JAP40" s="262"/>
      <c r="JAQ40" s="262"/>
      <c r="JAR40" s="262"/>
      <c r="JAS40" s="262"/>
      <c r="JAT40" s="262"/>
      <c r="JAU40" s="262"/>
      <c r="JAV40" s="262"/>
      <c r="JAW40" s="262"/>
      <c r="JAX40" s="262"/>
      <c r="JAY40" s="262"/>
      <c r="JAZ40" s="262"/>
      <c r="JBA40" s="262"/>
      <c r="JBB40" s="262"/>
      <c r="JBC40" s="262"/>
      <c r="JBD40" s="262"/>
      <c r="JBE40" s="262"/>
      <c r="JBF40" s="262"/>
      <c r="JBG40" s="262"/>
      <c r="JBH40" s="262"/>
      <c r="JBI40" s="262"/>
      <c r="JBJ40" s="262"/>
      <c r="JBK40" s="262"/>
      <c r="JBL40" s="262"/>
      <c r="JBM40" s="262"/>
      <c r="JBN40" s="262"/>
      <c r="JBO40" s="262"/>
      <c r="JBP40" s="262"/>
      <c r="JBQ40" s="262"/>
      <c r="JBR40" s="262"/>
      <c r="JBS40" s="262"/>
      <c r="JBT40" s="262"/>
      <c r="JBU40" s="262"/>
      <c r="JBV40" s="262"/>
      <c r="JBW40" s="262"/>
      <c r="JBX40" s="262"/>
      <c r="JBY40" s="262"/>
      <c r="JBZ40" s="262"/>
      <c r="JCA40" s="262"/>
      <c r="JCB40" s="262"/>
      <c r="JCC40" s="262"/>
      <c r="JCD40" s="262"/>
      <c r="JCE40" s="262"/>
      <c r="JCF40" s="262"/>
      <c r="JCG40" s="262"/>
      <c r="JCH40" s="262"/>
      <c r="JCI40" s="262"/>
      <c r="JCJ40" s="262"/>
      <c r="JCK40" s="262"/>
      <c r="JCL40" s="262"/>
      <c r="JCM40" s="262"/>
      <c r="JCN40" s="262"/>
      <c r="JCO40" s="262"/>
      <c r="JCP40" s="262"/>
      <c r="JCQ40" s="262"/>
      <c r="JCR40" s="262"/>
      <c r="JCS40" s="262"/>
      <c r="JCT40" s="262"/>
      <c r="JCU40" s="262"/>
      <c r="JCV40" s="262"/>
      <c r="JCW40" s="262"/>
      <c r="JCX40" s="262"/>
      <c r="JCY40" s="262"/>
      <c r="JCZ40" s="262"/>
      <c r="JDA40" s="262"/>
      <c r="JDB40" s="262"/>
      <c r="JDC40" s="262"/>
      <c r="JDD40" s="262"/>
      <c r="JDE40" s="262"/>
      <c r="JDF40" s="262"/>
      <c r="JDG40" s="262"/>
      <c r="JDH40" s="262"/>
      <c r="JDI40" s="262"/>
      <c r="JDJ40" s="262"/>
      <c r="JDK40" s="262"/>
      <c r="JDL40" s="262"/>
      <c r="JDM40" s="262"/>
      <c r="JDN40" s="262"/>
      <c r="JDO40" s="262"/>
      <c r="JDP40" s="262"/>
      <c r="JDQ40" s="262"/>
      <c r="JDR40" s="262"/>
      <c r="JDS40" s="262"/>
      <c r="JDT40" s="262"/>
      <c r="JDU40" s="262"/>
      <c r="JDV40" s="262"/>
      <c r="JDW40" s="262"/>
      <c r="JDX40" s="262"/>
      <c r="JDY40" s="262"/>
      <c r="JDZ40" s="262"/>
      <c r="JEA40" s="262"/>
      <c r="JEB40" s="262"/>
      <c r="JEC40" s="262"/>
      <c r="JED40" s="262"/>
      <c r="JEE40" s="262"/>
      <c r="JEF40" s="262"/>
      <c r="JEG40" s="262"/>
      <c r="JEH40" s="262"/>
      <c r="JEI40" s="262"/>
      <c r="JEJ40" s="262"/>
      <c r="JEK40" s="262"/>
      <c r="JEL40" s="262"/>
      <c r="JEM40" s="262"/>
      <c r="JEN40" s="262"/>
      <c r="JEO40" s="262"/>
      <c r="JEP40" s="262"/>
      <c r="JEQ40" s="262"/>
      <c r="JER40" s="262"/>
      <c r="JES40" s="262"/>
      <c r="JET40" s="262"/>
      <c r="JEU40" s="262"/>
      <c r="JEV40" s="262"/>
      <c r="JEW40" s="262"/>
      <c r="JEX40" s="262"/>
      <c r="JEY40" s="262"/>
      <c r="JEZ40" s="262"/>
      <c r="JFA40" s="262"/>
      <c r="JFB40" s="262"/>
      <c r="JFC40" s="262"/>
      <c r="JFD40" s="262"/>
      <c r="JFE40" s="262"/>
      <c r="JFF40" s="262"/>
      <c r="JFG40" s="262"/>
      <c r="JFH40" s="262"/>
      <c r="JFI40" s="262"/>
      <c r="JFJ40" s="262"/>
      <c r="JFK40" s="262"/>
      <c r="JFL40" s="262"/>
      <c r="JFM40" s="262"/>
      <c r="JFN40" s="262"/>
      <c r="JFO40" s="262"/>
      <c r="JFP40" s="262"/>
      <c r="JFQ40" s="262"/>
      <c r="JFR40" s="262"/>
      <c r="JFS40" s="262"/>
      <c r="JFT40" s="262"/>
      <c r="JFU40" s="262"/>
      <c r="JFV40" s="262"/>
      <c r="JFW40" s="262"/>
      <c r="JFX40" s="262"/>
      <c r="JFY40" s="262"/>
      <c r="JFZ40" s="262"/>
      <c r="JGA40" s="262"/>
      <c r="JGB40" s="262"/>
      <c r="JGC40" s="262"/>
      <c r="JGD40" s="262"/>
      <c r="JGE40" s="262"/>
      <c r="JGF40" s="262"/>
      <c r="JGG40" s="262"/>
      <c r="JGH40" s="262"/>
      <c r="JGI40" s="262"/>
      <c r="JGJ40" s="262"/>
      <c r="JGK40" s="262"/>
      <c r="JGL40" s="262"/>
      <c r="JGM40" s="262"/>
      <c r="JGN40" s="262"/>
      <c r="JGO40" s="262"/>
      <c r="JGP40" s="262"/>
      <c r="JGQ40" s="262"/>
      <c r="JGR40" s="262"/>
      <c r="JGS40" s="262"/>
      <c r="JGT40" s="262"/>
      <c r="JGU40" s="262"/>
      <c r="JGV40" s="262"/>
      <c r="JGW40" s="262"/>
      <c r="JGX40" s="262"/>
      <c r="JGY40" s="262"/>
      <c r="JGZ40" s="262"/>
      <c r="JHA40" s="262"/>
      <c r="JHB40" s="262"/>
      <c r="JHC40" s="262"/>
      <c r="JHD40" s="262"/>
      <c r="JHE40" s="262"/>
      <c r="JHF40" s="262"/>
      <c r="JHG40" s="262"/>
      <c r="JHH40" s="262"/>
      <c r="JHI40" s="262"/>
      <c r="JHJ40" s="262"/>
      <c r="JHK40" s="262"/>
      <c r="JHL40" s="262"/>
      <c r="JHM40" s="262"/>
      <c r="JHN40" s="262"/>
      <c r="JHO40" s="262"/>
      <c r="JHP40" s="262"/>
      <c r="JHQ40" s="262"/>
      <c r="JHR40" s="262"/>
      <c r="JHS40" s="262"/>
      <c r="JHT40" s="262"/>
      <c r="JHU40" s="262"/>
      <c r="JHV40" s="262"/>
      <c r="JHW40" s="262"/>
      <c r="JHX40" s="262"/>
      <c r="JHY40" s="262"/>
      <c r="JHZ40" s="262"/>
      <c r="JIA40" s="262"/>
      <c r="JIB40" s="262"/>
      <c r="JIC40" s="262"/>
      <c r="JID40" s="262"/>
      <c r="JIE40" s="262"/>
      <c r="JIF40" s="262"/>
      <c r="JIG40" s="262"/>
      <c r="JIH40" s="262"/>
      <c r="JII40" s="262"/>
      <c r="JIJ40" s="262"/>
      <c r="JIK40" s="262"/>
      <c r="JIL40" s="262"/>
      <c r="JIM40" s="262"/>
      <c r="JIN40" s="262"/>
      <c r="JIO40" s="262"/>
      <c r="JIP40" s="262"/>
      <c r="JIQ40" s="262"/>
      <c r="JIR40" s="262"/>
      <c r="JIS40" s="262"/>
      <c r="JIT40" s="262"/>
      <c r="JIU40" s="262"/>
      <c r="JIV40" s="262"/>
      <c r="JIW40" s="262"/>
      <c r="JIX40" s="262"/>
      <c r="JIY40" s="262"/>
      <c r="JIZ40" s="262"/>
      <c r="JJA40" s="262"/>
      <c r="JJB40" s="262"/>
      <c r="JJC40" s="262"/>
      <c r="JJD40" s="262"/>
      <c r="JJE40" s="262"/>
      <c r="JJF40" s="262"/>
      <c r="JJG40" s="262"/>
      <c r="JJH40" s="262"/>
      <c r="JJI40" s="262"/>
      <c r="JJJ40" s="262"/>
      <c r="JJK40" s="262"/>
      <c r="JJL40" s="262"/>
      <c r="JJM40" s="262"/>
      <c r="JJN40" s="262"/>
      <c r="JJO40" s="262"/>
      <c r="JJP40" s="262"/>
      <c r="JJQ40" s="262"/>
      <c r="JJR40" s="262"/>
      <c r="JJS40" s="262"/>
      <c r="JJT40" s="262"/>
      <c r="JJU40" s="262"/>
      <c r="JJV40" s="262"/>
      <c r="JJW40" s="262"/>
      <c r="JJX40" s="262"/>
      <c r="JJY40" s="262"/>
      <c r="JJZ40" s="262"/>
      <c r="JKA40" s="262"/>
      <c r="JKB40" s="262"/>
      <c r="JKC40" s="262"/>
      <c r="JKD40" s="262"/>
      <c r="JKE40" s="262"/>
      <c r="JKF40" s="262"/>
      <c r="JKG40" s="262"/>
      <c r="JKH40" s="262"/>
      <c r="JKI40" s="262"/>
      <c r="JKJ40" s="262"/>
      <c r="JKK40" s="262"/>
      <c r="JKL40" s="262"/>
      <c r="JKM40" s="262"/>
      <c r="JKN40" s="262"/>
      <c r="JKO40" s="262"/>
      <c r="JKP40" s="262"/>
      <c r="JKQ40" s="262"/>
      <c r="JKR40" s="262"/>
      <c r="JKS40" s="262"/>
      <c r="JKT40" s="262"/>
      <c r="JKU40" s="262"/>
      <c r="JKV40" s="262"/>
      <c r="JKW40" s="262"/>
      <c r="JKX40" s="262"/>
      <c r="JKY40" s="262"/>
      <c r="JKZ40" s="262"/>
      <c r="JLA40" s="262"/>
      <c r="JLB40" s="262"/>
      <c r="JLC40" s="262"/>
      <c r="JLD40" s="262"/>
      <c r="JLE40" s="262"/>
      <c r="JLF40" s="262"/>
      <c r="JLG40" s="262"/>
      <c r="JLH40" s="262"/>
      <c r="JLI40" s="262"/>
      <c r="JLJ40" s="262"/>
      <c r="JLK40" s="262"/>
      <c r="JLL40" s="262"/>
      <c r="JLM40" s="262"/>
      <c r="JLN40" s="262"/>
      <c r="JLO40" s="262"/>
      <c r="JLP40" s="262"/>
      <c r="JLQ40" s="262"/>
      <c r="JLR40" s="262"/>
      <c r="JLS40" s="262"/>
      <c r="JLT40" s="262"/>
      <c r="JLU40" s="262"/>
      <c r="JLV40" s="262"/>
      <c r="JLW40" s="262"/>
      <c r="JLX40" s="262"/>
      <c r="JLY40" s="262"/>
      <c r="JLZ40" s="262"/>
      <c r="JMA40" s="262"/>
      <c r="JMB40" s="262"/>
      <c r="JMC40" s="262"/>
      <c r="JMD40" s="262"/>
      <c r="JME40" s="262"/>
      <c r="JMF40" s="262"/>
      <c r="JMG40" s="262"/>
      <c r="JMH40" s="262"/>
      <c r="JMI40" s="262"/>
      <c r="JMJ40" s="262"/>
      <c r="JMK40" s="262"/>
      <c r="JML40" s="262"/>
      <c r="JMM40" s="262"/>
      <c r="JMN40" s="262"/>
      <c r="JMO40" s="262"/>
      <c r="JMP40" s="262"/>
      <c r="JMQ40" s="262"/>
      <c r="JMR40" s="262"/>
      <c r="JMS40" s="262"/>
      <c r="JMT40" s="262"/>
      <c r="JMU40" s="262"/>
      <c r="JMV40" s="262"/>
      <c r="JMW40" s="262"/>
      <c r="JMX40" s="262"/>
      <c r="JMY40" s="262"/>
      <c r="JMZ40" s="262"/>
      <c r="JNA40" s="262"/>
      <c r="JNB40" s="262"/>
      <c r="JNC40" s="262"/>
      <c r="JND40" s="262"/>
      <c r="JNE40" s="262"/>
      <c r="JNF40" s="262"/>
      <c r="JNG40" s="262"/>
      <c r="JNH40" s="262"/>
      <c r="JNI40" s="262"/>
      <c r="JNJ40" s="262"/>
      <c r="JNK40" s="262"/>
      <c r="JNL40" s="262"/>
      <c r="JNM40" s="262"/>
      <c r="JNN40" s="262"/>
      <c r="JNO40" s="262"/>
      <c r="JNP40" s="262"/>
      <c r="JNQ40" s="262"/>
      <c r="JNR40" s="262"/>
      <c r="JNS40" s="262"/>
      <c r="JNT40" s="262"/>
      <c r="JNU40" s="262"/>
      <c r="JNV40" s="262"/>
      <c r="JNW40" s="262"/>
      <c r="JNX40" s="262"/>
      <c r="JNY40" s="262"/>
      <c r="JNZ40" s="262"/>
      <c r="JOA40" s="262"/>
      <c r="JOB40" s="262"/>
      <c r="JOC40" s="262"/>
      <c r="JOD40" s="262"/>
      <c r="JOE40" s="262"/>
      <c r="JOF40" s="262"/>
      <c r="JOG40" s="262"/>
      <c r="JOH40" s="262"/>
      <c r="JOI40" s="262"/>
      <c r="JOJ40" s="262"/>
      <c r="JOK40" s="262"/>
      <c r="JOL40" s="262"/>
      <c r="JOM40" s="262"/>
      <c r="JON40" s="262"/>
      <c r="JOO40" s="262"/>
      <c r="JOP40" s="262"/>
      <c r="JOQ40" s="262"/>
      <c r="JOR40" s="262"/>
      <c r="JOS40" s="262"/>
      <c r="JOT40" s="262"/>
      <c r="JOU40" s="262"/>
      <c r="JOV40" s="262"/>
      <c r="JOW40" s="262"/>
      <c r="JOX40" s="262"/>
      <c r="JOY40" s="262"/>
      <c r="JOZ40" s="262"/>
      <c r="JPA40" s="262"/>
      <c r="JPB40" s="262"/>
      <c r="JPC40" s="262"/>
      <c r="JPD40" s="262"/>
      <c r="JPE40" s="262"/>
      <c r="JPF40" s="262"/>
      <c r="JPG40" s="262"/>
      <c r="JPH40" s="262"/>
      <c r="JPI40" s="262"/>
      <c r="JPJ40" s="262"/>
      <c r="JPK40" s="262"/>
      <c r="JPL40" s="262"/>
      <c r="JPM40" s="262"/>
      <c r="JPN40" s="262"/>
      <c r="JPO40" s="262"/>
      <c r="JPP40" s="262"/>
      <c r="JPQ40" s="262"/>
      <c r="JPR40" s="262"/>
      <c r="JPS40" s="262"/>
      <c r="JPT40" s="262"/>
      <c r="JPU40" s="262"/>
      <c r="JPV40" s="262"/>
      <c r="JPW40" s="262"/>
      <c r="JPX40" s="262"/>
      <c r="JPY40" s="262"/>
      <c r="JPZ40" s="262"/>
      <c r="JQA40" s="262"/>
      <c r="JQB40" s="262"/>
      <c r="JQC40" s="262"/>
      <c r="JQD40" s="262"/>
      <c r="JQE40" s="262"/>
      <c r="JQF40" s="262"/>
      <c r="JQG40" s="262"/>
      <c r="JQH40" s="262"/>
      <c r="JQI40" s="262"/>
      <c r="JQJ40" s="262"/>
      <c r="JQK40" s="262"/>
      <c r="JQL40" s="262"/>
      <c r="JQM40" s="262"/>
      <c r="JQN40" s="262"/>
      <c r="JQO40" s="262"/>
      <c r="JQP40" s="262"/>
      <c r="JQQ40" s="262"/>
      <c r="JQR40" s="262"/>
      <c r="JQS40" s="262"/>
      <c r="JQT40" s="262"/>
      <c r="JQU40" s="262"/>
      <c r="JQV40" s="262"/>
      <c r="JQW40" s="262"/>
      <c r="JQX40" s="262"/>
      <c r="JQY40" s="262"/>
      <c r="JQZ40" s="262"/>
      <c r="JRA40" s="262"/>
      <c r="JRB40" s="262"/>
      <c r="JRC40" s="262"/>
      <c r="JRD40" s="262"/>
      <c r="JRE40" s="262"/>
      <c r="JRF40" s="262"/>
      <c r="JRG40" s="262"/>
      <c r="JRH40" s="262"/>
      <c r="JRI40" s="262"/>
      <c r="JRJ40" s="262"/>
      <c r="JRK40" s="262"/>
      <c r="JRL40" s="262"/>
      <c r="JRM40" s="262"/>
      <c r="JRN40" s="262"/>
      <c r="JRO40" s="262"/>
      <c r="JRP40" s="262"/>
      <c r="JRQ40" s="262"/>
      <c r="JRR40" s="262"/>
      <c r="JRS40" s="262"/>
      <c r="JRT40" s="262"/>
      <c r="JRU40" s="262"/>
      <c r="JRV40" s="262"/>
      <c r="JRW40" s="262"/>
      <c r="JRX40" s="262"/>
      <c r="JRY40" s="262"/>
      <c r="JRZ40" s="262"/>
      <c r="JSA40" s="262"/>
      <c r="JSB40" s="262"/>
      <c r="JSC40" s="262"/>
      <c r="JSD40" s="262"/>
      <c r="JSE40" s="262"/>
      <c r="JSF40" s="262"/>
      <c r="JSG40" s="262"/>
      <c r="JSH40" s="262"/>
      <c r="JSI40" s="262"/>
      <c r="JSJ40" s="262"/>
      <c r="JSK40" s="262"/>
      <c r="JSL40" s="262"/>
      <c r="JSM40" s="262"/>
      <c r="JSN40" s="262"/>
      <c r="JSO40" s="262"/>
      <c r="JSP40" s="262"/>
      <c r="JSQ40" s="262"/>
      <c r="JSR40" s="262"/>
      <c r="JSS40" s="262"/>
      <c r="JST40" s="262"/>
      <c r="JSU40" s="262"/>
      <c r="JSV40" s="262"/>
      <c r="JSW40" s="262"/>
      <c r="JSX40" s="262"/>
      <c r="JSY40" s="262"/>
      <c r="JSZ40" s="262"/>
      <c r="JTA40" s="262"/>
      <c r="JTB40" s="262"/>
      <c r="JTC40" s="262"/>
      <c r="JTD40" s="262"/>
      <c r="JTE40" s="262"/>
      <c r="JTF40" s="262"/>
      <c r="JTG40" s="262"/>
      <c r="JTH40" s="262"/>
      <c r="JTI40" s="262"/>
      <c r="JTJ40" s="262"/>
      <c r="JTK40" s="262"/>
      <c r="JTL40" s="262"/>
      <c r="JTM40" s="262"/>
      <c r="JTN40" s="262"/>
      <c r="JTO40" s="262"/>
      <c r="JTP40" s="262"/>
      <c r="JTQ40" s="262"/>
      <c r="JTR40" s="262"/>
      <c r="JTS40" s="262"/>
      <c r="JTT40" s="262"/>
      <c r="JTU40" s="262"/>
      <c r="JTV40" s="262"/>
      <c r="JTW40" s="262"/>
      <c r="JTX40" s="262"/>
      <c r="JTY40" s="262"/>
      <c r="JTZ40" s="262"/>
      <c r="JUA40" s="262"/>
      <c r="JUB40" s="262"/>
      <c r="JUC40" s="262"/>
      <c r="JUD40" s="262"/>
      <c r="JUE40" s="262"/>
      <c r="JUF40" s="262"/>
      <c r="JUG40" s="262"/>
      <c r="JUH40" s="262"/>
      <c r="JUI40" s="262"/>
      <c r="JUJ40" s="262"/>
      <c r="JUK40" s="262"/>
      <c r="JUL40" s="262"/>
      <c r="JUM40" s="262"/>
      <c r="JUN40" s="262"/>
      <c r="JUO40" s="262"/>
      <c r="JUP40" s="262"/>
      <c r="JUQ40" s="262"/>
      <c r="JUR40" s="262"/>
      <c r="JUS40" s="262"/>
      <c r="JUT40" s="262"/>
      <c r="JUU40" s="262"/>
      <c r="JUV40" s="262"/>
      <c r="JUW40" s="262"/>
      <c r="JUX40" s="262"/>
      <c r="JUY40" s="262"/>
      <c r="JUZ40" s="262"/>
      <c r="JVA40" s="262"/>
      <c r="JVB40" s="262"/>
      <c r="JVC40" s="262"/>
      <c r="JVD40" s="262"/>
      <c r="JVE40" s="262"/>
      <c r="JVF40" s="262"/>
      <c r="JVG40" s="262"/>
      <c r="JVH40" s="262"/>
      <c r="JVI40" s="262"/>
      <c r="JVJ40" s="262"/>
      <c r="JVK40" s="262"/>
      <c r="JVL40" s="262"/>
      <c r="JVM40" s="262"/>
      <c r="JVN40" s="262"/>
      <c r="JVO40" s="262"/>
      <c r="JVP40" s="262"/>
      <c r="JVQ40" s="262"/>
      <c r="JVR40" s="262"/>
      <c r="JVS40" s="262"/>
      <c r="JVT40" s="262"/>
      <c r="JVU40" s="262"/>
      <c r="JVV40" s="262"/>
      <c r="JVW40" s="262"/>
      <c r="JVX40" s="262"/>
      <c r="JVY40" s="262"/>
      <c r="JVZ40" s="262"/>
      <c r="JWA40" s="262"/>
      <c r="JWB40" s="262"/>
      <c r="JWC40" s="262"/>
      <c r="JWD40" s="262"/>
      <c r="JWE40" s="262"/>
      <c r="JWF40" s="262"/>
      <c r="JWG40" s="262"/>
      <c r="JWH40" s="262"/>
      <c r="JWI40" s="262"/>
      <c r="JWJ40" s="262"/>
      <c r="JWK40" s="262"/>
      <c r="JWL40" s="262"/>
      <c r="JWM40" s="262"/>
      <c r="JWN40" s="262"/>
      <c r="JWO40" s="262"/>
      <c r="JWP40" s="262"/>
      <c r="JWQ40" s="262"/>
      <c r="JWR40" s="262"/>
      <c r="JWS40" s="262"/>
      <c r="JWT40" s="262"/>
      <c r="JWU40" s="262"/>
      <c r="JWV40" s="262"/>
      <c r="JWW40" s="262"/>
      <c r="JWX40" s="262"/>
      <c r="JWY40" s="262"/>
      <c r="JWZ40" s="262"/>
      <c r="JXA40" s="262"/>
      <c r="JXB40" s="262"/>
      <c r="JXC40" s="262"/>
      <c r="JXD40" s="262"/>
      <c r="JXE40" s="262"/>
      <c r="JXF40" s="262"/>
      <c r="JXG40" s="262"/>
      <c r="JXH40" s="262"/>
      <c r="JXI40" s="262"/>
      <c r="JXJ40" s="262"/>
      <c r="JXK40" s="262"/>
      <c r="JXL40" s="262"/>
      <c r="JXM40" s="262"/>
      <c r="JXN40" s="262"/>
      <c r="JXO40" s="262"/>
      <c r="JXP40" s="262"/>
      <c r="JXQ40" s="262"/>
      <c r="JXR40" s="262"/>
      <c r="JXS40" s="262"/>
      <c r="JXT40" s="262"/>
      <c r="JXU40" s="262"/>
      <c r="JXV40" s="262"/>
      <c r="JXW40" s="262"/>
      <c r="JXX40" s="262"/>
      <c r="JXY40" s="262"/>
      <c r="JXZ40" s="262"/>
      <c r="JYA40" s="262"/>
      <c r="JYB40" s="262"/>
      <c r="JYC40" s="262"/>
      <c r="JYD40" s="262"/>
      <c r="JYE40" s="262"/>
      <c r="JYF40" s="262"/>
      <c r="JYG40" s="262"/>
      <c r="JYH40" s="262"/>
      <c r="JYI40" s="262"/>
      <c r="JYJ40" s="262"/>
      <c r="JYK40" s="262"/>
      <c r="JYL40" s="262"/>
      <c r="JYM40" s="262"/>
      <c r="JYN40" s="262"/>
      <c r="JYO40" s="262"/>
      <c r="JYP40" s="262"/>
      <c r="JYQ40" s="262"/>
      <c r="JYR40" s="262"/>
      <c r="JYS40" s="262"/>
      <c r="JYT40" s="262"/>
      <c r="JYU40" s="262"/>
      <c r="JYV40" s="262"/>
      <c r="JYW40" s="262"/>
      <c r="JYX40" s="262"/>
      <c r="JYY40" s="262"/>
      <c r="JYZ40" s="262"/>
      <c r="JZA40" s="262"/>
      <c r="JZB40" s="262"/>
      <c r="JZC40" s="262"/>
      <c r="JZD40" s="262"/>
      <c r="JZE40" s="262"/>
      <c r="JZF40" s="262"/>
      <c r="JZG40" s="262"/>
      <c r="JZH40" s="262"/>
      <c r="JZI40" s="262"/>
      <c r="JZJ40" s="262"/>
      <c r="JZK40" s="262"/>
      <c r="JZL40" s="262"/>
      <c r="JZM40" s="262"/>
      <c r="JZN40" s="262"/>
      <c r="JZO40" s="262"/>
      <c r="JZP40" s="262"/>
      <c r="JZQ40" s="262"/>
      <c r="JZR40" s="262"/>
      <c r="JZS40" s="262"/>
      <c r="JZT40" s="262"/>
      <c r="JZU40" s="262"/>
      <c r="JZV40" s="262"/>
      <c r="JZW40" s="262"/>
      <c r="JZX40" s="262"/>
      <c r="JZY40" s="262"/>
      <c r="JZZ40" s="262"/>
      <c r="KAA40" s="262"/>
      <c r="KAB40" s="262"/>
      <c r="KAC40" s="262"/>
      <c r="KAD40" s="262"/>
      <c r="KAE40" s="262"/>
      <c r="KAF40" s="262"/>
      <c r="KAG40" s="262"/>
      <c r="KAH40" s="262"/>
      <c r="KAI40" s="262"/>
      <c r="KAJ40" s="262"/>
      <c r="KAK40" s="262"/>
      <c r="KAL40" s="262"/>
      <c r="KAM40" s="262"/>
      <c r="KAN40" s="262"/>
      <c r="KAO40" s="262"/>
      <c r="KAP40" s="262"/>
      <c r="KAQ40" s="262"/>
      <c r="KAR40" s="262"/>
      <c r="KAS40" s="262"/>
      <c r="KAT40" s="262"/>
      <c r="KAU40" s="262"/>
      <c r="KAV40" s="262"/>
      <c r="KAW40" s="262"/>
      <c r="KAX40" s="262"/>
      <c r="KAY40" s="262"/>
      <c r="KAZ40" s="262"/>
      <c r="KBA40" s="262"/>
      <c r="KBB40" s="262"/>
      <c r="KBC40" s="262"/>
      <c r="KBD40" s="262"/>
      <c r="KBE40" s="262"/>
      <c r="KBF40" s="262"/>
      <c r="KBG40" s="262"/>
      <c r="KBH40" s="262"/>
      <c r="KBI40" s="262"/>
      <c r="KBJ40" s="262"/>
      <c r="KBK40" s="262"/>
      <c r="KBL40" s="262"/>
      <c r="KBM40" s="262"/>
      <c r="KBN40" s="262"/>
      <c r="KBO40" s="262"/>
      <c r="KBP40" s="262"/>
      <c r="KBQ40" s="262"/>
      <c r="KBR40" s="262"/>
      <c r="KBS40" s="262"/>
      <c r="KBT40" s="262"/>
      <c r="KBU40" s="262"/>
      <c r="KBV40" s="262"/>
      <c r="KBW40" s="262"/>
      <c r="KBX40" s="262"/>
      <c r="KBY40" s="262"/>
      <c r="KBZ40" s="262"/>
      <c r="KCA40" s="262"/>
      <c r="KCB40" s="262"/>
      <c r="KCC40" s="262"/>
      <c r="KCD40" s="262"/>
      <c r="KCE40" s="262"/>
      <c r="KCF40" s="262"/>
      <c r="KCG40" s="262"/>
      <c r="KCH40" s="262"/>
      <c r="KCI40" s="262"/>
      <c r="KCJ40" s="262"/>
      <c r="KCK40" s="262"/>
      <c r="KCL40" s="262"/>
      <c r="KCM40" s="262"/>
      <c r="KCN40" s="262"/>
      <c r="KCO40" s="262"/>
      <c r="KCP40" s="262"/>
      <c r="KCQ40" s="262"/>
      <c r="KCR40" s="262"/>
      <c r="KCS40" s="262"/>
      <c r="KCT40" s="262"/>
      <c r="KCU40" s="262"/>
      <c r="KCV40" s="262"/>
      <c r="KCW40" s="262"/>
      <c r="KCX40" s="262"/>
      <c r="KCY40" s="262"/>
      <c r="KCZ40" s="262"/>
      <c r="KDA40" s="262"/>
      <c r="KDB40" s="262"/>
      <c r="KDC40" s="262"/>
      <c r="KDD40" s="262"/>
      <c r="KDE40" s="262"/>
      <c r="KDF40" s="262"/>
      <c r="KDG40" s="262"/>
      <c r="KDH40" s="262"/>
      <c r="KDI40" s="262"/>
      <c r="KDJ40" s="262"/>
      <c r="KDK40" s="262"/>
      <c r="KDL40" s="262"/>
      <c r="KDM40" s="262"/>
      <c r="KDN40" s="262"/>
      <c r="KDO40" s="262"/>
      <c r="KDP40" s="262"/>
      <c r="KDQ40" s="262"/>
      <c r="KDR40" s="262"/>
      <c r="KDS40" s="262"/>
      <c r="KDT40" s="262"/>
      <c r="KDU40" s="262"/>
      <c r="KDV40" s="262"/>
      <c r="KDW40" s="262"/>
      <c r="KDX40" s="262"/>
      <c r="KDY40" s="262"/>
      <c r="KDZ40" s="262"/>
      <c r="KEA40" s="262"/>
      <c r="KEB40" s="262"/>
      <c r="KEC40" s="262"/>
      <c r="KED40" s="262"/>
      <c r="KEE40" s="262"/>
      <c r="KEF40" s="262"/>
      <c r="KEG40" s="262"/>
      <c r="KEH40" s="262"/>
      <c r="KEI40" s="262"/>
      <c r="KEJ40" s="262"/>
      <c r="KEK40" s="262"/>
      <c r="KEL40" s="262"/>
      <c r="KEM40" s="262"/>
      <c r="KEN40" s="262"/>
      <c r="KEO40" s="262"/>
      <c r="KEP40" s="262"/>
      <c r="KEQ40" s="262"/>
      <c r="KER40" s="262"/>
      <c r="KES40" s="262"/>
      <c r="KET40" s="262"/>
      <c r="KEU40" s="262"/>
      <c r="KEV40" s="262"/>
      <c r="KEW40" s="262"/>
      <c r="KEX40" s="262"/>
      <c r="KEY40" s="262"/>
      <c r="KEZ40" s="262"/>
      <c r="KFA40" s="262"/>
      <c r="KFB40" s="262"/>
      <c r="KFC40" s="262"/>
      <c r="KFD40" s="262"/>
      <c r="KFE40" s="262"/>
      <c r="KFF40" s="262"/>
      <c r="KFG40" s="262"/>
      <c r="KFH40" s="262"/>
      <c r="KFI40" s="262"/>
      <c r="KFJ40" s="262"/>
      <c r="KFK40" s="262"/>
      <c r="KFL40" s="262"/>
      <c r="KFM40" s="262"/>
      <c r="KFN40" s="262"/>
      <c r="KFO40" s="262"/>
      <c r="KFP40" s="262"/>
      <c r="KFQ40" s="262"/>
      <c r="KFR40" s="262"/>
      <c r="KFS40" s="262"/>
      <c r="KFT40" s="262"/>
      <c r="KFU40" s="262"/>
      <c r="KFV40" s="262"/>
      <c r="KFW40" s="262"/>
      <c r="KFX40" s="262"/>
      <c r="KFY40" s="262"/>
      <c r="KFZ40" s="262"/>
      <c r="KGA40" s="262"/>
      <c r="KGB40" s="262"/>
      <c r="KGC40" s="262"/>
      <c r="KGD40" s="262"/>
      <c r="KGE40" s="262"/>
      <c r="KGF40" s="262"/>
      <c r="KGG40" s="262"/>
      <c r="KGH40" s="262"/>
      <c r="KGI40" s="262"/>
      <c r="KGJ40" s="262"/>
      <c r="KGK40" s="262"/>
      <c r="KGL40" s="262"/>
      <c r="KGM40" s="262"/>
      <c r="KGN40" s="262"/>
      <c r="KGO40" s="262"/>
      <c r="KGP40" s="262"/>
      <c r="KGQ40" s="262"/>
      <c r="KGR40" s="262"/>
      <c r="KGS40" s="262"/>
      <c r="KGT40" s="262"/>
      <c r="KGU40" s="262"/>
      <c r="KGV40" s="262"/>
      <c r="KGW40" s="262"/>
      <c r="KGX40" s="262"/>
      <c r="KGY40" s="262"/>
      <c r="KGZ40" s="262"/>
      <c r="KHA40" s="262"/>
      <c r="KHB40" s="262"/>
      <c r="KHC40" s="262"/>
      <c r="KHD40" s="262"/>
      <c r="KHE40" s="262"/>
      <c r="KHF40" s="262"/>
      <c r="KHG40" s="262"/>
      <c r="KHH40" s="262"/>
      <c r="KHI40" s="262"/>
      <c r="KHJ40" s="262"/>
      <c r="KHK40" s="262"/>
      <c r="KHL40" s="262"/>
      <c r="KHM40" s="262"/>
      <c r="KHN40" s="262"/>
      <c r="KHO40" s="262"/>
      <c r="KHP40" s="262"/>
      <c r="KHQ40" s="262"/>
      <c r="KHR40" s="262"/>
      <c r="KHS40" s="262"/>
      <c r="KHT40" s="262"/>
      <c r="KHU40" s="262"/>
      <c r="KHV40" s="262"/>
      <c r="KHW40" s="262"/>
      <c r="KHX40" s="262"/>
      <c r="KHY40" s="262"/>
      <c r="KHZ40" s="262"/>
      <c r="KIA40" s="262"/>
      <c r="KIB40" s="262"/>
      <c r="KIC40" s="262"/>
      <c r="KID40" s="262"/>
      <c r="KIE40" s="262"/>
      <c r="KIF40" s="262"/>
      <c r="KIG40" s="262"/>
      <c r="KIH40" s="262"/>
      <c r="KII40" s="262"/>
      <c r="KIJ40" s="262"/>
      <c r="KIK40" s="262"/>
      <c r="KIL40" s="262"/>
      <c r="KIM40" s="262"/>
      <c r="KIN40" s="262"/>
      <c r="KIO40" s="262"/>
      <c r="KIP40" s="262"/>
      <c r="KIQ40" s="262"/>
      <c r="KIR40" s="262"/>
      <c r="KIS40" s="262"/>
      <c r="KIT40" s="262"/>
      <c r="KIU40" s="262"/>
      <c r="KIV40" s="262"/>
      <c r="KIW40" s="262"/>
      <c r="KIX40" s="262"/>
      <c r="KIY40" s="262"/>
      <c r="KIZ40" s="262"/>
      <c r="KJA40" s="262"/>
      <c r="KJB40" s="262"/>
      <c r="KJC40" s="262"/>
      <c r="KJD40" s="262"/>
      <c r="KJE40" s="262"/>
      <c r="KJF40" s="262"/>
      <c r="KJG40" s="262"/>
      <c r="KJH40" s="262"/>
      <c r="KJI40" s="262"/>
      <c r="KJJ40" s="262"/>
      <c r="KJK40" s="262"/>
      <c r="KJL40" s="262"/>
      <c r="KJM40" s="262"/>
      <c r="KJN40" s="262"/>
      <c r="KJO40" s="262"/>
      <c r="KJP40" s="262"/>
      <c r="KJQ40" s="262"/>
      <c r="KJR40" s="262"/>
      <c r="KJS40" s="262"/>
      <c r="KJT40" s="262"/>
      <c r="KJU40" s="262"/>
      <c r="KJV40" s="262"/>
      <c r="KJW40" s="262"/>
      <c r="KJX40" s="262"/>
      <c r="KJY40" s="262"/>
      <c r="KJZ40" s="262"/>
      <c r="KKA40" s="262"/>
      <c r="KKB40" s="262"/>
      <c r="KKC40" s="262"/>
      <c r="KKD40" s="262"/>
      <c r="KKE40" s="262"/>
      <c r="KKF40" s="262"/>
      <c r="KKG40" s="262"/>
      <c r="KKH40" s="262"/>
      <c r="KKI40" s="262"/>
      <c r="KKJ40" s="262"/>
      <c r="KKK40" s="262"/>
      <c r="KKL40" s="262"/>
      <c r="KKM40" s="262"/>
      <c r="KKN40" s="262"/>
      <c r="KKO40" s="262"/>
      <c r="KKP40" s="262"/>
      <c r="KKQ40" s="262"/>
      <c r="KKR40" s="262"/>
      <c r="KKS40" s="262"/>
      <c r="KKT40" s="262"/>
      <c r="KKU40" s="262"/>
      <c r="KKV40" s="262"/>
      <c r="KKW40" s="262"/>
      <c r="KKX40" s="262"/>
      <c r="KKY40" s="262"/>
      <c r="KKZ40" s="262"/>
      <c r="KLA40" s="262"/>
      <c r="KLB40" s="262"/>
      <c r="KLC40" s="262"/>
      <c r="KLD40" s="262"/>
      <c r="KLE40" s="262"/>
      <c r="KLF40" s="262"/>
      <c r="KLG40" s="262"/>
      <c r="KLH40" s="262"/>
      <c r="KLI40" s="262"/>
      <c r="KLJ40" s="262"/>
      <c r="KLK40" s="262"/>
      <c r="KLL40" s="262"/>
      <c r="KLM40" s="262"/>
      <c r="KLN40" s="262"/>
      <c r="KLO40" s="262"/>
      <c r="KLP40" s="262"/>
      <c r="KLQ40" s="262"/>
      <c r="KLR40" s="262"/>
      <c r="KLS40" s="262"/>
      <c r="KLT40" s="262"/>
      <c r="KLU40" s="262"/>
      <c r="KLV40" s="262"/>
      <c r="KLW40" s="262"/>
      <c r="KLX40" s="262"/>
      <c r="KLY40" s="262"/>
      <c r="KLZ40" s="262"/>
      <c r="KMA40" s="262"/>
      <c r="KMB40" s="262"/>
      <c r="KMC40" s="262"/>
      <c r="KMD40" s="262"/>
      <c r="KME40" s="262"/>
      <c r="KMF40" s="262"/>
      <c r="KMG40" s="262"/>
      <c r="KMH40" s="262"/>
      <c r="KMI40" s="262"/>
      <c r="KMJ40" s="262"/>
      <c r="KMK40" s="262"/>
      <c r="KML40" s="262"/>
      <c r="KMM40" s="262"/>
      <c r="KMN40" s="262"/>
      <c r="KMO40" s="262"/>
      <c r="KMP40" s="262"/>
      <c r="KMQ40" s="262"/>
      <c r="KMR40" s="262"/>
      <c r="KMS40" s="262"/>
      <c r="KMT40" s="262"/>
      <c r="KMU40" s="262"/>
      <c r="KMV40" s="262"/>
      <c r="KMW40" s="262"/>
      <c r="KMX40" s="262"/>
      <c r="KMY40" s="262"/>
      <c r="KMZ40" s="262"/>
      <c r="KNA40" s="262"/>
      <c r="KNB40" s="262"/>
      <c r="KNC40" s="262"/>
      <c r="KND40" s="262"/>
      <c r="KNE40" s="262"/>
      <c r="KNF40" s="262"/>
      <c r="KNG40" s="262"/>
      <c r="KNH40" s="262"/>
      <c r="KNI40" s="262"/>
      <c r="KNJ40" s="262"/>
      <c r="KNK40" s="262"/>
      <c r="KNL40" s="262"/>
      <c r="KNM40" s="262"/>
      <c r="KNN40" s="262"/>
      <c r="KNO40" s="262"/>
      <c r="KNP40" s="262"/>
      <c r="KNQ40" s="262"/>
      <c r="KNR40" s="262"/>
      <c r="KNS40" s="262"/>
      <c r="KNT40" s="262"/>
      <c r="KNU40" s="262"/>
      <c r="KNV40" s="262"/>
      <c r="KNW40" s="262"/>
      <c r="KNX40" s="262"/>
      <c r="KNY40" s="262"/>
      <c r="KNZ40" s="262"/>
      <c r="KOA40" s="262"/>
      <c r="KOB40" s="262"/>
      <c r="KOC40" s="262"/>
      <c r="KOD40" s="262"/>
      <c r="KOE40" s="262"/>
      <c r="KOF40" s="262"/>
      <c r="KOG40" s="262"/>
      <c r="KOH40" s="262"/>
      <c r="KOI40" s="262"/>
      <c r="KOJ40" s="262"/>
      <c r="KOK40" s="262"/>
      <c r="KOL40" s="262"/>
      <c r="KOM40" s="262"/>
      <c r="KON40" s="262"/>
      <c r="KOO40" s="262"/>
      <c r="KOP40" s="262"/>
      <c r="KOQ40" s="262"/>
      <c r="KOR40" s="262"/>
      <c r="KOS40" s="262"/>
      <c r="KOT40" s="262"/>
      <c r="KOU40" s="262"/>
      <c r="KOV40" s="262"/>
      <c r="KOW40" s="262"/>
      <c r="KOX40" s="262"/>
      <c r="KOY40" s="262"/>
      <c r="KOZ40" s="262"/>
      <c r="KPA40" s="262"/>
      <c r="KPB40" s="262"/>
      <c r="KPC40" s="262"/>
      <c r="KPD40" s="262"/>
      <c r="KPE40" s="262"/>
      <c r="KPF40" s="262"/>
      <c r="KPG40" s="262"/>
      <c r="KPH40" s="262"/>
      <c r="KPI40" s="262"/>
      <c r="KPJ40" s="262"/>
      <c r="KPK40" s="262"/>
      <c r="KPL40" s="262"/>
      <c r="KPM40" s="262"/>
      <c r="KPN40" s="262"/>
      <c r="KPO40" s="262"/>
      <c r="KPP40" s="262"/>
      <c r="KPQ40" s="262"/>
      <c r="KPR40" s="262"/>
      <c r="KPS40" s="262"/>
      <c r="KPT40" s="262"/>
      <c r="KPU40" s="262"/>
      <c r="KPV40" s="262"/>
      <c r="KPW40" s="262"/>
      <c r="KPX40" s="262"/>
      <c r="KPY40" s="262"/>
      <c r="KPZ40" s="262"/>
      <c r="KQA40" s="262"/>
      <c r="KQB40" s="262"/>
      <c r="KQC40" s="262"/>
      <c r="KQD40" s="262"/>
      <c r="KQE40" s="262"/>
      <c r="KQF40" s="262"/>
      <c r="KQG40" s="262"/>
      <c r="KQH40" s="262"/>
      <c r="KQI40" s="262"/>
      <c r="KQJ40" s="262"/>
      <c r="KQK40" s="262"/>
      <c r="KQL40" s="262"/>
      <c r="KQM40" s="262"/>
      <c r="KQN40" s="262"/>
      <c r="KQO40" s="262"/>
      <c r="KQP40" s="262"/>
      <c r="KQQ40" s="262"/>
      <c r="KQR40" s="262"/>
      <c r="KQS40" s="262"/>
      <c r="KQT40" s="262"/>
      <c r="KQU40" s="262"/>
      <c r="KQV40" s="262"/>
      <c r="KQW40" s="262"/>
      <c r="KQX40" s="262"/>
      <c r="KQY40" s="262"/>
      <c r="KQZ40" s="262"/>
      <c r="KRA40" s="262"/>
      <c r="KRB40" s="262"/>
      <c r="KRC40" s="262"/>
      <c r="KRD40" s="262"/>
      <c r="KRE40" s="262"/>
      <c r="KRF40" s="262"/>
      <c r="KRG40" s="262"/>
      <c r="KRH40" s="262"/>
      <c r="KRI40" s="262"/>
      <c r="KRJ40" s="262"/>
      <c r="KRK40" s="262"/>
      <c r="KRL40" s="262"/>
      <c r="KRM40" s="262"/>
      <c r="KRN40" s="262"/>
      <c r="KRO40" s="262"/>
      <c r="KRP40" s="262"/>
      <c r="KRQ40" s="262"/>
      <c r="KRR40" s="262"/>
      <c r="KRS40" s="262"/>
      <c r="KRT40" s="262"/>
      <c r="KRU40" s="262"/>
      <c r="KRV40" s="262"/>
      <c r="KRW40" s="262"/>
      <c r="KRX40" s="262"/>
      <c r="KRY40" s="262"/>
      <c r="KRZ40" s="262"/>
      <c r="KSA40" s="262"/>
      <c r="KSB40" s="262"/>
      <c r="KSC40" s="262"/>
      <c r="KSD40" s="262"/>
      <c r="KSE40" s="262"/>
      <c r="KSF40" s="262"/>
      <c r="KSG40" s="262"/>
      <c r="KSH40" s="262"/>
      <c r="KSI40" s="262"/>
      <c r="KSJ40" s="262"/>
      <c r="KSK40" s="262"/>
      <c r="KSL40" s="262"/>
      <c r="KSM40" s="262"/>
      <c r="KSN40" s="262"/>
      <c r="KSO40" s="262"/>
      <c r="KSP40" s="262"/>
      <c r="KSQ40" s="262"/>
      <c r="KSR40" s="262"/>
      <c r="KSS40" s="262"/>
      <c r="KST40" s="262"/>
      <c r="KSU40" s="262"/>
      <c r="KSV40" s="262"/>
      <c r="KSW40" s="262"/>
      <c r="KSX40" s="262"/>
      <c r="KSY40" s="262"/>
      <c r="KSZ40" s="262"/>
      <c r="KTA40" s="262"/>
      <c r="KTB40" s="262"/>
      <c r="KTC40" s="262"/>
      <c r="KTD40" s="262"/>
      <c r="KTE40" s="262"/>
      <c r="KTF40" s="262"/>
      <c r="KTG40" s="262"/>
      <c r="KTH40" s="262"/>
      <c r="KTI40" s="262"/>
      <c r="KTJ40" s="262"/>
      <c r="KTK40" s="262"/>
      <c r="KTL40" s="262"/>
      <c r="KTM40" s="262"/>
      <c r="KTN40" s="262"/>
      <c r="KTO40" s="262"/>
      <c r="KTP40" s="262"/>
      <c r="KTQ40" s="262"/>
      <c r="KTR40" s="262"/>
      <c r="KTS40" s="262"/>
      <c r="KTT40" s="262"/>
      <c r="KTU40" s="262"/>
      <c r="KTV40" s="262"/>
      <c r="KTW40" s="262"/>
      <c r="KTX40" s="262"/>
      <c r="KTY40" s="262"/>
      <c r="KTZ40" s="262"/>
      <c r="KUA40" s="262"/>
      <c r="KUB40" s="262"/>
      <c r="KUC40" s="262"/>
      <c r="KUD40" s="262"/>
      <c r="KUE40" s="262"/>
      <c r="KUF40" s="262"/>
      <c r="KUG40" s="262"/>
      <c r="KUH40" s="262"/>
      <c r="KUI40" s="262"/>
      <c r="KUJ40" s="262"/>
      <c r="KUK40" s="262"/>
      <c r="KUL40" s="262"/>
      <c r="KUM40" s="262"/>
      <c r="KUN40" s="262"/>
      <c r="KUO40" s="262"/>
      <c r="KUP40" s="262"/>
      <c r="KUQ40" s="262"/>
      <c r="KUR40" s="262"/>
      <c r="KUS40" s="262"/>
      <c r="KUT40" s="262"/>
      <c r="KUU40" s="262"/>
      <c r="KUV40" s="262"/>
      <c r="KUW40" s="262"/>
      <c r="KUX40" s="262"/>
      <c r="KUY40" s="262"/>
      <c r="KUZ40" s="262"/>
      <c r="KVA40" s="262"/>
      <c r="KVB40" s="262"/>
      <c r="KVC40" s="262"/>
      <c r="KVD40" s="262"/>
      <c r="KVE40" s="262"/>
      <c r="KVF40" s="262"/>
      <c r="KVG40" s="262"/>
      <c r="KVH40" s="262"/>
      <c r="KVI40" s="262"/>
      <c r="KVJ40" s="262"/>
      <c r="KVK40" s="262"/>
      <c r="KVL40" s="262"/>
      <c r="KVM40" s="262"/>
      <c r="KVN40" s="262"/>
      <c r="KVO40" s="262"/>
      <c r="KVP40" s="262"/>
      <c r="KVQ40" s="262"/>
      <c r="KVR40" s="262"/>
      <c r="KVS40" s="262"/>
      <c r="KVT40" s="262"/>
      <c r="KVU40" s="262"/>
      <c r="KVV40" s="262"/>
      <c r="KVW40" s="262"/>
      <c r="KVX40" s="262"/>
      <c r="KVY40" s="262"/>
      <c r="KVZ40" s="262"/>
      <c r="KWA40" s="262"/>
      <c r="KWB40" s="262"/>
      <c r="KWC40" s="262"/>
      <c r="KWD40" s="262"/>
      <c r="KWE40" s="262"/>
      <c r="KWF40" s="262"/>
      <c r="KWG40" s="262"/>
      <c r="KWH40" s="262"/>
      <c r="KWI40" s="262"/>
      <c r="KWJ40" s="262"/>
      <c r="KWK40" s="262"/>
      <c r="KWL40" s="262"/>
      <c r="KWM40" s="262"/>
      <c r="KWN40" s="262"/>
      <c r="KWO40" s="262"/>
      <c r="KWP40" s="262"/>
      <c r="KWQ40" s="262"/>
      <c r="KWR40" s="262"/>
      <c r="KWS40" s="262"/>
      <c r="KWT40" s="262"/>
      <c r="KWU40" s="262"/>
      <c r="KWV40" s="262"/>
      <c r="KWW40" s="262"/>
      <c r="KWX40" s="262"/>
      <c r="KWY40" s="262"/>
      <c r="KWZ40" s="262"/>
      <c r="KXA40" s="262"/>
      <c r="KXB40" s="262"/>
      <c r="KXC40" s="262"/>
      <c r="KXD40" s="262"/>
      <c r="KXE40" s="262"/>
      <c r="KXF40" s="262"/>
      <c r="KXG40" s="262"/>
      <c r="KXH40" s="262"/>
      <c r="KXI40" s="262"/>
      <c r="KXJ40" s="262"/>
      <c r="KXK40" s="262"/>
      <c r="KXL40" s="262"/>
      <c r="KXM40" s="262"/>
      <c r="KXN40" s="262"/>
      <c r="KXO40" s="262"/>
      <c r="KXP40" s="262"/>
      <c r="KXQ40" s="262"/>
      <c r="KXR40" s="262"/>
      <c r="KXS40" s="262"/>
      <c r="KXT40" s="262"/>
      <c r="KXU40" s="262"/>
      <c r="KXV40" s="262"/>
      <c r="KXW40" s="262"/>
      <c r="KXX40" s="262"/>
      <c r="KXY40" s="262"/>
      <c r="KXZ40" s="262"/>
      <c r="KYA40" s="262"/>
      <c r="KYB40" s="262"/>
      <c r="KYC40" s="262"/>
      <c r="KYD40" s="262"/>
      <c r="KYE40" s="262"/>
      <c r="KYF40" s="262"/>
      <c r="KYG40" s="262"/>
      <c r="KYH40" s="262"/>
      <c r="KYI40" s="262"/>
      <c r="KYJ40" s="262"/>
      <c r="KYK40" s="262"/>
      <c r="KYL40" s="262"/>
      <c r="KYM40" s="262"/>
      <c r="KYN40" s="262"/>
      <c r="KYO40" s="262"/>
      <c r="KYP40" s="262"/>
      <c r="KYQ40" s="262"/>
      <c r="KYR40" s="262"/>
      <c r="KYS40" s="262"/>
      <c r="KYT40" s="262"/>
      <c r="KYU40" s="262"/>
      <c r="KYV40" s="262"/>
      <c r="KYW40" s="262"/>
      <c r="KYX40" s="262"/>
      <c r="KYY40" s="262"/>
      <c r="KYZ40" s="262"/>
      <c r="KZA40" s="262"/>
      <c r="KZB40" s="262"/>
      <c r="KZC40" s="262"/>
      <c r="KZD40" s="262"/>
      <c r="KZE40" s="262"/>
      <c r="KZF40" s="262"/>
      <c r="KZG40" s="262"/>
      <c r="KZH40" s="262"/>
      <c r="KZI40" s="262"/>
      <c r="KZJ40" s="262"/>
      <c r="KZK40" s="262"/>
      <c r="KZL40" s="262"/>
      <c r="KZM40" s="262"/>
      <c r="KZN40" s="262"/>
      <c r="KZO40" s="262"/>
      <c r="KZP40" s="262"/>
      <c r="KZQ40" s="262"/>
      <c r="KZR40" s="262"/>
      <c r="KZS40" s="262"/>
      <c r="KZT40" s="262"/>
      <c r="KZU40" s="262"/>
      <c r="KZV40" s="262"/>
      <c r="KZW40" s="262"/>
      <c r="KZX40" s="262"/>
      <c r="KZY40" s="262"/>
      <c r="KZZ40" s="262"/>
      <c r="LAA40" s="262"/>
      <c r="LAB40" s="262"/>
      <c r="LAC40" s="262"/>
      <c r="LAD40" s="262"/>
      <c r="LAE40" s="262"/>
      <c r="LAF40" s="262"/>
      <c r="LAG40" s="262"/>
      <c r="LAH40" s="262"/>
      <c r="LAI40" s="262"/>
      <c r="LAJ40" s="262"/>
      <c r="LAK40" s="262"/>
      <c r="LAL40" s="262"/>
      <c r="LAM40" s="262"/>
      <c r="LAN40" s="262"/>
      <c r="LAO40" s="262"/>
      <c r="LAP40" s="262"/>
      <c r="LAQ40" s="262"/>
      <c r="LAR40" s="262"/>
      <c r="LAS40" s="262"/>
      <c r="LAT40" s="262"/>
      <c r="LAU40" s="262"/>
      <c r="LAV40" s="262"/>
      <c r="LAW40" s="262"/>
      <c r="LAX40" s="262"/>
      <c r="LAY40" s="262"/>
      <c r="LAZ40" s="262"/>
      <c r="LBA40" s="262"/>
      <c r="LBB40" s="262"/>
      <c r="LBC40" s="262"/>
      <c r="LBD40" s="262"/>
      <c r="LBE40" s="262"/>
      <c r="LBF40" s="262"/>
      <c r="LBG40" s="262"/>
      <c r="LBH40" s="262"/>
      <c r="LBI40" s="262"/>
      <c r="LBJ40" s="262"/>
      <c r="LBK40" s="262"/>
      <c r="LBL40" s="262"/>
      <c r="LBM40" s="262"/>
      <c r="LBN40" s="262"/>
      <c r="LBO40" s="262"/>
      <c r="LBP40" s="262"/>
      <c r="LBQ40" s="262"/>
      <c r="LBR40" s="262"/>
      <c r="LBS40" s="262"/>
      <c r="LBT40" s="262"/>
      <c r="LBU40" s="262"/>
      <c r="LBV40" s="262"/>
      <c r="LBW40" s="262"/>
      <c r="LBX40" s="262"/>
      <c r="LBY40" s="262"/>
      <c r="LBZ40" s="262"/>
      <c r="LCA40" s="262"/>
      <c r="LCB40" s="262"/>
      <c r="LCC40" s="262"/>
      <c r="LCD40" s="262"/>
      <c r="LCE40" s="262"/>
      <c r="LCF40" s="262"/>
      <c r="LCG40" s="262"/>
      <c r="LCH40" s="262"/>
      <c r="LCI40" s="262"/>
      <c r="LCJ40" s="262"/>
      <c r="LCK40" s="262"/>
      <c r="LCL40" s="262"/>
      <c r="LCM40" s="262"/>
      <c r="LCN40" s="262"/>
      <c r="LCO40" s="262"/>
      <c r="LCP40" s="262"/>
      <c r="LCQ40" s="262"/>
      <c r="LCR40" s="262"/>
      <c r="LCS40" s="262"/>
      <c r="LCT40" s="262"/>
      <c r="LCU40" s="262"/>
      <c r="LCV40" s="262"/>
      <c r="LCW40" s="262"/>
      <c r="LCX40" s="262"/>
      <c r="LCY40" s="262"/>
      <c r="LCZ40" s="262"/>
      <c r="LDA40" s="262"/>
      <c r="LDB40" s="262"/>
      <c r="LDC40" s="262"/>
      <c r="LDD40" s="262"/>
      <c r="LDE40" s="262"/>
      <c r="LDF40" s="262"/>
      <c r="LDG40" s="262"/>
      <c r="LDH40" s="262"/>
      <c r="LDI40" s="262"/>
      <c r="LDJ40" s="262"/>
      <c r="LDK40" s="262"/>
      <c r="LDL40" s="262"/>
      <c r="LDM40" s="262"/>
      <c r="LDN40" s="262"/>
      <c r="LDO40" s="262"/>
      <c r="LDP40" s="262"/>
      <c r="LDQ40" s="262"/>
      <c r="LDR40" s="262"/>
      <c r="LDS40" s="262"/>
      <c r="LDT40" s="262"/>
      <c r="LDU40" s="262"/>
      <c r="LDV40" s="262"/>
      <c r="LDW40" s="262"/>
      <c r="LDX40" s="262"/>
      <c r="LDY40" s="262"/>
      <c r="LDZ40" s="262"/>
      <c r="LEA40" s="262"/>
      <c r="LEB40" s="262"/>
      <c r="LEC40" s="262"/>
      <c r="LED40" s="262"/>
      <c r="LEE40" s="262"/>
      <c r="LEF40" s="262"/>
      <c r="LEG40" s="262"/>
      <c r="LEH40" s="262"/>
      <c r="LEI40" s="262"/>
      <c r="LEJ40" s="262"/>
      <c r="LEK40" s="262"/>
      <c r="LEL40" s="262"/>
      <c r="LEM40" s="262"/>
      <c r="LEN40" s="262"/>
      <c r="LEO40" s="262"/>
      <c r="LEP40" s="262"/>
      <c r="LEQ40" s="262"/>
      <c r="LER40" s="262"/>
      <c r="LES40" s="262"/>
      <c r="LET40" s="262"/>
      <c r="LEU40" s="262"/>
      <c r="LEV40" s="262"/>
      <c r="LEW40" s="262"/>
      <c r="LEX40" s="262"/>
      <c r="LEY40" s="262"/>
      <c r="LEZ40" s="262"/>
      <c r="LFA40" s="262"/>
      <c r="LFB40" s="262"/>
      <c r="LFC40" s="262"/>
      <c r="LFD40" s="262"/>
      <c r="LFE40" s="262"/>
      <c r="LFF40" s="262"/>
      <c r="LFG40" s="262"/>
      <c r="LFH40" s="262"/>
      <c r="LFI40" s="262"/>
      <c r="LFJ40" s="262"/>
      <c r="LFK40" s="262"/>
      <c r="LFL40" s="262"/>
      <c r="LFM40" s="262"/>
      <c r="LFN40" s="262"/>
      <c r="LFO40" s="262"/>
      <c r="LFP40" s="262"/>
      <c r="LFQ40" s="262"/>
      <c r="LFR40" s="262"/>
      <c r="LFS40" s="262"/>
      <c r="LFT40" s="262"/>
      <c r="LFU40" s="262"/>
      <c r="LFV40" s="262"/>
      <c r="LFW40" s="262"/>
      <c r="LFX40" s="262"/>
      <c r="LFY40" s="262"/>
      <c r="LFZ40" s="262"/>
      <c r="LGA40" s="262"/>
      <c r="LGB40" s="262"/>
      <c r="LGC40" s="262"/>
      <c r="LGD40" s="262"/>
      <c r="LGE40" s="262"/>
      <c r="LGF40" s="262"/>
      <c r="LGG40" s="262"/>
      <c r="LGH40" s="262"/>
      <c r="LGI40" s="262"/>
      <c r="LGJ40" s="262"/>
      <c r="LGK40" s="262"/>
      <c r="LGL40" s="262"/>
      <c r="LGM40" s="262"/>
      <c r="LGN40" s="262"/>
      <c r="LGO40" s="262"/>
      <c r="LGP40" s="262"/>
      <c r="LGQ40" s="262"/>
      <c r="LGR40" s="262"/>
      <c r="LGS40" s="262"/>
      <c r="LGT40" s="262"/>
      <c r="LGU40" s="262"/>
      <c r="LGV40" s="262"/>
      <c r="LGW40" s="262"/>
      <c r="LGX40" s="262"/>
      <c r="LGY40" s="262"/>
      <c r="LGZ40" s="262"/>
      <c r="LHA40" s="262"/>
      <c r="LHB40" s="262"/>
      <c r="LHC40" s="262"/>
      <c r="LHD40" s="262"/>
      <c r="LHE40" s="262"/>
      <c r="LHF40" s="262"/>
      <c r="LHG40" s="262"/>
      <c r="LHH40" s="262"/>
      <c r="LHI40" s="262"/>
      <c r="LHJ40" s="262"/>
      <c r="LHK40" s="262"/>
      <c r="LHL40" s="262"/>
      <c r="LHM40" s="262"/>
      <c r="LHN40" s="262"/>
      <c r="LHO40" s="262"/>
      <c r="LHP40" s="262"/>
      <c r="LHQ40" s="262"/>
      <c r="LHR40" s="262"/>
      <c r="LHS40" s="262"/>
      <c r="LHT40" s="262"/>
      <c r="LHU40" s="262"/>
      <c r="LHV40" s="262"/>
      <c r="LHW40" s="262"/>
      <c r="LHX40" s="262"/>
      <c r="LHY40" s="262"/>
      <c r="LHZ40" s="262"/>
      <c r="LIA40" s="262"/>
      <c r="LIB40" s="262"/>
      <c r="LIC40" s="262"/>
      <c r="LID40" s="262"/>
      <c r="LIE40" s="262"/>
      <c r="LIF40" s="262"/>
      <c r="LIG40" s="262"/>
      <c r="LIH40" s="262"/>
      <c r="LII40" s="262"/>
      <c r="LIJ40" s="262"/>
      <c r="LIK40" s="262"/>
      <c r="LIL40" s="262"/>
      <c r="LIM40" s="262"/>
      <c r="LIN40" s="262"/>
      <c r="LIO40" s="262"/>
      <c r="LIP40" s="262"/>
      <c r="LIQ40" s="262"/>
      <c r="LIR40" s="262"/>
      <c r="LIS40" s="262"/>
      <c r="LIT40" s="262"/>
      <c r="LIU40" s="262"/>
      <c r="LIV40" s="262"/>
      <c r="LIW40" s="262"/>
      <c r="LIX40" s="262"/>
      <c r="LIY40" s="262"/>
      <c r="LIZ40" s="262"/>
      <c r="LJA40" s="262"/>
      <c r="LJB40" s="262"/>
      <c r="LJC40" s="262"/>
      <c r="LJD40" s="262"/>
      <c r="LJE40" s="262"/>
      <c r="LJF40" s="262"/>
      <c r="LJG40" s="262"/>
      <c r="LJH40" s="262"/>
      <c r="LJI40" s="262"/>
      <c r="LJJ40" s="262"/>
      <c r="LJK40" s="262"/>
      <c r="LJL40" s="262"/>
      <c r="LJM40" s="262"/>
      <c r="LJN40" s="262"/>
      <c r="LJO40" s="262"/>
      <c r="LJP40" s="262"/>
      <c r="LJQ40" s="262"/>
      <c r="LJR40" s="262"/>
      <c r="LJS40" s="262"/>
      <c r="LJT40" s="262"/>
      <c r="LJU40" s="262"/>
      <c r="LJV40" s="262"/>
      <c r="LJW40" s="262"/>
      <c r="LJX40" s="262"/>
      <c r="LJY40" s="262"/>
      <c r="LJZ40" s="262"/>
      <c r="LKA40" s="262"/>
      <c r="LKB40" s="262"/>
      <c r="LKC40" s="262"/>
      <c r="LKD40" s="262"/>
      <c r="LKE40" s="262"/>
      <c r="LKF40" s="262"/>
      <c r="LKG40" s="262"/>
      <c r="LKH40" s="262"/>
      <c r="LKI40" s="262"/>
      <c r="LKJ40" s="262"/>
      <c r="LKK40" s="262"/>
      <c r="LKL40" s="262"/>
      <c r="LKM40" s="262"/>
      <c r="LKN40" s="262"/>
      <c r="LKO40" s="262"/>
      <c r="LKP40" s="262"/>
      <c r="LKQ40" s="262"/>
      <c r="LKR40" s="262"/>
      <c r="LKS40" s="262"/>
      <c r="LKT40" s="262"/>
      <c r="LKU40" s="262"/>
      <c r="LKV40" s="262"/>
      <c r="LKW40" s="262"/>
      <c r="LKX40" s="262"/>
      <c r="LKY40" s="262"/>
      <c r="LKZ40" s="262"/>
      <c r="LLA40" s="262"/>
      <c r="LLB40" s="262"/>
      <c r="LLC40" s="262"/>
      <c r="LLD40" s="262"/>
      <c r="LLE40" s="262"/>
      <c r="LLF40" s="262"/>
      <c r="LLG40" s="262"/>
      <c r="LLH40" s="262"/>
      <c r="LLI40" s="262"/>
      <c r="LLJ40" s="262"/>
      <c r="LLK40" s="262"/>
      <c r="LLL40" s="262"/>
      <c r="LLM40" s="262"/>
      <c r="LLN40" s="262"/>
      <c r="LLO40" s="262"/>
      <c r="LLP40" s="262"/>
      <c r="LLQ40" s="262"/>
      <c r="LLR40" s="262"/>
      <c r="LLS40" s="262"/>
      <c r="LLT40" s="262"/>
      <c r="LLU40" s="262"/>
      <c r="LLV40" s="262"/>
      <c r="LLW40" s="262"/>
      <c r="LLX40" s="262"/>
      <c r="LLY40" s="262"/>
      <c r="LLZ40" s="262"/>
      <c r="LMA40" s="262"/>
      <c r="LMB40" s="262"/>
      <c r="LMC40" s="262"/>
      <c r="LMD40" s="262"/>
      <c r="LME40" s="262"/>
      <c r="LMF40" s="262"/>
      <c r="LMG40" s="262"/>
      <c r="LMH40" s="262"/>
      <c r="LMI40" s="262"/>
      <c r="LMJ40" s="262"/>
      <c r="LMK40" s="262"/>
      <c r="LML40" s="262"/>
      <c r="LMM40" s="262"/>
      <c r="LMN40" s="262"/>
      <c r="LMO40" s="262"/>
      <c r="LMP40" s="262"/>
      <c r="LMQ40" s="262"/>
      <c r="LMR40" s="262"/>
      <c r="LMS40" s="262"/>
      <c r="LMT40" s="262"/>
      <c r="LMU40" s="262"/>
      <c r="LMV40" s="262"/>
      <c r="LMW40" s="262"/>
      <c r="LMX40" s="262"/>
      <c r="LMY40" s="262"/>
      <c r="LMZ40" s="262"/>
      <c r="LNA40" s="262"/>
      <c r="LNB40" s="262"/>
      <c r="LNC40" s="262"/>
      <c r="LND40" s="262"/>
      <c r="LNE40" s="262"/>
      <c r="LNF40" s="262"/>
      <c r="LNG40" s="262"/>
      <c r="LNH40" s="262"/>
      <c r="LNI40" s="262"/>
      <c r="LNJ40" s="262"/>
      <c r="LNK40" s="262"/>
      <c r="LNL40" s="262"/>
      <c r="LNM40" s="262"/>
      <c r="LNN40" s="262"/>
      <c r="LNO40" s="262"/>
      <c r="LNP40" s="262"/>
      <c r="LNQ40" s="262"/>
      <c r="LNR40" s="262"/>
      <c r="LNS40" s="262"/>
      <c r="LNT40" s="262"/>
      <c r="LNU40" s="262"/>
      <c r="LNV40" s="262"/>
      <c r="LNW40" s="262"/>
      <c r="LNX40" s="262"/>
      <c r="LNY40" s="262"/>
      <c r="LNZ40" s="262"/>
      <c r="LOA40" s="262"/>
      <c r="LOB40" s="262"/>
      <c r="LOC40" s="262"/>
      <c r="LOD40" s="262"/>
      <c r="LOE40" s="262"/>
      <c r="LOF40" s="262"/>
      <c r="LOG40" s="262"/>
      <c r="LOH40" s="262"/>
      <c r="LOI40" s="262"/>
      <c r="LOJ40" s="262"/>
      <c r="LOK40" s="262"/>
      <c r="LOL40" s="262"/>
      <c r="LOM40" s="262"/>
      <c r="LON40" s="262"/>
      <c r="LOO40" s="262"/>
      <c r="LOP40" s="262"/>
      <c r="LOQ40" s="262"/>
      <c r="LOR40" s="262"/>
      <c r="LOS40" s="262"/>
      <c r="LOT40" s="262"/>
      <c r="LOU40" s="262"/>
      <c r="LOV40" s="262"/>
      <c r="LOW40" s="262"/>
      <c r="LOX40" s="262"/>
      <c r="LOY40" s="262"/>
      <c r="LOZ40" s="262"/>
      <c r="LPA40" s="262"/>
      <c r="LPB40" s="262"/>
      <c r="LPC40" s="262"/>
      <c r="LPD40" s="262"/>
      <c r="LPE40" s="262"/>
      <c r="LPF40" s="262"/>
      <c r="LPG40" s="262"/>
      <c r="LPH40" s="262"/>
      <c r="LPI40" s="262"/>
      <c r="LPJ40" s="262"/>
      <c r="LPK40" s="262"/>
      <c r="LPL40" s="262"/>
      <c r="LPM40" s="262"/>
      <c r="LPN40" s="262"/>
      <c r="LPO40" s="262"/>
      <c r="LPP40" s="262"/>
      <c r="LPQ40" s="262"/>
      <c r="LPR40" s="262"/>
      <c r="LPS40" s="262"/>
      <c r="LPT40" s="262"/>
      <c r="LPU40" s="262"/>
      <c r="LPV40" s="262"/>
      <c r="LPW40" s="262"/>
      <c r="LPX40" s="262"/>
      <c r="LPY40" s="262"/>
      <c r="LPZ40" s="262"/>
      <c r="LQA40" s="262"/>
      <c r="LQB40" s="262"/>
      <c r="LQC40" s="262"/>
      <c r="LQD40" s="262"/>
      <c r="LQE40" s="262"/>
      <c r="LQF40" s="262"/>
      <c r="LQG40" s="262"/>
      <c r="LQH40" s="262"/>
      <c r="LQI40" s="262"/>
      <c r="LQJ40" s="262"/>
      <c r="LQK40" s="262"/>
      <c r="LQL40" s="262"/>
      <c r="LQM40" s="262"/>
      <c r="LQN40" s="262"/>
      <c r="LQO40" s="262"/>
      <c r="LQP40" s="262"/>
      <c r="LQQ40" s="262"/>
      <c r="LQR40" s="262"/>
      <c r="LQS40" s="262"/>
      <c r="LQT40" s="262"/>
      <c r="LQU40" s="262"/>
      <c r="LQV40" s="262"/>
      <c r="LQW40" s="262"/>
      <c r="LQX40" s="262"/>
      <c r="LQY40" s="262"/>
      <c r="LQZ40" s="262"/>
      <c r="LRA40" s="262"/>
      <c r="LRB40" s="262"/>
      <c r="LRC40" s="262"/>
      <c r="LRD40" s="262"/>
      <c r="LRE40" s="262"/>
      <c r="LRF40" s="262"/>
      <c r="LRG40" s="262"/>
      <c r="LRH40" s="262"/>
      <c r="LRI40" s="262"/>
      <c r="LRJ40" s="262"/>
      <c r="LRK40" s="262"/>
      <c r="LRL40" s="262"/>
      <c r="LRM40" s="262"/>
      <c r="LRN40" s="262"/>
      <c r="LRO40" s="262"/>
      <c r="LRP40" s="262"/>
      <c r="LRQ40" s="262"/>
      <c r="LRR40" s="262"/>
      <c r="LRS40" s="262"/>
      <c r="LRT40" s="262"/>
      <c r="LRU40" s="262"/>
      <c r="LRV40" s="262"/>
      <c r="LRW40" s="262"/>
      <c r="LRX40" s="262"/>
      <c r="LRY40" s="262"/>
      <c r="LRZ40" s="262"/>
      <c r="LSA40" s="262"/>
      <c r="LSB40" s="262"/>
      <c r="LSC40" s="262"/>
      <c r="LSD40" s="262"/>
      <c r="LSE40" s="262"/>
      <c r="LSF40" s="262"/>
      <c r="LSG40" s="262"/>
      <c r="LSH40" s="262"/>
      <c r="LSI40" s="262"/>
      <c r="LSJ40" s="262"/>
      <c r="LSK40" s="262"/>
      <c r="LSL40" s="262"/>
      <c r="LSM40" s="262"/>
      <c r="LSN40" s="262"/>
      <c r="LSO40" s="262"/>
      <c r="LSP40" s="262"/>
      <c r="LSQ40" s="262"/>
      <c r="LSR40" s="262"/>
      <c r="LSS40" s="262"/>
      <c r="LST40" s="262"/>
      <c r="LSU40" s="262"/>
      <c r="LSV40" s="262"/>
      <c r="LSW40" s="262"/>
      <c r="LSX40" s="262"/>
      <c r="LSY40" s="262"/>
      <c r="LSZ40" s="262"/>
      <c r="LTA40" s="262"/>
      <c r="LTB40" s="262"/>
      <c r="LTC40" s="262"/>
      <c r="LTD40" s="262"/>
      <c r="LTE40" s="262"/>
      <c r="LTF40" s="262"/>
      <c r="LTG40" s="262"/>
      <c r="LTH40" s="262"/>
      <c r="LTI40" s="262"/>
      <c r="LTJ40" s="262"/>
      <c r="LTK40" s="262"/>
      <c r="LTL40" s="262"/>
      <c r="LTM40" s="262"/>
      <c r="LTN40" s="262"/>
      <c r="LTO40" s="262"/>
      <c r="LTP40" s="262"/>
      <c r="LTQ40" s="262"/>
      <c r="LTR40" s="262"/>
      <c r="LTS40" s="262"/>
      <c r="LTT40" s="262"/>
      <c r="LTU40" s="262"/>
      <c r="LTV40" s="262"/>
      <c r="LTW40" s="262"/>
      <c r="LTX40" s="262"/>
      <c r="LTY40" s="262"/>
      <c r="LTZ40" s="262"/>
      <c r="LUA40" s="262"/>
      <c r="LUB40" s="262"/>
      <c r="LUC40" s="262"/>
      <c r="LUD40" s="262"/>
      <c r="LUE40" s="262"/>
      <c r="LUF40" s="262"/>
      <c r="LUG40" s="262"/>
      <c r="LUH40" s="262"/>
      <c r="LUI40" s="262"/>
      <c r="LUJ40" s="262"/>
      <c r="LUK40" s="262"/>
      <c r="LUL40" s="262"/>
      <c r="LUM40" s="262"/>
      <c r="LUN40" s="262"/>
      <c r="LUO40" s="262"/>
      <c r="LUP40" s="262"/>
      <c r="LUQ40" s="262"/>
      <c r="LUR40" s="262"/>
      <c r="LUS40" s="262"/>
      <c r="LUT40" s="262"/>
      <c r="LUU40" s="262"/>
      <c r="LUV40" s="262"/>
      <c r="LUW40" s="262"/>
      <c r="LUX40" s="262"/>
      <c r="LUY40" s="262"/>
      <c r="LUZ40" s="262"/>
      <c r="LVA40" s="262"/>
      <c r="LVB40" s="262"/>
      <c r="LVC40" s="262"/>
      <c r="LVD40" s="262"/>
      <c r="LVE40" s="262"/>
      <c r="LVF40" s="262"/>
      <c r="LVG40" s="262"/>
      <c r="LVH40" s="262"/>
      <c r="LVI40" s="262"/>
      <c r="LVJ40" s="262"/>
      <c r="LVK40" s="262"/>
      <c r="LVL40" s="262"/>
      <c r="LVM40" s="262"/>
      <c r="LVN40" s="262"/>
      <c r="LVO40" s="262"/>
      <c r="LVP40" s="262"/>
      <c r="LVQ40" s="262"/>
      <c r="LVR40" s="262"/>
      <c r="LVS40" s="262"/>
      <c r="LVT40" s="262"/>
      <c r="LVU40" s="262"/>
      <c r="LVV40" s="262"/>
      <c r="LVW40" s="262"/>
      <c r="LVX40" s="262"/>
      <c r="LVY40" s="262"/>
      <c r="LVZ40" s="262"/>
      <c r="LWA40" s="262"/>
      <c r="LWB40" s="262"/>
      <c r="LWC40" s="262"/>
      <c r="LWD40" s="262"/>
      <c r="LWE40" s="262"/>
      <c r="LWF40" s="262"/>
      <c r="LWG40" s="262"/>
      <c r="LWH40" s="262"/>
      <c r="LWI40" s="262"/>
      <c r="LWJ40" s="262"/>
      <c r="LWK40" s="262"/>
      <c r="LWL40" s="262"/>
      <c r="LWM40" s="262"/>
      <c r="LWN40" s="262"/>
      <c r="LWO40" s="262"/>
      <c r="LWP40" s="262"/>
      <c r="LWQ40" s="262"/>
      <c r="LWR40" s="262"/>
      <c r="LWS40" s="262"/>
      <c r="LWT40" s="262"/>
      <c r="LWU40" s="262"/>
      <c r="LWV40" s="262"/>
      <c r="LWW40" s="262"/>
      <c r="LWX40" s="262"/>
      <c r="LWY40" s="262"/>
      <c r="LWZ40" s="262"/>
      <c r="LXA40" s="262"/>
      <c r="LXB40" s="262"/>
      <c r="LXC40" s="262"/>
      <c r="LXD40" s="262"/>
      <c r="LXE40" s="262"/>
      <c r="LXF40" s="262"/>
      <c r="LXG40" s="262"/>
      <c r="LXH40" s="262"/>
      <c r="LXI40" s="262"/>
      <c r="LXJ40" s="262"/>
      <c r="LXK40" s="262"/>
      <c r="LXL40" s="262"/>
      <c r="LXM40" s="262"/>
      <c r="LXN40" s="262"/>
      <c r="LXO40" s="262"/>
      <c r="LXP40" s="262"/>
      <c r="LXQ40" s="262"/>
      <c r="LXR40" s="262"/>
      <c r="LXS40" s="262"/>
      <c r="LXT40" s="262"/>
      <c r="LXU40" s="262"/>
      <c r="LXV40" s="262"/>
      <c r="LXW40" s="262"/>
      <c r="LXX40" s="262"/>
      <c r="LXY40" s="262"/>
      <c r="LXZ40" s="262"/>
      <c r="LYA40" s="262"/>
      <c r="LYB40" s="262"/>
      <c r="LYC40" s="262"/>
      <c r="LYD40" s="262"/>
      <c r="LYE40" s="262"/>
      <c r="LYF40" s="262"/>
      <c r="LYG40" s="262"/>
      <c r="LYH40" s="262"/>
      <c r="LYI40" s="262"/>
      <c r="LYJ40" s="262"/>
      <c r="LYK40" s="262"/>
      <c r="LYL40" s="262"/>
      <c r="LYM40" s="262"/>
      <c r="LYN40" s="262"/>
      <c r="LYO40" s="262"/>
      <c r="LYP40" s="262"/>
      <c r="LYQ40" s="262"/>
      <c r="LYR40" s="262"/>
      <c r="LYS40" s="262"/>
      <c r="LYT40" s="262"/>
      <c r="LYU40" s="262"/>
      <c r="LYV40" s="262"/>
      <c r="LYW40" s="262"/>
      <c r="LYX40" s="262"/>
      <c r="LYY40" s="262"/>
      <c r="LYZ40" s="262"/>
      <c r="LZA40" s="262"/>
      <c r="LZB40" s="262"/>
      <c r="LZC40" s="262"/>
      <c r="LZD40" s="262"/>
      <c r="LZE40" s="262"/>
      <c r="LZF40" s="262"/>
      <c r="LZG40" s="262"/>
      <c r="LZH40" s="262"/>
      <c r="LZI40" s="262"/>
      <c r="LZJ40" s="262"/>
      <c r="LZK40" s="262"/>
      <c r="LZL40" s="262"/>
      <c r="LZM40" s="262"/>
      <c r="LZN40" s="262"/>
      <c r="LZO40" s="262"/>
      <c r="LZP40" s="262"/>
      <c r="LZQ40" s="262"/>
      <c r="LZR40" s="262"/>
      <c r="LZS40" s="262"/>
      <c r="LZT40" s="262"/>
      <c r="LZU40" s="262"/>
      <c r="LZV40" s="262"/>
      <c r="LZW40" s="262"/>
      <c r="LZX40" s="262"/>
      <c r="LZY40" s="262"/>
      <c r="LZZ40" s="262"/>
      <c r="MAA40" s="262"/>
      <c r="MAB40" s="262"/>
      <c r="MAC40" s="262"/>
      <c r="MAD40" s="262"/>
      <c r="MAE40" s="262"/>
      <c r="MAF40" s="262"/>
      <c r="MAG40" s="262"/>
      <c r="MAH40" s="262"/>
      <c r="MAI40" s="262"/>
      <c r="MAJ40" s="262"/>
      <c r="MAK40" s="262"/>
      <c r="MAL40" s="262"/>
      <c r="MAM40" s="262"/>
      <c r="MAN40" s="262"/>
      <c r="MAO40" s="262"/>
      <c r="MAP40" s="262"/>
      <c r="MAQ40" s="262"/>
      <c r="MAR40" s="262"/>
      <c r="MAS40" s="262"/>
      <c r="MAT40" s="262"/>
      <c r="MAU40" s="262"/>
      <c r="MAV40" s="262"/>
      <c r="MAW40" s="262"/>
      <c r="MAX40" s="262"/>
      <c r="MAY40" s="262"/>
      <c r="MAZ40" s="262"/>
      <c r="MBA40" s="262"/>
      <c r="MBB40" s="262"/>
      <c r="MBC40" s="262"/>
      <c r="MBD40" s="262"/>
      <c r="MBE40" s="262"/>
      <c r="MBF40" s="262"/>
      <c r="MBG40" s="262"/>
      <c r="MBH40" s="262"/>
      <c r="MBI40" s="262"/>
      <c r="MBJ40" s="262"/>
      <c r="MBK40" s="262"/>
      <c r="MBL40" s="262"/>
      <c r="MBM40" s="262"/>
      <c r="MBN40" s="262"/>
      <c r="MBO40" s="262"/>
      <c r="MBP40" s="262"/>
      <c r="MBQ40" s="262"/>
      <c r="MBR40" s="262"/>
      <c r="MBS40" s="262"/>
      <c r="MBT40" s="262"/>
      <c r="MBU40" s="262"/>
      <c r="MBV40" s="262"/>
      <c r="MBW40" s="262"/>
      <c r="MBX40" s="262"/>
      <c r="MBY40" s="262"/>
      <c r="MBZ40" s="262"/>
      <c r="MCA40" s="262"/>
      <c r="MCB40" s="262"/>
      <c r="MCC40" s="262"/>
      <c r="MCD40" s="262"/>
      <c r="MCE40" s="262"/>
      <c r="MCF40" s="262"/>
      <c r="MCG40" s="262"/>
      <c r="MCH40" s="262"/>
      <c r="MCI40" s="262"/>
      <c r="MCJ40" s="262"/>
      <c r="MCK40" s="262"/>
      <c r="MCL40" s="262"/>
      <c r="MCM40" s="262"/>
      <c r="MCN40" s="262"/>
      <c r="MCO40" s="262"/>
      <c r="MCP40" s="262"/>
      <c r="MCQ40" s="262"/>
      <c r="MCR40" s="262"/>
      <c r="MCS40" s="262"/>
      <c r="MCT40" s="262"/>
      <c r="MCU40" s="262"/>
      <c r="MCV40" s="262"/>
      <c r="MCW40" s="262"/>
      <c r="MCX40" s="262"/>
      <c r="MCY40" s="262"/>
      <c r="MCZ40" s="262"/>
      <c r="MDA40" s="262"/>
      <c r="MDB40" s="262"/>
      <c r="MDC40" s="262"/>
      <c r="MDD40" s="262"/>
      <c r="MDE40" s="262"/>
      <c r="MDF40" s="262"/>
      <c r="MDG40" s="262"/>
      <c r="MDH40" s="262"/>
      <c r="MDI40" s="262"/>
      <c r="MDJ40" s="262"/>
      <c r="MDK40" s="262"/>
      <c r="MDL40" s="262"/>
      <c r="MDM40" s="262"/>
      <c r="MDN40" s="262"/>
      <c r="MDO40" s="262"/>
      <c r="MDP40" s="262"/>
      <c r="MDQ40" s="262"/>
      <c r="MDR40" s="262"/>
      <c r="MDS40" s="262"/>
      <c r="MDT40" s="262"/>
      <c r="MDU40" s="262"/>
      <c r="MDV40" s="262"/>
      <c r="MDW40" s="262"/>
      <c r="MDX40" s="262"/>
      <c r="MDY40" s="262"/>
      <c r="MDZ40" s="262"/>
      <c r="MEA40" s="262"/>
      <c r="MEB40" s="262"/>
      <c r="MEC40" s="262"/>
      <c r="MED40" s="262"/>
      <c r="MEE40" s="262"/>
      <c r="MEF40" s="262"/>
      <c r="MEG40" s="262"/>
      <c r="MEH40" s="262"/>
      <c r="MEI40" s="262"/>
      <c r="MEJ40" s="262"/>
      <c r="MEK40" s="262"/>
      <c r="MEL40" s="262"/>
      <c r="MEM40" s="262"/>
      <c r="MEN40" s="262"/>
      <c r="MEO40" s="262"/>
      <c r="MEP40" s="262"/>
      <c r="MEQ40" s="262"/>
      <c r="MER40" s="262"/>
      <c r="MES40" s="262"/>
      <c r="MET40" s="262"/>
      <c r="MEU40" s="262"/>
      <c r="MEV40" s="262"/>
      <c r="MEW40" s="262"/>
      <c r="MEX40" s="262"/>
      <c r="MEY40" s="262"/>
      <c r="MEZ40" s="262"/>
      <c r="MFA40" s="262"/>
      <c r="MFB40" s="262"/>
      <c r="MFC40" s="262"/>
      <c r="MFD40" s="262"/>
      <c r="MFE40" s="262"/>
      <c r="MFF40" s="262"/>
      <c r="MFG40" s="262"/>
      <c r="MFH40" s="262"/>
      <c r="MFI40" s="262"/>
      <c r="MFJ40" s="262"/>
      <c r="MFK40" s="262"/>
      <c r="MFL40" s="262"/>
      <c r="MFM40" s="262"/>
      <c r="MFN40" s="262"/>
      <c r="MFO40" s="262"/>
      <c r="MFP40" s="262"/>
      <c r="MFQ40" s="262"/>
      <c r="MFR40" s="262"/>
      <c r="MFS40" s="262"/>
      <c r="MFT40" s="262"/>
      <c r="MFU40" s="262"/>
      <c r="MFV40" s="262"/>
      <c r="MFW40" s="262"/>
      <c r="MFX40" s="262"/>
      <c r="MFY40" s="262"/>
      <c r="MFZ40" s="262"/>
      <c r="MGA40" s="262"/>
      <c r="MGB40" s="262"/>
      <c r="MGC40" s="262"/>
      <c r="MGD40" s="262"/>
      <c r="MGE40" s="262"/>
      <c r="MGF40" s="262"/>
      <c r="MGG40" s="262"/>
      <c r="MGH40" s="262"/>
      <c r="MGI40" s="262"/>
      <c r="MGJ40" s="262"/>
      <c r="MGK40" s="262"/>
      <c r="MGL40" s="262"/>
      <c r="MGM40" s="262"/>
      <c r="MGN40" s="262"/>
      <c r="MGO40" s="262"/>
      <c r="MGP40" s="262"/>
      <c r="MGQ40" s="262"/>
      <c r="MGR40" s="262"/>
      <c r="MGS40" s="262"/>
      <c r="MGT40" s="262"/>
      <c r="MGU40" s="262"/>
      <c r="MGV40" s="262"/>
      <c r="MGW40" s="262"/>
      <c r="MGX40" s="262"/>
      <c r="MGY40" s="262"/>
      <c r="MGZ40" s="262"/>
      <c r="MHA40" s="262"/>
      <c r="MHB40" s="262"/>
      <c r="MHC40" s="262"/>
      <c r="MHD40" s="262"/>
      <c r="MHE40" s="262"/>
      <c r="MHF40" s="262"/>
      <c r="MHG40" s="262"/>
      <c r="MHH40" s="262"/>
      <c r="MHI40" s="262"/>
      <c r="MHJ40" s="262"/>
      <c r="MHK40" s="262"/>
      <c r="MHL40" s="262"/>
      <c r="MHM40" s="262"/>
      <c r="MHN40" s="262"/>
      <c r="MHO40" s="262"/>
      <c r="MHP40" s="262"/>
      <c r="MHQ40" s="262"/>
      <c r="MHR40" s="262"/>
      <c r="MHS40" s="262"/>
      <c r="MHT40" s="262"/>
      <c r="MHU40" s="262"/>
      <c r="MHV40" s="262"/>
      <c r="MHW40" s="262"/>
      <c r="MHX40" s="262"/>
      <c r="MHY40" s="262"/>
      <c r="MHZ40" s="262"/>
      <c r="MIA40" s="262"/>
      <c r="MIB40" s="262"/>
      <c r="MIC40" s="262"/>
      <c r="MID40" s="262"/>
      <c r="MIE40" s="262"/>
      <c r="MIF40" s="262"/>
      <c r="MIG40" s="262"/>
      <c r="MIH40" s="262"/>
      <c r="MII40" s="262"/>
      <c r="MIJ40" s="262"/>
      <c r="MIK40" s="262"/>
      <c r="MIL40" s="262"/>
      <c r="MIM40" s="262"/>
      <c r="MIN40" s="262"/>
      <c r="MIO40" s="262"/>
      <c r="MIP40" s="262"/>
      <c r="MIQ40" s="262"/>
      <c r="MIR40" s="262"/>
      <c r="MIS40" s="262"/>
      <c r="MIT40" s="262"/>
      <c r="MIU40" s="262"/>
      <c r="MIV40" s="262"/>
      <c r="MIW40" s="262"/>
      <c r="MIX40" s="262"/>
      <c r="MIY40" s="262"/>
      <c r="MIZ40" s="262"/>
      <c r="MJA40" s="262"/>
      <c r="MJB40" s="262"/>
      <c r="MJC40" s="262"/>
      <c r="MJD40" s="262"/>
      <c r="MJE40" s="262"/>
      <c r="MJF40" s="262"/>
      <c r="MJG40" s="262"/>
      <c r="MJH40" s="262"/>
      <c r="MJI40" s="262"/>
      <c r="MJJ40" s="262"/>
      <c r="MJK40" s="262"/>
      <c r="MJL40" s="262"/>
      <c r="MJM40" s="262"/>
      <c r="MJN40" s="262"/>
      <c r="MJO40" s="262"/>
      <c r="MJP40" s="262"/>
      <c r="MJQ40" s="262"/>
      <c r="MJR40" s="262"/>
      <c r="MJS40" s="262"/>
      <c r="MJT40" s="262"/>
      <c r="MJU40" s="262"/>
      <c r="MJV40" s="262"/>
      <c r="MJW40" s="262"/>
      <c r="MJX40" s="262"/>
      <c r="MJY40" s="262"/>
      <c r="MJZ40" s="262"/>
      <c r="MKA40" s="262"/>
      <c r="MKB40" s="262"/>
      <c r="MKC40" s="262"/>
      <c r="MKD40" s="262"/>
      <c r="MKE40" s="262"/>
      <c r="MKF40" s="262"/>
      <c r="MKG40" s="262"/>
      <c r="MKH40" s="262"/>
      <c r="MKI40" s="262"/>
      <c r="MKJ40" s="262"/>
      <c r="MKK40" s="262"/>
      <c r="MKL40" s="262"/>
      <c r="MKM40" s="262"/>
      <c r="MKN40" s="262"/>
      <c r="MKO40" s="262"/>
      <c r="MKP40" s="262"/>
      <c r="MKQ40" s="262"/>
      <c r="MKR40" s="262"/>
      <c r="MKS40" s="262"/>
      <c r="MKT40" s="262"/>
      <c r="MKU40" s="262"/>
      <c r="MKV40" s="262"/>
      <c r="MKW40" s="262"/>
      <c r="MKX40" s="262"/>
      <c r="MKY40" s="262"/>
      <c r="MKZ40" s="262"/>
      <c r="MLA40" s="262"/>
      <c r="MLB40" s="262"/>
      <c r="MLC40" s="262"/>
      <c r="MLD40" s="262"/>
      <c r="MLE40" s="262"/>
      <c r="MLF40" s="262"/>
      <c r="MLG40" s="262"/>
      <c r="MLH40" s="262"/>
      <c r="MLI40" s="262"/>
      <c r="MLJ40" s="262"/>
      <c r="MLK40" s="262"/>
      <c r="MLL40" s="262"/>
      <c r="MLM40" s="262"/>
      <c r="MLN40" s="262"/>
      <c r="MLO40" s="262"/>
      <c r="MLP40" s="262"/>
      <c r="MLQ40" s="262"/>
      <c r="MLR40" s="262"/>
      <c r="MLS40" s="262"/>
      <c r="MLT40" s="262"/>
      <c r="MLU40" s="262"/>
      <c r="MLV40" s="262"/>
      <c r="MLW40" s="262"/>
      <c r="MLX40" s="262"/>
      <c r="MLY40" s="262"/>
      <c r="MLZ40" s="262"/>
      <c r="MMA40" s="262"/>
      <c r="MMB40" s="262"/>
      <c r="MMC40" s="262"/>
      <c r="MMD40" s="262"/>
      <c r="MME40" s="262"/>
      <c r="MMF40" s="262"/>
      <c r="MMG40" s="262"/>
      <c r="MMH40" s="262"/>
      <c r="MMI40" s="262"/>
      <c r="MMJ40" s="262"/>
      <c r="MMK40" s="262"/>
      <c r="MML40" s="262"/>
      <c r="MMM40" s="262"/>
      <c r="MMN40" s="262"/>
      <c r="MMO40" s="262"/>
      <c r="MMP40" s="262"/>
      <c r="MMQ40" s="262"/>
      <c r="MMR40" s="262"/>
      <c r="MMS40" s="262"/>
      <c r="MMT40" s="262"/>
      <c r="MMU40" s="262"/>
      <c r="MMV40" s="262"/>
      <c r="MMW40" s="262"/>
      <c r="MMX40" s="262"/>
      <c r="MMY40" s="262"/>
      <c r="MMZ40" s="262"/>
      <c r="MNA40" s="262"/>
      <c r="MNB40" s="262"/>
      <c r="MNC40" s="262"/>
      <c r="MND40" s="262"/>
      <c r="MNE40" s="262"/>
      <c r="MNF40" s="262"/>
      <c r="MNG40" s="262"/>
      <c r="MNH40" s="262"/>
      <c r="MNI40" s="262"/>
      <c r="MNJ40" s="262"/>
      <c r="MNK40" s="262"/>
      <c r="MNL40" s="262"/>
      <c r="MNM40" s="262"/>
      <c r="MNN40" s="262"/>
      <c r="MNO40" s="262"/>
      <c r="MNP40" s="262"/>
      <c r="MNQ40" s="262"/>
      <c r="MNR40" s="262"/>
      <c r="MNS40" s="262"/>
      <c r="MNT40" s="262"/>
      <c r="MNU40" s="262"/>
      <c r="MNV40" s="262"/>
      <c r="MNW40" s="262"/>
      <c r="MNX40" s="262"/>
      <c r="MNY40" s="262"/>
      <c r="MNZ40" s="262"/>
      <c r="MOA40" s="262"/>
      <c r="MOB40" s="262"/>
      <c r="MOC40" s="262"/>
      <c r="MOD40" s="262"/>
      <c r="MOE40" s="262"/>
      <c r="MOF40" s="262"/>
      <c r="MOG40" s="262"/>
      <c r="MOH40" s="262"/>
      <c r="MOI40" s="262"/>
      <c r="MOJ40" s="262"/>
      <c r="MOK40" s="262"/>
      <c r="MOL40" s="262"/>
      <c r="MOM40" s="262"/>
      <c r="MON40" s="262"/>
      <c r="MOO40" s="262"/>
      <c r="MOP40" s="262"/>
      <c r="MOQ40" s="262"/>
      <c r="MOR40" s="262"/>
      <c r="MOS40" s="262"/>
      <c r="MOT40" s="262"/>
      <c r="MOU40" s="262"/>
      <c r="MOV40" s="262"/>
      <c r="MOW40" s="262"/>
      <c r="MOX40" s="262"/>
      <c r="MOY40" s="262"/>
      <c r="MOZ40" s="262"/>
      <c r="MPA40" s="262"/>
      <c r="MPB40" s="262"/>
      <c r="MPC40" s="262"/>
      <c r="MPD40" s="262"/>
      <c r="MPE40" s="262"/>
      <c r="MPF40" s="262"/>
      <c r="MPG40" s="262"/>
      <c r="MPH40" s="262"/>
      <c r="MPI40" s="262"/>
      <c r="MPJ40" s="262"/>
      <c r="MPK40" s="262"/>
      <c r="MPL40" s="262"/>
      <c r="MPM40" s="262"/>
      <c r="MPN40" s="262"/>
      <c r="MPO40" s="262"/>
      <c r="MPP40" s="262"/>
      <c r="MPQ40" s="262"/>
      <c r="MPR40" s="262"/>
      <c r="MPS40" s="262"/>
      <c r="MPT40" s="262"/>
      <c r="MPU40" s="262"/>
      <c r="MPV40" s="262"/>
      <c r="MPW40" s="262"/>
      <c r="MPX40" s="262"/>
      <c r="MPY40" s="262"/>
      <c r="MPZ40" s="262"/>
      <c r="MQA40" s="262"/>
      <c r="MQB40" s="262"/>
      <c r="MQC40" s="262"/>
      <c r="MQD40" s="262"/>
      <c r="MQE40" s="262"/>
      <c r="MQF40" s="262"/>
      <c r="MQG40" s="262"/>
      <c r="MQH40" s="262"/>
      <c r="MQI40" s="262"/>
      <c r="MQJ40" s="262"/>
      <c r="MQK40" s="262"/>
      <c r="MQL40" s="262"/>
      <c r="MQM40" s="262"/>
      <c r="MQN40" s="262"/>
      <c r="MQO40" s="262"/>
      <c r="MQP40" s="262"/>
      <c r="MQQ40" s="262"/>
      <c r="MQR40" s="262"/>
      <c r="MQS40" s="262"/>
      <c r="MQT40" s="262"/>
      <c r="MQU40" s="262"/>
      <c r="MQV40" s="262"/>
      <c r="MQW40" s="262"/>
      <c r="MQX40" s="262"/>
      <c r="MQY40" s="262"/>
      <c r="MQZ40" s="262"/>
      <c r="MRA40" s="262"/>
      <c r="MRB40" s="262"/>
      <c r="MRC40" s="262"/>
      <c r="MRD40" s="262"/>
      <c r="MRE40" s="262"/>
      <c r="MRF40" s="262"/>
      <c r="MRG40" s="262"/>
      <c r="MRH40" s="262"/>
      <c r="MRI40" s="262"/>
      <c r="MRJ40" s="262"/>
      <c r="MRK40" s="262"/>
      <c r="MRL40" s="262"/>
      <c r="MRM40" s="262"/>
      <c r="MRN40" s="262"/>
      <c r="MRO40" s="262"/>
      <c r="MRP40" s="262"/>
      <c r="MRQ40" s="262"/>
      <c r="MRR40" s="262"/>
      <c r="MRS40" s="262"/>
      <c r="MRT40" s="262"/>
      <c r="MRU40" s="262"/>
      <c r="MRV40" s="262"/>
      <c r="MRW40" s="262"/>
      <c r="MRX40" s="262"/>
      <c r="MRY40" s="262"/>
      <c r="MRZ40" s="262"/>
      <c r="MSA40" s="262"/>
      <c r="MSB40" s="262"/>
      <c r="MSC40" s="262"/>
      <c r="MSD40" s="262"/>
      <c r="MSE40" s="262"/>
      <c r="MSF40" s="262"/>
      <c r="MSG40" s="262"/>
      <c r="MSH40" s="262"/>
      <c r="MSI40" s="262"/>
      <c r="MSJ40" s="262"/>
      <c r="MSK40" s="262"/>
      <c r="MSL40" s="262"/>
      <c r="MSM40" s="262"/>
      <c r="MSN40" s="262"/>
      <c r="MSO40" s="262"/>
      <c r="MSP40" s="262"/>
      <c r="MSQ40" s="262"/>
      <c r="MSR40" s="262"/>
      <c r="MSS40" s="262"/>
      <c r="MST40" s="262"/>
      <c r="MSU40" s="262"/>
      <c r="MSV40" s="262"/>
      <c r="MSW40" s="262"/>
      <c r="MSX40" s="262"/>
      <c r="MSY40" s="262"/>
      <c r="MSZ40" s="262"/>
      <c r="MTA40" s="262"/>
      <c r="MTB40" s="262"/>
      <c r="MTC40" s="262"/>
      <c r="MTD40" s="262"/>
      <c r="MTE40" s="262"/>
      <c r="MTF40" s="262"/>
      <c r="MTG40" s="262"/>
      <c r="MTH40" s="262"/>
      <c r="MTI40" s="262"/>
      <c r="MTJ40" s="262"/>
      <c r="MTK40" s="262"/>
      <c r="MTL40" s="262"/>
      <c r="MTM40" s="262"/>
      <c r="MTN40" s="262"/>
      <c r="MTO40" s="262"/>
      <c r="MTP40" s="262"/>
      <c r="MTQ40" s="262"/>
      <c r="MTR40" s="262"/>
      <c r="MTS40" s="262"/>
      <c r="MTT40" s="262"/>
      <c r="MTU40" s="262"/>
      <c r="MTV40" s="262"/>
      <c r="MTW40" s="262"/>
      <c r="MTX40" s="262"/>
      <c r="MTY40" s="262"/>
      <c r="MTZ40" s="262"/>
      <c r="MUA40" s="262"/>
      <c r="MUB40" s="262"/>
      <c r="MUC40" s="262"/>
      <c r="MUD40" s="262"/>
      <c r="MUE40" s="262"/>
      <c r="MUF40" s="262"/>
      <c r="MUG40" s="262"/>
      <c r="MUH40" s="262"/>
      <c r="MUI40" s="262"/>
      <c r="MUJ40" s="262"/>
      <c r="MUK40" s="262"/>
      <c r="MUL40" s="262"/>
      <c r="MUM40" s="262"/>
      <c r="MUN40" s="262"/>
      <c r="MUO40" s="262"/>
      <c r="MUP40" s="262"/>
      <c r="MUQ40" s="262"/>
      <c r="MUR40" s="262"/>
      <c r="MUS40" s="262"/>
      <c r="MUT40" s="262"/>
      <c r="MUU40" s="262"/>
      <c r="MUV40" s="262"/>
      <c r="MUW40" s="262"/>
      <c r="MUX40" s="262"/>
      <c r="MUY40" s="262"/>
      <c r="MUZ40" s="262"/>
      <c r="MVA40" s="262"/>
      <c r="MVB40" s="262"/>
      <c r="MVC40" s="262"/>
      <c r="MVD40" s="262"/>
      <c r="MVE40" s="262"/>
      <c r="MVF40" s="262"/>
      <c r="MVG40" s="262"/>
      <c r="MVH40" s="262"/>
      <c r="MVI40" s="262"/>
      <c r="MVJ40" s="262"/>
      <c r="MVK40" s="262"/>
      <c r="MVL40" s="262"/>
      <c r="MVM40" s="262"/>
      <c r="MVN40" s="262"/>
      <c r="MVO40" s="262"/>
      <c r="MVP40" s="262"/>
      <c r="MVQ40" s="262"/>
      <c r="MVR40" s="262"/>
      <c r="MVS40" s="262"/>
      <c r="MVT40" s="262"/>
      <c r="MVU40" s="262"/>
      <c r="MVV40" s="262"/>
      <c r="MVW40" s="262"/>
      <c r="MVX40" s="262"/>
      <c r="MVY40" s="262"/>
      <c r="MVZ40" s="262"/>
      <c r="MWA40" s="262"/>
      <c r="MWB40" s="262"/>
      <c r="MWC40" s="262"/>
      <c r="MWD40" s="262"/>
      <c r="MWE40" s="262"/>
      <c r="MWF40" s="262"/>
      <c r="MWG40" s="262"/>
      <c r="MWH40" s="262"/>
      <c r="MWI40" s="262"/>
      <c r="MWJ40" s="262"/>
      <c r="MWK40" s="262"/>
      <c r="MWL40" s="262"/>
      <c r="MWM40" s="262"/>
      <c r="MWN40" s="262"/>
      <c r="MWO40" s="262"/>
      <c r="MWP40" s="262"/>
      <c r="MWQ40" s="262"/>
      <c r="MWR40" s="262"/>
      <c r="MWS40" s="262"/>
      <c r="MWT40" s="262"/>
      <c r="MWU40" s="262"/>
      <c r="MWV40" s="262"/>
      <c r="MWW40" s="262"/>
      <c r="MWX40" s="262"/>
      <c r="MWY40" s="262"/>
      <c r="MWZ40" s="262"/>
      <c r="MXA40" s="262"/>
      <c r="MXB40" s="262"/>
      <c r="MXC40" s="262"/>
      <c r="MXD40" s="262"/>
      <c r="MXE40" s="262"/>
      <c r="MXF40" s="262"/>
      <c r="MXG40" s="262"/>
      <c r="MXH40" s="262"/>
      <c r="MXI40" s="262"/>
      <c r="MXJ40" s="262"/>
      <c r="MXK40" s="262"/>
      <c r="MXL40" s="262"/>
      <c r="MXM40" s="262"/>
      <c r="MXN40" s="262"/>
      <c r="MXO40" s="262"/>
      <c r="MXP40" s="262"/>
      <c r="MXQ40" s="262"/>
      <c r="MXR40" s="262"/>
      <c r="MXS40" s="262"/>
      <c r="MXT40" s="262"/>
      <c r="MXU40" s="262"/>
      <c r="MXV40" s="262"/>
      <c r="MXW40" s="262"/>
      <c r="MXX40" s="262"/>
      <c r="MXY40" s="262"/>
      <c r="MXZ40" s="262"/>
      <c r="MYA40" s="262"/>
      <c r="MYB40" s="262"/>
      <c r="MYC40" s="262"/>
      <c r="MYD40" s="262"/>
      <c r="MYE40" s="262"/>
      <c r="MYF40" s="262"/>
      <c r="MYG40" s="262"/>
      <c r="MYH40" s="262"/>
      <c r="MYI40" s="262"/>
      <c r="MYJ40" s="262"/>
      <c r="MYK40" s="262"/>
      <c r="MYL40" s="262"/>
      <c r="MYM40" s="262"/>
      <c r="MYN40" s="262"/>
      <c r="MYO40" s="262"/>
      <c r="MYP40" s="262"/>
      <c r="MYQ40" s="262"/>
      <c r="MYR40" s="262"/>
      <c r="MYS40" s="262"/>
      <c r="MYT40" s="262"/>
      <c r="MYU40" s="262"/>
      <c r="MYV40" s="262"/>
      <c r="MYW40" s="262"/>
      <c r="MYX40" s="262"/>
      <c r="MYY40" s="262"/>
      <c r="MYZ40" s="262"/>
      <c r="MZA40" s="262"/>
      <c r="MZB40" s="262"/>
      <c r="MZC40" s="262"/>
      <c r="MZD40" s="262"/>
      <c r="MZE40" s="262"/>
      <c r="MZF40" s="262"/>
      <c r="MZG40" s="262"/>
      <c r="MZH40" s="262"/>
      <c r="MZI40" s="262"/>
      <c r="MZJ40" s="262"/>
      <c r="MZK40" s="262"/>
      <c r="MZL40" s="262"/>
      <c r="MZM40" s="262"/>
      <c r="MZN40" s="262"/>
      <c r="MZO40" s="262"/>
      <c r="MZP40" s="262"/>
      <c r="MZQ40" s="262"/>
      <c r="MZR40" s="262"/>
      <c r="MZS40" s="262"/>
      <c r="MZT40" s="262"/>
      <c r="MZU40" s="262"/>
      <c r="MZV40" s="262"/>
      <c r="MZW40" s="262"/>
      <c r="MZX40" s="262"/>
      <c r="MZY40" s="262"/>
      <c r="MZZ40" s="262"/>
      <c r="NAA40" s="262"/>
      <c r="NAB40" s="262"/>
      <c r="NAC40" s="262"/>
      <c r="NAD40" s="262"/>
      <c r="NAE40" s="262"/>
      <c r="NAF40" s="262"/>
      <c r="NAG40" s="262"/>
      <c r="NAH40" s="262"/>
      <c r="NAI40" s="262"/>
      <c r="NAJ40" s="262"/>
      <c r="NAK40" s="262"/>
      <c r="NAL40" s="262"/>
      <c r="NAM40" s="262"/>
      <c r="NAN40" s="262"/>
      <c r="NAO40" s="262"/>
      <c r="NAP40" s="262"/>
      <c r="NAQ40" s="262"/>
      <c r="NAR40" s="262"/>
      <c r="NAS40" s="262"/>
      <c r="NAT40" s="262"/>
      <c r="NAU40" s="262"/>
      <c r="NAV40" s="262"/>
      <c r="NAW40" s="262"/>
      <c r="NAX40" s="262"/>
      <c r="NAY40" s="262"/>
      <c r="NAZ40" s="262"/>
      <c r="NBA40" s="262"/>
      <c r="NBB40" s="262"/>
      <c r="NBC40" s="262"/>
      <c r="NBD40" s="262"/>
      <c r="NBE40" s="262"/>
      <c r="NBF40" s="262"/>
      <c r="NBG40" s="262"/>
      <c r="NBH40" s="262"/>
      <c r="NBI40" s="262"/>
      <c r="NBJ40" s="262"/>
      <c r="NBK40" s="262"/>
      <c r="NBL40" s="262"/>
      <c r="NBM40" s="262"/>
      <c r="NBN40" s="262"/>
      <c r="NBO40" s="262"/>
      <c r="NBP40" s="262"/>
      <c r="NBQ40" s="262"/>
      <c r="NBR40" s="262"/>
      <c r="NBS40" s="262"/>
      <c r="NBT40" s="262"/>
      <c r="NBU40" s="262"/>
      <c r="NBV40" s="262"/>
      <c r="NBW40" s="262"/>
      <c r="NBX40" s="262"/>
      <c r="NBY40" s="262"/>
      <c r="NBZ40" s="262"/>
      <c r="NCA40" s="262"/>
      <c r="NCB40" s="262"/>
      <c r="NCC40" s="262"/>
      <c r="NCD40" s="262"/>
      <c r="NCE40" s="262"/>
      <c r="NCF40" s="262"/>
      <c r="NCG40" s="262"/>
      <c r="NCH40" s="262"/>
      <c r="NCI40" s="262"/>
      <c r="NCJ40" s="262"/>
      <c r="NCK40" s="262"/>
      <c r="NCL40" s="262"/>
      <c r="NCM40" s="262"/>
      <c r="NCN40" s="262"/>
      <c r="NCO40" s="262"/>
      <c r="NCP40" s="262"/>
      <c r="NCQ40" s="262"/>
      <c r="NCR40" s="262"/>
      <c r="NCS40" s="262"/>
      <c r="NCT40" s="262"/>
      <c r="NCU40" s="262"/>
      <c r="NCV40" s="262"/>
      <c r="NCW40" s="262"/>
      <c r="NCX40" s="262"/>
      <c r="NCY40" s="262"/>
      <c r="NCZ40" s="262"/>
      <c r="NDA40" s="262"/>
      <c r="NDB40" s="262"/>
      <c r="NDC40" s="262"/>
      <c r="NDD40" s="262"/>
      <c r="NDE40" s="262"/>
      <c r="NDF40" s="262"/>
      <c r="NDG40" s="262"/>
      <c r="NDH40" s="262"/>
      <c r="NDI40" s="262"/>
      <c r="NDJ40" s="262"/>
      <c r="NDK40" s="262"/>
      <c r="NDL40" s="262"/>
      <c r="NDM40" s="262"/>
      <c r="NDN40" s="262"/>
      <c r="NDO40" s="262"/>
      <c r="NDP40" s="262"/>
      <c r="NDQ40" s="262"/>
      <c r="NDR40" s="262"/>
      <c r="NDS40" s="262"/>
      <c r="NDT40" s="262"/>
      <c r="NDU40" s="262"/>
      <c r="NDV40" s="262"/>
      <c r="NDW40" s="262"/>
      <c r="NDX40" s="262"/>
      <c r="NDY40" s="262"/>
      <c r="NDZ40" s="262"/>
      <c r="NEA40" s="262"/>
      <c r="NEB40" s="262"/>
      <c r="NEC40" s="262"/>
      <c r="NED40" s="262"/>
      <c r="NEE40" s="262"/>
      <c r="NEF40" s="262"/>
      <c r="NEG40" s="262"/>
      <c r="NEH40" s="262"/>
      <c r="NEI40" s="262"/>
      <c r="NEJ40" s="262"/>
      <c r="NEK40" s="262"/>
      <c r="NEL40" s="262"/>
      <c r="NEM40" s="262"/>
      <c r="NEN40" s="262"/>
      <c r="NEO40" s="262"/>
      <c r="NEP40" s="262"/>
      <c r="NEQ40" s="262"/>
      <c r="NER40" s="262"/>
      <c r="NES40" s="262"/>
      <c r="NET40" s="262"/>
      <c r="NEU40" s="262"/>
      <c r="NEV40" s="262"/>
      <c r="NEW40" s="262"/>
      <c r="NEX40" s="262"/>
      <c r="NEY40" s="262"/>
      <c r="NEZ40" s="262"/>
      <c r="NFA40" s="262"/>
      <c r="NFB40" s="262"/>
      <c r="NFC40" s="262"/>
      <c r="NFD40" s="262"/>
      <c r="NFE40" s="262"/>
      <c r="NFF40" s="262"/>
      <c r="NFG40" s="262"/>
      <c r="NFH40" s="262"/>
      <c r="NFI40" s="262"/>
      <c r="NFJ40" s="262"/>
      <c r="NFK40" s="262"/>
      <c r="NFL40" s="262"/>
      <c r="NFM40" s="262"/>
      <c r="NFN40" s="262"/>
      <c r="NFO40" s="262"/>
      <c r="NFP40" s="262"/>
      <c r="NFQ40" s="262"/>
      <c r="NFR40" s="262"/>
      <c r="NFS40" s="262"/>
      <c r="NFT40" s="262"/>
      <c r="NFU40" s="262"/>
      <c r="NFV40" s="262"/>
      <c r="NFW40" s="262"/>
      <c r="NFX40" s="262"/>
      <c r="NFY40" s="262"/>
      <c r="NFZ40" s="262"/>
      <c r="NGA40" s="262"/>
      <c r="NGB40" s="262"/>
      <c r="NGC40" s="262"/>
      <c r="NGD40" s="262"/>
      <c r="NGE40" s="262"/>
      <c r="NGF40" s="262"/>
      <c r="NGG40" s="262"/>
      <c r="NGH40" s="262"/>
      <c r="NGI40" s="262"/>
      <c r="NGJ40" s="262"/>
      <c r="NGK40" s="262"/>
      <c r="NGL40" s="262"/>
      <c r="NGM40" s="262"/>
      <c r="NGN40" s="262"/>
      <c r="NGO40" s="262"/>
      <c r="NGP40" s="262"/>
      <c r="NGQ40" s="262"/>
      <c r="NGR40" s="262"/>
      <c r="NGS40" s="262"/>
      <c r="NGT40" s="262"/>
      <c r="NGU40" s="262"/>
      <c r="NGV40" s="262"/>
      <c r="NGW40" s="262"/>
      <c r="NGX40" s="262"/>
      <c r="NGY40" s="262"/>
      <c r="NGZ40" s="262"/>
      <c r="NHA40" s="262"/>
      <c r="NHB40" s="262"/>
      <c r="NHC40" s="262"/>
      <c r="NHD40" s="262"/>
      <c r="NHE40" s="262"/>
      <c r="NHF40" s="262"/>
      <c r="NHG40" s="262"/>
      <c r="NHH40" s="262"/>
      <c r="NHI40" s="262"/>
      <c r="NHJ40" s="262"/>
      <c r="NHK40" s="262"/>
      <c r="NHL40" s="262"/>
      <c r="NHM40" s="262"/>
      <c r="NHN40" s="262"/>
      <c r="NHO40" s="262"/>
      <c r="NHP40" s="262"/>
      <c r="NHQ40" s="262"/>
      <c r="NHR40" s="262"/>
      <c r="NHS40" s="262"/>
      <c r="NHT40" s="262"/>
      <c r="NHU40" s="262"/>
      <c r="NHV40" s="262"/>
      <c r="NHW40" s="262"/>
      <c r="NHX40" s="262"/>
      <c r="NHY40" s="262"/>
      <c r="NHZ40" s="262"/>
      <c r="NIA40" s="262"/>
      <c r="NIB40" s="262"/>
      <c r="NIC40" s="262"/>
      <c r="NID40" s="262"/>
      <c r="NIE40" s="262"/>
      <c r="NIF40" s="262"/>
      <c r="NIG40" s="262"/>
      <c r="NIH40" s="262"/>
      <c r="NII40" s="262"/>
      <c r="NIJ40" s="262"/>
      <c r="NIK40" s="262"/>
      <c r="NIL40" s="262"/>
      <c r="NIM40" s="262"/>
      <c r="NIN40" s="262"/>
      <c r="NIO40" s="262"/>
      <c r="NIP40" s="262"/>
      <c r="NIQ40" s="262"/>
      <c r="NIR40" s="262"/>
      <c r="NIS40" s="262"/>
      <c r="NIT40" s="262"/>
      <c r="NIU40" s="262"/>
      <c r="NIV40" s="262"/>
      <c r="NIW40" s="262"/>
      <c r="NIX40" s="262"/>
      <c r="NIY40" s="262"/>
      <c r="NIZ40" s="262"/>
      <c r="NJA40" s="262"/>
      <c r="NJB40" s="262"/>
      <c r="NJC40" s="262"/>
      <c r="NJD40" s="262"/>
      <c r="NJE40" s="262"/>
      <c r="NJF40" s="262"/>
      <c r="NJG40" s="262"/>
      <c r="NJH40" s="262"/>
      <c r="NJI40" s="262"/>
      <c r="NJJ40" s="262"/>
      <c r="NJK40" s="262"/>
      <c r="NJL40" s="262"/>
      <c r="NJM40" s="262"/>
      <c r="NJN40" s="262"/>
      <c r="NJO40" s="262"/>
      <c r="NJP40" s="262"/>
      <c r="NJQ40" s="262"/>
      <c r="NJR40" s="262"/>
      <c r="NJS40" s="262"/>
      <c r="NJT40" s="262"/>
      <c r="NJU40" s="262"/>
      <c r="NJV40" s="262"/>
      <c r="NJW40" s="262"/>
      <c r="NJX40" s="262"/>
      <c r="NJY40" s="262"/>
      <c r="NJZ40" s="262"/>
      <c r="NKA40" s="262"/>
      <c r="NKB40" s="262"/>
      <c r="NKC40" s="262"/>
      <c r="NKD40" s="262"/>
      <c r="NKE40" s="262"/>
      <c r="NKF40" s="262"/>
      <c r="NKG40" s="262"/>
      <c r="NKH40" s="262"/>
      <c r="NKI40" s="262"/>
      <c r="NKJ40" s="262"/>
      <c r="NKK40" s="262"/>
      <c r="NKL40" s="262"/>
      <c r="NKM40" s="262"/>
      <c r="NKN40" s="262"/>
      <c r="NKO40" s="262"/>
      <c r="NKP40" s="262"/>
      <c r="NKQ40" s="262"/>
      <c r="NKR40" s="262"/>
      <c r="NKS40" s="262"/>
      <c r="NKT40" s="262"/>
      <c r="NKU40" s="262"/>
      <c r="NKV40" s="262"/>
      <c r="NKW40" s="262"/>
      <c r="NKX40" s="262"/>
      <c r="NKY40" s="262"/>
      <c r="NKZ40" s="262"/>
      <c r="NLA40" s="262"/>
      <c r="NLB40" s="262"/>
      <c r="NLC40" s="262"/>
      <c r="NLD40" s="262"/>
      <c r="NLE40" s="262"/>
      <c r="NLF40" s="262"/>
      <c r="NLG40" s="262"/>
      <c r="NLH40" s="262"/>
      <c r="NLI40" s="262"/>
      <c r="NLJ40" s="262"/>
      <c r="NLK40" s="262"/>
      <c r="NLL40" s="262"/>
      <c r="NLM40" s="262"/>
      <c r="NLN40" s="262"/>
      <c r="NLO40" s="262"/>
      <c r="NLP40" s="262"/>
      <c r="NLQ40" s="262"/>
      <c r="NLR40" s="262"/>
      <c r="NLS40" s="262"/>
      <c r="NLT40" s="262"/>
      <c r="NLU40" s="262"/>
      <c r="NLV40" s="262"/>
      <c r="NLW40" s="262"/>
      <c r="NLX40" s="262"/>
      <c r="NLY40" s="262"/>
      <c r="NLZ40" s="262"/>
      <c r="NMA40" s="262"/>
      <c r="NMB40" s="262"/>
      <c r="NMC40" s="262"/>
      <c r="NMD40" s="262"/>
      <c r="NME40" s="262"/>
      <c r="NMF40" s="262"/>
      <c r="NMG40" s="262"/>
      <c r="NMH40" s="262"/>
      <c r="NMI40" s="262"/>
      <c r="NMJ40" s="262"/>
      <c r="NMK40" s="262"/>
      <c r="NML40" s="262"/>
      <c r="NMM40" s="262"/>
      <c r="NMN40" s="262"/>
      <c r="NMO40" s="262"/>
      <c r="NMP40" s="262"/>
      <c r="NMQ40" s="262"/>
      <c r="NMR40" s="262"/>
      <c r="NMS40" s="262"/>
      <c r="NMT40" s="262"/>
      <c r="NMU40" s="262"/>
      <c r="NMV40" s="262"/>
      <c r="NMW40" s="262"/>
      <c r="NMX40" s="262"/>
      <c r="NMY40" s="262"/>
      <c r="NMZ40" s="262"/>
      <c r="NNA40" s="262"/>
      <c r="NNB40" s="262"/>
      <c r="NNC40" s="262"/>
      <c r="NND40" s="262"/>
      <c r="NNE40" s="262"/>
      <c r="NNF40" s="262"/>
      <c r="NNG40" s="262"/>
      <c r="NNH40" s="262"/>
      <c r="NNI40" s="262"/>
      <c r="NNJ40" s="262"/>
      <c r="NNK40" s="262"/>
      <c r="NNL40" s="262"/>
      <c r="NNM40" s="262"/>
      <c r="NNN40" s="262"/>
      <c r="NNO40" s="262"/>
      <c r="NNP40" s="262"/>
      <c r="NNQ40" s="262"/>
      <c r="NNR40" s="262"/>
      <c r="NNS40" s="262"/>
      <c r="NNT40" s="262"/>
      <c r="NNU40" s="262"/>
      <c r="NNV40" s="262"/>
      <c r="NNW40" s="262"/>
      <c r="NNX40" s="262"/>
      <c r="NNY40" s="262"/>
      <c r="NNZ40" s="262"/>
      <c r="NOA40" s="262"/>
      <c r="NOB40" s="262"/>
      <c r="NOC40" s="262"/>
      <c r="NOD40" s="262"/>
      <c r="NOE40" s="262"/>
      <c r="NOF40" s="262"/>
      <c r="NOG40" s="262"/>
      <c r="NOH40" s="262"/>
      <c r="NOI40" s="262"/>
      <c r="NOJ40" s="262"/>
      <c r="NOK40" s="262"/>
      <c r="NOL40" s="262"/>
      <c r="NOM40" s="262"/>
      <c r="NON40" s="262"/>
      <c r="NOO40" s="262"/>
      <c r="NOP40" s="262"/>
      <c r="NOQ40" s="262"/>
      <c r="NOR40" s="262"/>
      <c r="NOS40" s="262"/>
      <c r="NOT40" s="262"/>
      <c r="NOU40" s="262"/>
      <c r="NOV40" s="262"/>
      <c r="NOW40" s="262"/>
      <c r="NOX40" s="262"/>
      <c r="NOY40" s="262"/>
      <c r="NOZ40" s="262"/>
      <c r="NPA40" s="262"/>
      <c r="NPB40" s="262"/>
      <c r="NPC40" s="262"/>
      <c r="NPD40" s="262"/>
      <c r="NPE40" s="262"/>
      <c r="NPF40" s="262"/>
      <c r="NPG40" s="262"/>
      <c r="NPH40" s="262"/>
      <c r="NPI40" s="262"/>
      <c r="NPJ40" s="262"/>
      <c r="NPK40" s="262"/>
      <c r="NPL40" s="262"/>
      <c r="NPM40" s="262"/>
      <c r="NPN40" s="262"/>
      <c r="NPO40" s="262"/>
      <c r="NPP40" s="262"/>
      <c r="NPQ40" s="262"/>
      <c r="NPR40" s="262"/>
      <c r="NPS40" s="262"/>
      <c r="NPT40" s="262"/>
      <c r="NPU40" s="262"/>
      <c r="NPV40" s="262"/>
      <c r="NPW40" s="262"/>
      <c r="NPX40" s="262"/>
      <c r="NPY40" s="262"/>
      <c r="NPZ40" s="262"/>
      <c r="NQA40" s="262"/>
      <c r="NQB40" s="262"/>
      <c r="NQC40" s="262"/>
      <c r="NQD40" s="262"/>
      <c r="NQE40" s="262"/>
      <c r="NQF40" s="262"/>
      <c r="NQG40" s="262"/>
      <c r="NQH40" s="262"/>
      <c r="NQI40" s="262"/>
      <c r="NQJ40" s="262"/>
      <c r="NQK40" s="262"/>
      <c r="NQL40" s="262"/>
      <c r="NQM40" s="262"/>
      <c r="NQN40" s="262"/>
      <c r="NQO40" s="262"/>
      <c r="NQP40" s="262"/>
      <c r="NQQ40" s="262"/>
      <c r="NQR40" s="262"/>
      <c r="NQS40" s="262"/>
      <c r="NQT40" s="262"/>
      <c r="NQU40" s="262"/>
      <c r="NQV40" s="262"/>
      <c r="NQW40" s="262"/>
      <c r="NQX40" s="262"/>
      <c r="NQY40" s="262"/>
      <c r="NQZ40" s="262"/>
      <c r="NRA40" s="262"/>
      <c r="NRB40" s="262"/>
      <c r="NRC40" s="262"/>
      <c r="NRD40" s="262"/>
      <c r="NRE40" s="262"/>
      <c r="NRF40" s="262"/>
      <c r="NRG40" s="262"/>
      <c r="NRH40" s="262"/>
      <c r="NRI40" s="262"/>
      <c r="NRJ40" s="262"/>
      <c r="NRK40" s="262"/>
      <c r="NRL40" s="262"/>
      <c r="NRM40" s="262"/>
      <c r="NRN40" s="262"/>
      <c r="NRO40" s="262"/>
      <c r="NRP40" s="262"/>
      <c r="NRQ40" s="262"/>
      <c r="NRR40" s="262"/>
      <c r="NRS40" s="262"/>
      <c r="NRT40" s="262"/>
      <c r="NRU40" s="262"/>
      <c r="NRV40" s="262"/>
      <c r="NRW40" s="262"/>
      <c r="NRX40" s="262"/>
      <c r="NRY40" s="262"/>
      <c r="NRZ40" s="262"/>
      <c r="NSA40" s="262"/>
      <c r="NSB40" s="262"/>
      <c r="NSC40" s="262"/>
      <c r="NSD40" s="262"/>
      <c r="NSE40" s="262"/>
      <c r="NSF40" s="262"/>
      <c r="NSG40" s="262"/>
      <c r="NSH40" s="262"/>
      <c r="NSI40" s="262"/>
      <c r="NSJ40" s="262"/>
      <c r="NSK40" s="262"/>
      <c r="NSL40" s="262"/>
      <c r="NSM40" s="262"/>
      <c r="NSN40" s="262"/>
      <c r="NSO40" s="262"/>
      <c r="NSP40" s="262"/>
      <c r="NSQ40" s="262"/>
      <c r="NSR40" s="262"/>
      <c r="NSS40" s="262"/>
      <c r="NST40" s="262"/>
      <c r="NSU40" s="262"/>
      <c r="NSV40" s="262"/>
      <c r="NSW40" s="262"/>
      <c r="NSX40" s="262"/>
      <c r="NSY40" s="262"/>
      <c r="NSZ40" s="262"/>
      <c r="NTA40" s="262"/>
      <c r="NTB40" s="262"/>
      <c r="NTC40" s="262"/>
      <c r="NTD40" s="262"/>
      <c r="NTE40" s="262"/>
      <c r="NTF40" s="262"/>
      <c r="NTG40" s="262"/>
      <c r="NTH40" s="262"/>
      <c r="NTI40" s="262"/>
      <c r="NTJ40" s="262"/>
      <c r="NTK40" s="262"/>
      <c r="NTL40" s="262"/>
      <c r="NTM40" s="262"/>
      <c r="NTN40" s="262"/>
      <c r="NTO40" s="262"/>
      <c r="NTP40" s="262"/>
      <c r="NTQ40" s="262"/>
      <c r="NTR40" s="262"/>
      <c r="NTS40" s="262"/>
      <c r="NTT40" s="262"/>
      <c r="NTU40" s="262"/>
      <c r="NTV40" s="262"/>
      <c r="NTW40" s="262"/>
      <c r="NTX40" s="262"/>
      <c r="NTY40" s="262"/>
      <c r="NTZ40" s="262"/>
      <c r="NUA40" s="262"/>
      <c r="NUB40" s="262"/>
      <c r="NUC40" s="262"/>
      <c r="NUD40" s="262"/>
      <c r="NUE40" s="262"/>
      <c r="NUF40" s="262"/>
      <c r="NUG40" s="262"/>
      <c r="NUH40" s="262"/>
      <c r="NUI40" s="262"/>
      <c r="NUJ40" s="262"/>
      <c r="NUK40" s="262"/>
      <c r="NUL40" s="262"/>
      <c r="NUM40" s="262"/>
      <c r="NUN40" s="262"/>
      <c r="NUO40" s="262"/>
      <c r="NUP40" s="262"/>
      <c r="NUQ40" s="262"/>
      <c r="NUR40" s="262"/>
      <c r="NUS40" s="262"/>
      <c r="NUT40" s="262"/>
      <c r="NUU40" s="262"/>
      <c r="NUV40" s="262"/>
      <c r="NUW40" s="262"/>
      <c r="NUX40" s="262"/>
      <c r="NUY40" s="262"/>
      <c r="NUZ40" s="262"/>
      <c r="NVA40" s="262"/>
      <c r="NVB40" s="262"/>
      <c r="NVC40" s="262"/>
      <c r="NVD40" s="262"/>
      <c r="NVE40" s="262"/>
      <c r="NVF40" s="262"/>
      <c r="NVG40" s="262"/>
      <c r="NVH40" s="262"/>
      <c r="NVI40" s="262"/>
      <c r="NVJ40" s="262"/>
      <c r="NVK40" s="262"/>
      <c r="NVL40" s="262"/>
      <c r="NVM40" s="262"/>
      <c r="NVN40" s="262"/>
      <c r="NVO40" s="262"/>
      <c r="NVP40" s="262"/>
      <c r="NVQ40" s="262"/>
      <c r="NVR40" s="262"/>
      <c r="NVS40" s="262"/>
      <c r="NVT40" s="262"/>
      <c r="NVU40" s="262"/>
      <c r="NVV40" s="262"/>
      <c r="NVW40" s="262"/>
      <c r="NVX40" s="262"/>
      <c r="NVY40" s="262"/>
      <c r="NVZ40" s="262"/>
      <c r="NWA40" s="262"/>
      <c r="NWB40" s="262"/>
      <c r="NWC40" s="262"/>
      <c r="NWD40" s="262"/>
      <c r="NWE40" s="262"/>
      <c r="NWF40" s="262"/>
      <c r="NWG40" s="262"/>
      <c r="NWH40" s="262"/>
      <c r="NWI40" s="262"/>
      <c r="NWJ40" s="262"/>
      <c r="NWK40" s="262"/>
      <c r="NWL40" s="262"/>
      <c r="NWM40" s="262"/>
      <c r="NWN40" s="262"/>
      <c r="NWO40" s="262"/>
      <c r="NWP40" s="262"/>
      <c r="NWQ40" s="262"/>
      <c r="NWR40" s="262"/>
      <c r="NWS40" s="262"/>
      <c r="NWT40" s="262"/>
      <c r="NWU40" s="262"/>
      <c r="NWV40" s="262"/>
      <c r="NWW40" s="262"/>
      <c r="NWX40" s="262"/>
      <c r="NWY40" s="262"/>
      <c r="NWZ40" s="262"/>
      <c r="NXA40" s="262"/>
      <c r="NXB40" s="262"/>
      <c r="NXC40" s="262"/>
      <c r="NXD40" s="262"/>
      <c r="NXE40" s="262"/>
      <c r="NXF40" s="262"/>
      <c r="NXG40" s="262"/>
      <c r="NXH40" s="262"/>
      <c r="NXI40" s="262"/>
      <c r="NXJ40" s="262"/>
      <c r="NXK40" s="262"/>
      <c r="NXL40" s="262"/>
      <c r="NXM40" s="262"/>
      <c r="NXN40" s="262"/>
      <c r="NXO40" s="262"/>
      <c r="NXP40" s="262"/>
      <c r="NXQ40" s="262"/>
      <c r="NXR40" s="262"/>
      <c r="NXS40" s="262"/>
      <c r="NXT40" s="262"/>
      <c r="NXU40" s="262"/>
      <c r="NXV40" s="262"/>
      <c r="NXW40" s="262"/>
      <c r="NXX40" s="262"/>
      <c r="NXY40" s="262"/>
      <c r="NXZ40" s="262"/>
      <c r="NYA40" s="262"/>
      <c r="NYB40" s="262"/>
      <c r="NYC40" s="262"/>
      <c r="NYD40" s="262"/>
      <c r="NYE40" s="262"/>
      <c r="NYF40" s="262"/>
      <c r="NYG40" s="262"/>
      <c r="NYH40" s="262"/>
      <c r="NYI40" s="262"/>
      <c r="NYJ40" s="262"/>
      <c r="NYK40" s="262"/>
      <c r="NYL40" s="262"/>
      <c r="NYM40" s="262"/>
      <c r="NYN40" s="262"/>
      <c r="NYO40" s="262"/>
      <c r="NYP40" s="262"/>
      <c r="NYQ40" s="262"/>
      <c r="NYR40" s="262"/>
      <c r="NYS40" s="262"/>
      <c r="NYT40" s="262"/>
      <c r="NYU40" s="262"/>
      <c r="NYV40" s="262"/>
      <c r="NYW40" s="262"/>
      <c r="NYX40" s="262"/>
      <c r="NYY40" s="262"/>
      <c r="NYZ40" s="262"/>
      <c r="NZA40" s="262"/>
      <c r="NZB40" s="262"/>
      <c r="NZC40" s="262"/>
      <c r="NZD40" s="262"/>
      <c r="NZE40" s="262"/>
      <c r="NZF40" s="262"/>
      <c r="NZG40" s="262"/>
      <c r="NZH40" s="262"/>
      <c r="NZI40" s="262"/>
      <c r="NZJ40" s="262"/>
      <c r="NZK40" s="262"/>
      <c r="NZL40" s="262"/>
      <c r="NZM40" s="262"/>
      <c r="NZN40" s="262"/>
      <c r="NZO40" s="262"/>
      <c r="NZP40" s="262"/>
      <c r="NZQ40" s="262"/>
      <c r="NZR40" s="262"/>
      <c r="NZS40" s="262"/>
      <c r="NZT40" s="262"/>
      <c r="NZU40" s="262"/>
      <c r="NZV40" s="262"/>
      <c r="NZW40" s="262"/>
      <c r="NZX40" s="262"/>
      <c r="NZY40" s="262"/>
      <c r="NZZ40" s="262"/>
      <c r="OAA40" s="262"/>
      <c r="OAB40" s="262"/>
      <c r="OAC40" s="262"/>
      <c r="OAD40" s="262"/>
      <c r="OAE40" s="262"/>
      <c r="OAF40" s="262"/>
      <c r="OAG40" s="262"/>
      <c r="OAH40" s="262"/>
      <c r="OAI40" s="262"/>
      <c r="OAJ40" s="262"/>
      <c r="OAK40" s="262"/>
      <c r="OAL40" s="262"/>
      <c r="OAM40" s="262"/>
      <c r="OAN40" s="262"/>
      <c r="OAO40" s="262"/>
      <c r="OAP40" s="262"/>
      <c r="OAQ40" s="262"/>
      <c r="OAR40" s="262"/>
      <c r="OAS40" s="262"/>
      <c r="OAT40" s="262"/>
      <c r="OAU40" s="262"/>
      <c r="OAV40" s="262"/>
      <c r="OAW40" s="262"/>
      <c r="OAX40" s="262"/>
      <c r="OAY40" s="262"/>
      <c r="OAZ40" s="262"/>
      <c r="OBA40" s="262"/>
      <c r="OBB40" s="262"/>
      <c r="OBC40" s="262"/>
      <c r="OBD40" s="262"/>
      <c r="OBE40" s="262"/>
      <c r="OBF40" s="262"/>
      <c r="OBG40" s="262"/>
      <c r="OBH40" s="262"/>
      <c r="OBI40" s="262"/>
      <c r="OBJ40" s="262"/>
      <c r="OBK40" s="262"/>
      <c r="OBL40" s="262"/>
      <c r="OBM40" s="262"/>
      <c r="OBN40" s="262"/>
      <c r="OBO40" s="262"/>
      <c r="OBP40" s="262"/>
      <c r="OBQ40" s="262"/>
      <c r="OBR40" s="262"/>
      <c r="OBS40" s="262"/>
      <c r="OBT40" s="262"/>
      <c r="OBU40" s="262"/>
      <c r="OBV40" s="262"/>
      <c r="OBW40" s="262"/>
      <c r="OBX40" s="262"/>
      <c r="OBY40" s="262"/>
      <c r="OBZ40" s="262"/>
      <c r="OCA40" s="262"/>
      <c r="OCB40" s="262"/>
      <c r="OCC40" s="262"/>
      <c r="OCD40" s="262"/>
      <c r="OCE40" s="262"/>
      <c r="OCF40" s="262"/>
      <c r="OCG40" s="262"/>
      <c r="OCH40" s="262"/>
      <c r="OCI40" s="262"/>
      <c r="OCJ40" s="262"/>
      <c r="OCK40" s="262"/>
      <c r="OCL40" s="262"/>
      <c r="OCM40" s="262"/>
      <c r="OCN40" s="262"/>
      <c r="OCO40" s="262"/>
      <c r="OCP40" s="262"/>
      <c r="OCQ40" s="262"/>
      <c r="OCR40" s="262"/>
      <c r="OCS40" s="262"/>
      <c r="OCT40" s="262"/>
      <c r="OCU40" s="262"/>
      <c r="OCV40" s="262"/>
      <c r="OCW40" s="262"/>
      <c r="OCX40" s="262"/>
      <c r="OCY40" s="262"/>
      <c r="OCZ40" s="262"/>
      <c r="ODA40" s="262"/>
      <c r="ODB40" s="262"/>
      <c r="ODC40" s="262"/>
      <c r="ODD40" s="262"/>
      <c r="ODE40" s="262"/>
      <c r="ODF40" s="262"/>
      <c r="ODG40" s="262"/>
      <c r="ODH40" s="262"/>
      <c r="ODI40" s="262"/>
      <c r="ODJ40" s="262"/>
      <c r="ODK40" s="262"/>
      <c r="ODL40" s="262"/>
      <c r="ODM40" s="262"/>
      <c r="ODN40" s="262"/>
      <c r="ODO40" s="262"/>
      <c r="ODP40" s="262"/>
      <c r="ODQ40" s="262"/>
      <c r="ODR40" s="262"/>
      <c r="ODS40" s="262"/>
      <c r="ODT40" s="262"/>
      <c r="ODU40" s="262"/>
      <c r="ODV40" s="262"/>
      <c r="ODW40" s="262"/>
      <c r="ODX40" s="262"/>
      <c r="ODY40" s="262"/>
      <c r="ODZ40" s="262"/>
      <c r="OEA40" s="262"/>
      <c r="OEB40" s="262"/>
      <c r="OEC40" s="262"/>
      <c r="OED40" s="262"/>
      <c r="OEE40" s="262"/>
      <c r="OEF40" s="262"/>
      <c r="OEG40" s="262"/>
      <c r="OEH40" s="262"/>
      <c r="OEI40" s="262"/>
      <c r="OEJ40" s="262"/>
      <c r="OEK40" s="262"/>
      <c r="OEL40" s="262"/>
      <c r="OEM40" s="262"/>
      <c r="OEN40" s="262"/>
      <c r="OEO40" s="262"/>
      <c r="OEP40" s="262"/>
      <c r="OEQ40" s="262"/>
      <c r="OER40" s="262"/>
      <c r="OES40" s="262"/>
      <c r="OET40" s="262"/>
      <c r="OEU40" s="262"/>
      <c r="OEV40" s="262"/>
      <c r="OEW40" s="262"/>
      <c r="OEX40" s="262"/>
      <c r="OEY40" s="262"/>
      <c r="OEZ40" s="262"/>
      <c r="OFA40" s="262"/>
      <c r="OFB40" s="262"/>
      <c r="OFC40" s="262"/>
      <c r="OFD40" s="262"/>
      <c r="OFE40" s="262"/>
      <c r="OFF40" s="262"/>
      <c r="OFG40" s="262"/>
      <c r="OFH40" s="262"/>
      <c r="OFI40" s="262"/>
      <c r="OFJ40" s="262"/>
      <c r="OFK40" s="262"/>
      <c r="OFL40" s="262"/>
      <c r="OFM40" s="262"/>
      <c r="OFN40" s="262"/>
      <c r="OFO40" s="262"/>
      <c r="OFP40" s="262"/>
      <c r="OFQ40" s="262"/>
      <c r="OFR40" s="262"/>
      <c r="OFS40" s="262"/>
      <c r="OFT40" s="262"/>
      <c r="OFU40" s="262"/>
      <c r="OFV40" s="262"/>
      <c r="OFW40" s="262"/>
      <c r="OFX40" s="262"/>
      <c r="OFY40" s="262"/>
      <c r="OFZ40" s="262"/>
      <c r="OGA40" s="262"/>
      <c r="OGB40" s="262"/>
      <c r="OGC40" s="262"/>
      <c r="OGD40" s="262"/>
      <c r="OGE40" s="262"/>
      <c r="OGF40" s="262"/>
      <c r="OGG40" s="262"/>
      <c r="OGH40" s="262"/>
      <c r="OGI40" s="262"/>
      <c r="OGJ40" s="262"/>
      <c r="OGK40" s="262"/>
      <c r="OGL40" s="262"/>
      <c r="OGM40" s="262"/>
      <c r="OGN40" s="262"/>
      <c r="OGO40" s="262"/>
      <c r="OGP40" s="262"/>
      <c r="OGQ40" s="262"/>
      <c r="OGR40" s="262"/>
      <c r="OGS40" s="262"/>
      <c r="OGT40" s="262"/>
      <c r="OGU40" s="262"/>
      <c r="OGV40" s="262"/>
      <c r="OGW40" s="262"/>
      <c r="OGX40" s="262"/>
      <c r="OGY40" s="262"/>
      <c r="OGZ40" s="262"/>
      <c r="OHA40" s="262"/>
      <c r="OHB40" s="262"/>
      <c r="OHC40" s="262"/>
      <c r="OHD40" s="262"/>
      <c r="OHE40" s="262"/>
      <c r="OHF40" s="262"/>
      <c r="OHG40" s="262"/>
      <c r="OHH40" s="262"/>
      <c r="OHI40" s="262"/>
      <c r="OHJ40" s="262"/>
      <c r="OHK40" s="262"/>
      <c r="OHL40" s="262"/>
      <c r="OHM40" s="262"/>
      <c r="OHN40" s="262"/>
      <c r="OHO40" s="262"/>
      <c r="OHP40" s="262"/>
      <c r="OHQ40" s="262"/>
      <c r="OHR40" s="262"/>
      <c r="OHS40" s="262"/>
      <c r="OHT40" s="262"/>
      <c r="OHU40" s="262"/>
      <c r="OHV40" s="262"/>
      <c r="OHW40" s="262"/>
      <c r="OHX40" s="262"/>
      <c r="OHY40" s="262"/>
      <c r="OHZ40" s="262"/>
      <c r="OIA40" s="262"/>
      <c r="OIB40" s="262"/>
      <c r="OIC40" s="262"/>
      <c r="OID40" s="262"/>
      <c r="OIE40" s="262"/>
      <c r="OIF40" s="262"/>
      <c r="OIG40" s="262"/>
      <c r="OIH40" s="262"/>
      <c r="OII40" s="262"/>
      <c r="OIJ40" s="262"/>
      <c r="OIK40" s="262"/>
      <c r="OIL40" s="262"/>
      <c r="OIM40" s="262"/>
      <c r="OIN40" s="262"/>
      <c r="OIO40" s="262"/>
      <c r="OIP40" s="262"/>
      <c r="OIQ40" s="262"/>
      <c r="OIR40" s="262"/>
      <c r="OIS40" s="262"/>
      <c r="OIT40" s="262"/>
      <c r="OIU40" s="262"/>
      <c r="OIV40" s="262"/>
      <c r="OIW40" s="262"/>
      <c r="OIX40" s="262"/>
      <c r="OIY40" s="262"/>
      <c r="OIZ40" s="262"/>
      <c r="OJA40" s="262"/>
      <c r="OJB40" s="262"/>
      <c r="OJC40" s="262"/>
      <c r="OJD40" s="262"/>
      <c r="OJE40" s="262"/>
      <c r="OJF40" s="262"/>
      <c r="OJG40" s="262"/>
      <c r="OJH40" s="262"/>
      <c r="OJI40" s="262"/>
      <c r="OJJ40" s="262"/>
      <c r="OJK40" s="262"/>
      <c r="OJL40" s="262"/>
      <c r="OJM40" s="262"/>
      <c r="OJN40" s="262"/>
      <c r="OJO40" s="262"/>
      <c r="OJP40" s="262"/>
      <c r="OJQ40" s="262"/>
      <c r="OJR40" s="262"/>
      <c r="OJS40" s="262"/>
      <c r="OJT40" s="262"/>
      <c r="OJU40" s="262"/>
      <c r="OJV40" s="262"/>
      <c r="OJW40" s="262"/>
      <c r="OJX40" s="262"/>
      <c r="OJY40" s="262"/>
      <c r="OJZ40" s="262"/>
      <c r="OKA40" s="262"/>
      <c r="OKB40" s="262"/>
      <c r="OKC40" s="262"/>
      <c r="OKD40" s="262"/>
      <c r="OKE40" s="262"/>
      <c r="OKF40" s="262"/>
      <c r="OKG40" s="262"/>
      <c r="OKH40" s="262"/>
      <c r="OKI40" s="262"/>
      <c r="OKJ40" s="262"/>
      <c r="OKK40" s="262"/>
      <c r="OKL40" s="262"/>
      <c r="OKM40" s="262"/>
      <c r="OKN40" s="262"/>
      <c r="OKO40" s="262"/>
      <c r="OKP40" s="262"/>
      <c r="OKQ40" s="262"/>
      <c r="OKR40" s="262"/>
      <c r="OKS40" s="262"/>
      <c r="OKT40" s="262"/>
      <c r="OKU40" s="262"/>
      <c r="OKV40" s="262"/>
      <c r="OKW40" s="262"/>
      <c r="OKX40" s="262"/>
      <c r="OKY40" s="262"/>
      <c r="OKZ40" s="262"/>
      <c r="OLA40" s="262"/>
      <c r="OLB40" s="262"/>
      <c r="OLC40" s="262"/>
      <c r="OLD40" s="262"/>
      <c r="OLE40" s="262"/>
      <c r="OLF40" s="262"/>
      <c r="OLG40" s="262"/>
      <c r="OLH40" s="262"/>
      <c r="OLI40" s="262"/>
      <c r="OLJ40" s="262"/>
      <c r="OLK40" s="262"/>
      <c r="OLL40" s="262"/>
      <c r="OLM40" s="262"/>
      <c r="OLN40" s="262"/>
      <c r="OLO40" s="262"/>
      <c r="OLP40" s="262"/>
      <c r="OLQ40" s="262"/>
      <c r="OLR40" s="262"/>
      <c r="OLS40" s="262"/>
      <c r="OLT40" s="262"/>
      <c r="OLU40" s="262"/>
      <c r="OLV40" s="262"/>
      <c r="OLW40" s="262"/>
      <c r="OLX40" s="262"/>
      <c r="OLY40" s="262"/>
      <c r="OLZ40" s="262"/>
      <c r="OMA40" s="262"/>
      <c r="OMB40" s="262"/>
      <c r="OMC40" s="262"/>
      <c r="OMD40" s="262"/>
      <c r="OME40" s="262"/>
      <c r="OMF40" s="262"/>
      <c r="OMG40" s="262"/>
      <c r="OMH40" s="262"/>
      <c r="OMI40" s="262"/>
      <c r="OMJ40" s="262"/>
      <c r="OMK40" s="262"/>
      <c r="OML40" s="262"/>
      <c r="OMM40" s="262"/>
      <c r="OMN40" s="262"/>
      <c r="OMO40" s="262"/>
      <c r="OMP40" s="262"/>
      <c r="OMQ40" s="262"/>
      <c r="OMR40" s="262"/>
      <c r="OMS40" s="262"/>
      <c r="OMT40" s="262"/>
      <c r="OMU40" s="262"/>
      <c r="OMV40" s="262"/>
      <c r="OMW40" s="262"/>
      <c r="OMX40" s="262"/>
      <c r="OMY40" s="262"/>
      <c r="OMZ40" s="262"/>
      <c r="ONA40" s="262"/>
      <c r="ONB40" s="262"/>
      <c r="ONC40" s="262"/>
      <c r="OND40" s="262"/>
      <c r="ONE40" s="262"/>
      <c r="ONF40" s="262"/>
      <c r="ONG40" s="262"/>
      <c r="ONH40" s="262"/>
      <c r="ONI40" s="262"/>
      <c r="ONJ40" s="262"/>
      <c r="ONK40" s="262"/>
      <c r="ONL40" s="262"/>
      <c r="ONM40" s="262"/>
      <c r="ONN40" s="262"/>
      <c r="ONO40" s="262"/>
      <c r="ONP40" s="262"/>
      <c r="ONQ40" s="262"/>
      <c r="ONR40" s="262"/>
      <c r="ONS40" s="262"/>
      <c r="ONT40" s="262"/>
      <c r="ONU40" s="262"/>
      <c r="ONV40" s="262"/>
      <c r="ONW40" s="262"/>
      <c r="ONX40" s="262"/>
      <c r="ONY40" s="262"/>
      <c r="ONZ40" s="262"/>
      <c r="OOA40" s="262"/>
      <c r="OOB40" s="262"/>
      <c r="OOC40" s="262"/>
      <c r="OOD40" s="262"/>
      <c r="OOE40" s="262"/>
      <c r="OOF40" s="262"/>
      <c r="OOG40" s="262"/>
      <c r="OOH40" s="262"/>
      <c r="OOI40" s="262"/>
      <c r="OOJ40" s="262"/>
      <c r="OOK40" s="262"/>
      <c r="OOL40" s="262"/>
      <c r="OOM40" s="262"/>
      <c r="OON40" s="262"/>
      <c r="OOO40" s="262"/>
      <c r="OOP40" s="262"/>
      <c r="OOQ40" s="262"/>
      <c r="OOR40" s="262"/>
      <c r="OOS40" s="262"/>
      <c r="OOT40" s="262"/>
      <c r="OOU40" s="262"/>
      <c r="OOV40" s="262"/>
      <c r="OOW40" s="262"/>
      <c r="OOX40" s="262"/>
      <c r="OOY40" s="262"/>
      <c r="OOZ40" s="262"/>
      <c r="OPA40" s="262"/>
      <c r="OPB40" s="262"/>
      <c r="OPC40" s="262"/>
      <c r="OPD40" s="262"/>
      <c r="OPE40" s="262"/>
      <c r="OPF40" s="262"/>
      <c r="OPG40" s="262"/>
      <c r="OPH40" s="262"/>
      <c r="OPI40" s="262"/>
      <c r="OPJ40" s="262"/>
      <c r="OPK40" s="262"/>
      <c r="OPL40" s="262"/>
      <c r="OPM40" s="262"/>
      <c r="OPN40" s="262"/>
      <c r="OPO40" s="262"/>
      <c r="OPP40" s="262"/>
      <c r="OPQ40" s="262"/>
      <c r="OPR40" s="262"/>
      <c r="OPS40" s="262"/>
      <c r="OPT40" s="262"/>
      <c r="OPU40" s="262"/>
      <c r="OPV40" s="262"/>
      <c r="OPW40" s="262"/>
      <c r="OPX40" s="262"/>
      <c r="OPY40" s="262"/>
      <c r="OPZ40" s="262"/>
      <c r="OQA40" s="262"/>
      <c r="OQB40" s="262"/>
      <c r="OQC40" s="262"/>
      <c r="OQD40" s="262"/>
      <c r="OQE40" s="262"/>
      <c r="OQF40" s="262"/>
      <c r="OQG40" s="262"/>
      <c r="OQH40" s="262"/>
      <c r="OQI40" s="262"/>
      <c r="OQJ40" s="262"/>
      <c r="OQK40" s="262"/>
      <c r="OQL40" s="262"/>
      <c r="OQM40" s="262"/>
      <c r="OQN40" s="262"/>
      <c r="OQO40" s="262"/>
      <c r="OQP40" s="262"/>
      <c r="OQQ40" s="262"/>
      <c r="OQR40" s="262"/>
      <c r="OQS40" s="262"/>
      <c r="OQT40" s="262"/>
      <c r="OQU40" s="262"/>
      <c r="OQV40" s="262"/>
      <c r="OQW40" s="262"/>
      <c r="OQX40" s="262"/>
      <c r="OQY40" s="262"/>
      <c r="OQZ40" s="262"/>
      <c r="ORA40" s="262"/>
      <c r="ORB40" s="262"/>
      <c r="ORC40" s="262"/>
      <c r="ORD40" s="262"/>
      <c r="ORE40" s="262"/>
      <c r="ORF40" s="262"/>
      <c r="ORG40" s="262"/>
      <c r="ORH40" s="262"/>
      <c r="ORI40" s="262"/>
      <c r="ORJ40" s="262"/>
      <c r="ORK40" s="262"/>
      <c r="ORL40" s="262"/>
      <c r="ORM40" s="262"/>
      <c r="ORN40" s="262"/>
      <c r="ORO40" s="262"/>
      <c r="ORP40" s="262"/>
      <c r="ORQ40" s="262"/>
      <c r="ORR40" s="262"/>
      <c r="ORS40" s="262"/>
      <c r="ORT40" s="262"/>
      <c r="ORU40" s="262"/>
      <c r="ORV40" s="262"/>
      <c r="ORW40" s="262"/>
      <c r="ORX40" s="262"/>
      <c r="ORY40" s="262"/>
      <c r="ORZ40" s="262"/>
      <c r="OSA40" s="262"/>
      <c r="OSB40" s="262"/>
      <c r="OSC40" s="262"/>
      <c r="OSD40" s="262"/>
      <c r="OSE40" s="262"/>
      <c r="OSF40" s="262"/>
      <c r="OSG40" s="262"/>
      <c r="OSH40" s="262"/>
      <c r="OSI40" s="262"/>
      <c r="OSJ40" s="262"/>
      <c r="OSK40" s="262"/>
      <c r="OSL40" s="262"/>
      <c r="OSM40" s="262"/>
      <c r="OSN40" s="262"/>
      <c r="OSO40" s="262"/>
      <c r="OSP40" s="262"/>
      <c r="OSQ40" s="262"/>
      <c r="OSR40" s="262"/>
      <c r="OSS40" s="262"/>
      <c r="OST40" s="262"/>
      <c r="OSU40" s="262"/>
      <c r="OSV40" s="262"/>
      <c r="OSW40" s="262"/>
      <c r="OSX40" s="262"/>
      <c r="OSY40" s="262"/>
      <c r="OSZ40" s="262"/>
      <c r="OTA40" s="262"/>
      <c r="OTB40" s="262"/>
      <c r="OTC40" s="262"/>
      <c r="OTD40" s="262"/>
      <c r="OTE40" s="262"/>
      <c r="OTF40" s="262"/>
      <c r="OTG40" s="262"/>
      <c r="OTH40" s="262"/>
      <c r="OTI40" s="262"/>
      <c r="OTJ40" s="262"/>
      <c r="OTK40" s="262"/>
      <c r="OTL40" s="262"/>
      <c r="OTM40" s="262"/>
      <c r="OTN40" s="262"/>
      <c r="OTO40" s="262"/>
      <c r="OTP40" s="262"/>
      <c r="OTQ40" s="262"/>
      <c r="OTR40" s="262"/>
      <c r="OTS40" s="262"/>
      <c r="OTT40" s="262"/>
      <c r="OTU40" s="262"/>
      <c r="OTV40" s="262"/>
      <c r="OTW40" s="262"/>
      <c r="OTX40" s="262"/>
      <c r="OTY40" s="262"/>
      <c r="OTZ40" s="262"/>
      <c r="OUA40" s="262"/>
      <c r="OUB40" s="262"/>
      <c r="OUC40" s="262"/>
      <c r="OUD40" s="262"/>
      <c r="OUE40" s="262"/>
      <c r="OUF40" s="262"/>
      <c r="OUG40" s="262"/>
      <c r="OUH40" s="262"/>
      <c r="OUI40" s="262"/>
      <c r="OUJ40" s="262"/>
      <c r="OUK40" s="262"/>
      <c r="OUL40" s="262"/>
      <c r="OUM40" s="262"/>
      <c r="OUN40" s="262"/>
      <c r="OUO40" s="262"/>
      <c r="OUP40" s="262"/>
      <c r="OUQ40" s="262"/>
      <c r="OUR40" s="262"/>
      <c r="OUS40" s="262"/>
      <c r="OUT40" s="262"/>
      <c r="OUU40" s="262"/>
      <c r="OUV40" s="262"/>
      <c r="OUW40" s="262"/>
      <c r="OUX40" s="262"/>
      <c r="OUY40" s="262"/>
      <c r="OUZ40" s="262"/>
      <c r="OVA40" s="262"/>
      <c r="OVB40" s="262"/>
      <c r="OVC40" s="262"/>
      <c r="OVD40" s="262"/>
      <c r="OVE40" s="262"/>
      <c r="OVF40" s="262"/>
      <c r="OVG40" s="262"/>
      <c r="OVH40" s="262"/>
      <c r="OVI40" s="262"/>
      <c r="OVJ40" s="262"/>
      <c r="OVK40" s="262"/>
      <c r="OVL40" s="262"/>
      <c r="OVM40" s="262"/>
      <c r="OVN40" s="262"/>
      <c r="OVO40" s="262"/>
      <c r="OVP40" s="262"/>
      <c r="OVQ40" s="262"/>
      <c r="OVR40" s="262"/>
      <c r="OVS40" s="262"/>
      <c r="OVT40" s="262"/>
      <c r="OVU40" s="262"/>
      <c r="OVV40" s="262"/>
      <c r="OVW40" s="262"/>
      <c r="OVX40" s="262"/>
      <c r="OVY40" s="262"/>
      <c r="OVZ40" s="262"/>
      <c r="OWA40" s="262"/>
      <c r="OWB40" s="262"/>
      <c r="OWC40" s="262"/>
      <c r="OWD40" s="262"/>
      <c r="OWE40" s="262"/>
      <c r="OWF40" s="262"/>
      <c r="OWG40" s="262"/>
      <c r="OWH40" s="262"/>
      <c r="OWI40" s="262"/>
      <c r="OWJ40" s="262"/>
      <c r="OWK40" s="262"/>
      <c r="OWL40" s="262"/>
      <c r="OWM40" s="262"/>
      <c r="OWN40" s="262"/>
      <c r="OWO40" s="262"/>
      <c r="OWP40" s="262"/>
      <c r="OWQ40" s="262"/>
      <c r="OWR40" s="262"/>
      <c r="OWS40" s="262"/>
      <c r="OWT40" s="262"/>
      <c r="OWU40" s="262"/>
      <c r="OWV40" s="262"/>
      <c r="OWW40" s="262"/>
      <c r="OWX40" s="262"/>
      <c r="OWY40" s="262"/>
      <c r="OWZ40" s="262"/>
      <c r="OXA40" s="262"/>
      <c r="OXB40" s="262"/>
      <c r="OXC40" s="262"/>
      <c r="OXD40" s="262"/>
      <c r="OXE40" s="262"/>
      <c r="OXF40" s="262"/>
      <c r="OXG40" s="262"/>
      <c r="OXH40" s="262"/>
      <c r="OXI40" s="262"/>
      <c r="OXJ40" s="262"/>
      <c r="OXK40" s="262"/>
      <c r="OXL40" s="262"/>
      <c r="OXM40" s="262"/>
      <c r="OXN40" s="262"/>
      <c r="OXO40" s="262"/>
      <c r="OXP40" s="262"/>
      <c r="OXQ40" s="262"/>
      <c r="OXR40" s="262"/>
      <c r="OXS40" s="262"/>
      <c r="OXT40" s="262"/>
      <c r="OXU40" s="262"/>
      <c r="OXV40" s="262"/>
      <c r="OXW40" s="262"/>
      <c r="OXX40" s="262"/>
      <c r="OXY40" s="262"/>
      <c r="OXZ40" s="262"/>
      <c r="OYA40" s="262"/>
      <c r="OYB40" s="262"/>
      <c r="OYC40" s="262"/>
      <c r="OYD40" s="262"/>
      <c r="OYE40" s="262"/>
      <c r="OYF40" s="262"/>
      <c r="OYG40" s="262"/>
      <c r="OYH40" s="262"/>
      <c r="OYI40" s="262"/>
      <c r="OYJ40" s="262"/>
      <c r="OYK40" s="262"/>
      <c r="OYL40" s="262"/>
      <c r="OYM40" s="262"/>
      <c r="OYN40" s="262"/>
      <c r="OYO40" s="262"/>
      <c r="OYP40" s="262"/>
      <c r="OYQ40" s="262"/>
      <c r="OYR40" s="262"/>
      <c r="OYS40" s="262"/>
      <c r="OYT40" s="262"/>
      <c r="OYU40" s="262"/>
      <c r="OYV40" s="262"/>
      <c r="OYW40" s="262"/>
      <c r="OYX40" s="262"/>
      <c r="OYY40" s="262"/>
      <c r="OYZ40" s="262"/>
      <c r="OZA40" s="262"/>
      <c r="OZB40" s="262"/>
      <c r="OZC40" s="262"/>
      <c r="OZD40" s="262"/>
      <c r="OZE40" s="262"/>
      <c r="OZF40" s="262"/>
      <c r="OZG40" s="262"/>
      <c r="OZH40" s="262"/>
      <c r="OZI40" s="262"/>
      <c r="OZJ40" s="262"/>
      <c r="OZK40" s="262"/>
      <c r="OZL40" s="262"/>
      <c r="OZM40" s="262"/>
      <c r="OZN40" s="262"/>
      <c r="OZO40" s="262"/>
      <c r="OZP40" s="262"/>
      <c r="OZQ40" s="262"/>
      <c r="OZR40" s="262"/>
      <c r="OZS40" s="262"/>
      <c r="OZT40" s="262"/>
      <c r="OZU40" s="262"/>
      <c r="OZV40" s="262"/>
      <c r="OZW40" s="262"/>
      <c r="OZX40" s="262"/>
      <c r="OZY40" s="262"/>
      <c r="OZZ40" s="262"/>
      <c r="PAA40" s="262"/>
      <c r="PAB40" s="262"/>
      <c r="PAC40" s="262"/>
      <c r="PAD40" s="262"/>
      <c r="PAE40" s="262"/>
      <c r="PAF40" s="262"/>
      <c r="PAG40" s="262"/>
      <c r="PAH40" s="262"/>
      <c r="PAI40" s="262"/>
      <c r="PAJ40" s="262"/>
      <c r="PAK40" s="262"/>
      <c r="PAL40" s="262"/>
      <c r="PAM40" s="262"/>
      <c r="PAN40" s="262"/>
      <c r="PAO40" s="262"/>
      <c r="PAP40" s="262"/>
      <c r="PAQ40" s="262"/>
      <c r="PAR40" s="262"/>
      <c r="PAS40" s="262"/>
      <c r="PAT40" s="262"/>
      <c r="PAU40" s="262"/>
      <c r="PAV40" s="262"/>
      <c r="PAW40" s="262"/>
      <c r="PAX40" s="262"/>
      <c r="PAY40" s="262"/>
      <c r="PAZ40" s="262"/>
      <c r="PBA40" s="262"/>
      <c r="PBB40" s="262"/>
      <c r="PBC40" s="262"/>
      <c r="PBD40" s="262"/>
      <c r="PBE40" s="262"/>
      <c r="PBF40" s="262"/>
      <c r="PBG40" s="262"/>
      <c r="PBH40" s="262"/>
      <c r="PBI40" s="262"/>
      <c r="PBJ40" s="262"/>
      <c r="PBK40" s="262"/>
      <c r="PBL40" s="262"/>
      <c r="PBM40" s="262"/>
      <c r="PBN40" s="262"/>
      <c r="PBO40" s="262"/>
      <c r="PBP40" s="262"/>
      <c r="PBQ40" s="262"/>
      <c r="PBR40" s="262"/>
      <c r="PBS40" s="262"/>
      <c r="PBT40" s="262"/>
      <c r="PBU40" s="262"/>
      <c r="PBV40" s="262"/>
      <c r="PBW40" s="262"/>
      <c r="PBX40" s="262"/>
      <c r="PBY40" s="262"/>
      <c r="PBZ40" s="262"/>
      <c r="PCA40" s="262"/>
      <c r="PCB40" s="262"/>
      <c r="PCC40" s="262"/>
      <c r="PCD40" s="262"/>
      <c r="PCE40" s="262"/>
      <c r="PCF40" s="262"/>
      <c r="PCG40" s="262"/>
      <c r="PCH40" s="262"/>
      <c r="PCI40" s="262"/>
      <c r="PCJ40" s="262"/>
      <c r="PCK40" s="262"/>
      <c r="PCL40" s="262"/>
      <c r="PCM40" s="262"/>
      <c r="PCN40" s="262"/>
      <c r="PCO40" s="262"/>
      <c r="PCP40" s="262"/>
      <c r="PCQ40" s="262"/>
      <c r="PCR40" s="262"/>
      <c r="PCS40" s="262"/>
      <c r="PCT40" s="262"/>
      <c r="PCU40" s="262"/>
      <c r="PCV40" s="262"/>
      <c r="PCW40" s="262"/>
      <c r="PCX40" s="262"/>
      <c r="PCY40" s="262"/>
      <c r="PCZ40" s="262"/>
      <c r="PDA40" s="262"/>
      <c r="PDB40" s="262"/>
      <c r="PDC40" s="262"/>
      <c r="PDD40" s="262"/>
      <c r="PDE40" s="262"/>
      <c r="PDF40" s="262"/>
      <c r="PDG40" s="262"/>
      <c r="PDH40" s="262"/>
      <c r="PDI40" s="262"/>
      <c r="PDJ40" s="262"/>
      <c r="PDK40" s="262"/>
      <c r="PDL40" s="262"/>
      <c r="PDM40" s="262"/>
      <c r="PDN40" s="262"/>
      <c r="PDO40" s="262"/>
      <c r="PDP40" s="262"/>
      <c r="PDQ40" s="262"/>
      <c r="PDR40" s="262"/>
      <c r="PDS40" s="262"/>
      <c r="PDT40" s="262"/>
      <c r="PDU40" s="262"/>
      <c r="PDV40" s="262"/>
      <c r="PDW40" s="262"/>
      <c r="PDX40" s="262"/>
      <c r="PDY40" s="262"/>
      <c r="PDZ40" s="262"/>
      <c r="PEA40" s="262"/>
      <c r="PEB40" s="262"/>
      <c r="PEC40" s="262"/>
      <c r="PED40" s="262"/>
      <c r="PEE40" s="262"/>
      <c r="PEF40" s="262"/>
      <c r="PEG40" s="262"/>
      <c r="PEH40" s="262"/>
      <c r="PEI40" s="262"/>
      <c r="PEJ40" s="262"/>
      <c r="PEK40" s="262"/>
      <c r="PEL40" s="262"/>
      <c r="PEM40" s="262"/>
      <c r="PEN40" s="262"/>
      <c r="PEO40" s="262"/>
      <c r="PEP40" s="262"/>
      <c r="PEQ40" s="262"/>
      <c r="PER40" s="262"/>
      <c r="PES40" s="262"/>
      <c r="PET40" s="262"/>
      <c r="PEU40" s="262"/>
      <c r="PEV40" s="262"/>
      <c r="PEW40" s="262"/>
      <c r="PEX40" s="262"/>
      <c r="PEY40" s="262"/>
      <c r="PEZ40" s="262"/>
      <c r="PFA40" s="262"/>
      <c r="PFB40" s="262"/>
      <c r="PFC40" s="262"/>
      <c r="PFD40" s="262"/>
      <c r="PFE40" s="262"/>
      <c r="PFF40" s="262"/>
      <c r="PFG40" s="262"/>
      <c r="PFH40" s="262"/>
      <c r="PFI40" s="262"/>
      <c r="PFJ40" s="262"/>
      <c r="PFK40" s="262"/>
      <c r="PFL40" s="262"/>
      <c r="PFM40" s="262"/>
      <c r="PFN40" s="262"/>
      <c r="PFO40" s="262"/>
      <c r="PFP40" s="262"/>
      <c r="PFQ40" s="262"/>
      <c r="PFR40" s="262"/>
      <c r="PFS40" s="262"/>
      <c r="PFT40" s="262"/>
      <c r="PFU40" s="262"/>
      <c r="PFV40" s="262"/>
      <c r="PFW40" s="262"/>
      <c r="PFX40" s="262"/>
      <c r="PFY40" s="262"/>
      <c r="PFZ40" s="262"/>
      <c r="PGA40" s="262"/>
      <c r="PGB40" s="262"/>
      <c r="PGC40" s="262"/>
      <c r="PGD40" s="262"/>
      <c r="PGE40" s="262"/>
      <c r="PGF40" s="262"/>
      <c r="PGG40" s="262"/>
      <c r="PGH40" s="262"/>
      <c r="PGI40" s="262"/>
      <c r="PGJ40" s="262"/>
      <c r="PGK40" s="262"/>
      <c r="PGL40" s="262"/>
      <c r="PGM40" s="262"/>
      <c r="PGN40" s="262"/>
      <c r="PGO40" s="262"/>
      <c r="PGP40" s="262"/>
      <c r="PGQ40" s="262"/>
      <c r="PGR40" s="262"/>
      <c r="PGS40" s="262"/>
      <c r="PGT40" s="262"/>
      <c r="PGU40" s="262"/>
      <c r="PGV40" s="262"/>
      <c r="PGW40" s="262"/>
      <c r="PGX40" s="262"/>
      <c r="PGY40" s="262"/>
      <c r="PGZ40" s="262"/>
      <c r="PHA40" s="262"/>
      <c r="PHB40" s="262"/>
      <c r="PHC40" s="262"/>
      <c r="PHD40" s="262"/>
      <c r="PHE40" s="262"/>
      <c r="PHF40" s="262"/>
      <c r="PHG40" s="262"/>
      <c r="PHH40" s="262"/>
      <c r="PHI40" s="262"/>
      <c r="PHJ40" s="262"/>
      <c r="PHK40" s="262"/>
      <c r="PHL40" s="262"/>
      <c r="PHM40" s="262"/>
      <c r="PHN40" s="262"/>
      <c r="PHO40" s="262"/>
      <c r="PHP40" s="262"/>
      <c r="PHQ40" s="262"/>
      <c r="PHR40" s="262"/>
      <c r="PHS40" s="262"/>
      <c r="PHT40" s="262"/>
      <c r="PHU40" s="262"/>
      <c r="PHV40" s="262"/>
      <c r="PHW40" s="262"/>
      <c r="PHX40" s="262"/>
      <c r="PHY40" s="262"/>
      <c r="PHZ40" s="262"/>
      <c r="PIA40" s="262"/>
      <c r="PIB40" s="262"/>
      <c r="PIC40" s="262"/>
      <c r="PID40" s="262"/>
      <c r="PIE40" s="262"/>
      <c r="PIF40" s="262"/>
      <c r="PIG40" s="262"/>
      <c r="PIH40" s="262"/>
      <c r="PII40" s="262"/>
      <c r="PIJ40" s="262"/>
      <c r="PIK40" s="262"/>
      <c r="PIL40" s="262"/>
      <c r="PIM40" s="262"/>
      <c r="PIN40" s="262"/>
      <c r="PIO40" s="262"/>
      <c r="PIP40" s="262"/>
      <c r="PIQ40" s="262"/>
      <c r="PIR40" s="262"/>
      <c r="PIS40" s="262"/>
      <c r="PIT40" s="262"/>
      <c r="PIU40" s="262"/>
      <c r="PIV40" s="262"/>
      <c r="PIW40" s="262"/>
      <c r="PIX40" s="262"/>
      <c r="PIY40" s="262"/>
      <c r="PIZ40" s="262"/>
      <c r="PJA40" s="262"/>
      <c r="PJB40" s="262"/>
      <c r="PJC40" s="262"/>
      <c r="PJD40" s="262"/>
      <c r="PJE40" s="262"/>
      <c r="PJF40" s="262"/>
      <c r="PJG40" s="262"/>
      <c r="PJH40" s="262"/>
      <c r="PJI40" s="262"/>
      <c r="PJJ40" s="262"/>
      <c r="PJK40" s="262"/>
      <c r="PJL40" s="262"/>
      <c r="PJM40" s="262"/>
      <c r="PJN40" s="262"/>
      <c r="PJO40" s="262"/>
      <c r="PJP40" s="262"/>
      <c r="PJQ40" s="262"/>
      <c r="PJR40" s="262"/>
      <c r="PJS40" s="262"/>
      <c r="PJT40" s="262"/>
      <c r="PJU40" s="262"/>
      <c r="PJV40" s="262"/>
      <c r="PJW40" s="262"/>
      <c r="PJX40" s="262"/>
      <c r="PJY40" s="262"/>
      <c r="PJZ40" s="262"/>
      <c r="PKA40" s="262"/>
      <c r="PKB40" s="262"/>
      <c r="PKC40" s="262"/>
      <c r="PKD40" s="262"/>
      <c r="PKE40" s="262"/>
      <c r="PKF40" s="262"/>
      <c r="PKG40" s="262"/>
      <c r="PKH40" s="262"/>
      <c r="PKI40" s="262"/>
      <c r="PKJ40" s="262"/>
      <c r="PKK40" s="262"/>
      <c r="PKL40" s="262"/>
      <c r="PKM40" s="262"/>
      <c r="PKN40" s="262"/>
      <c r="PKO40" s="262"/>
      <c r="PKP40" s="262"/>
      <c r="PKQ40" s="262"/>
      <c r="PKR40" s="262"/>
      <c r="PKS40" s="262"/>
      <c r="PKT40" s="262"/>
      <c r="PKU40" s="262"/>
      <c r="PKV40" s="262"/>
      <c r="PKW40" s="262"/>
      <c r="PKX40" s="262"/>
      <c r="PKY40" s="262"/>
      <c r="PKZ40" s="262"/>
      <c r="PLA40" s="262"/>
      <c r="PLB40" s="262"/>
      <c r="PLC40" s="262"/>
      <c r="PLD40" s="262"/>
      <c r="PLE40" s="262"/>
      <c r="PLF40" s="262"/>
      <c r="PLG40" s="262"/>
      <c r="PLH40" s="262"/>
      <c r="PLI40" s="262"/>
      <c r="PLJ40" s="262"/>
      <c r="PLK40" s="262"/>
      <c r="PLL40" s="262"/>
      <c r="PLM40" s="262"/>
      <c r="PLN40" s="262"/>
      <c r="PLO40" s="262"/>
      <c r="PLP40" s="262"/>
      <c r="PLQ40" s="262"/>
      <c r="PLR40" s="262"/>
      <c r="PLS40" s="262"/>
      <c r="PLT40" s="262"/>
      <c r="PLU40" s="262"/>
      <c r="PLV40" s="262"/>
      <c r="PLW40" s="262"/>
      <c r="PLX40" s="262"/>
      <c r="PLY40" s="262"/>
      <c r="PLZ40" s="262"/>
      <c r="PMA40" s="262"/>
      <c r="PMB40" s="262"/>
      <c r="PMC40" s="262"/>
      <c r="PMD40" s="262"/>
      <c r="PME40" s="262"/>
      <c r="PMF40" s="262"/>
      <c r="PMG40" s="262"/>
      <c r="PMH40" s="262"/>
      <c r="PMI40" s="262"/>
      <c r="PMJ40" s="262"/>
      <c r="PMK40" s="262"/>
      <c r="PML40" s="262"/>
      <c r="PMM40" s="262"/>
      <c r="PMN40" s="262"/>
      <c r="PMO40" s="262"/>
      <c r="PMP40" s="262"/>
      <c r="PMQ40" s="262"/>
      <c r="PMR40" s="262"/>
      <c r="PMS40" s="262"/>
      <c r="PMT40" s="262"/>
      <c r="PMU40" s="262"/>
      <c r="PMV40" s="262"/>
      <c r="PMW40" s="262"/>
      <c r="PMX40" s="262"/>
      <c r="PMY40" s="262"/>
      <c r="PMZ40" s="262"/>
      <c r="PNA40" s="262"/>
      <c r="PNB40" s="262"/>
      <c r="PNC40" s="262"/>
      <c r="PND40" s="262"/>
      <c r="PNE40" s="262"/>
      <c r="PNF40" s="262"/>
      <c r="PNG40" s="262"/>
      <c r="PNH40" s="262"/>
      <c r="PNI40" s="262"/>
      <c r="PNJ40" s="262"/>
      <c r="PNK40" s="262"/>
      <c r="PNL40" s="262"/>
      <c r="PNM40" s="262"/>
      <c r="PNN40" s="262"/>
      <c r="PNO40" s="262"/>
      <c r="PNP40" s="262"/>
      <c r="PNQ40" s="262"/>
      <c r="PNR40" s="262"/>
      <c r="PNS40" s="262"/>
      <c r="PNT40" s="262"/>
      <c r="PNU40" s="262"/>
      <c r="PNV40" s="262"/>
      <c r="PNW40" s="262"/>
      <c r="PNX40" s="262"/>
      <c r="PNY40" s="262"/>
      <c r="PNZ40" s="262"/>
      <c r="POA40" s="262"/>
      <c r="POB40" s="262"/>
      <c r="POC40" s="262"/>
      <c r="POD40" s="262"/>
      <c r="POE40" s="262"/>
      <c r="POF40" s="262"/>
      <c r="POG40" s="262"/>
      <c r="POH40" s="262"/>
      <c r="POI40" s="262"/>
      <c r="POJ40" s="262"/>
      <c r="POK40" s="262"/>
      <c r="POL40" s="262"/>
      <c r="POM40" s="262"/>
      <c r="PON40" s="262"/>
      <c r="POO40" s="262"/>
      <c r="POP40" s="262"/>
      <c r="POQ40" s="262"/>
      <c r="POR40" s="262"/>
      <c r="POS40" s="262"/>
      <c r="POT40" s="262"/>
      <c r="POU40" s="262"/>
      <c r="POV40" s="262"/>
      <c r="POW40" s="262"/>
      <c r="POX40" s="262"/>
      <c r="POY40" s="262"/>
      <c r="POZ40" s="262"/>
      <c r="PPA40" s="262"/>
      <c r="PPB40" s="262"/>
      <c r="PPC40" s="262"/>
      <c r="PPD40" s="262"/>
      <c r="PPE40" s="262"/>
      <c r="PPF40" s="262"/>
      <c r="PPG40" s="262"/>
      <c r="PPH40" s="262"/>
      <c r="PPI40" s="262"/>
      <c r="PPJ40" s="262"/>
      <c r="PPK40" s="262"/>
      <c r="PPL40" s="262"/>
      <c r="PPM40" s="262"/>
      <c r="PPN40" s="262"/>
      <c r="PPO40" s="262"/>
      <c r="PPP40" s="262"/>
      <c r="PPQ40" s="262"/>
      <c r="PPR40" s="262"/>
      <c r="PPS40" s="262"/>
      <c r="PPT40" s="262"/>
      <c r="PPU40" s="262"/>
      <c r="PPV40" s="262"/>
      <c r="PPW40" s="262"/>
      <c r="PPX40" s="262"/>
      <c r="PPY40" s="262"/>
      <c r="PPZ40" s="262"/>
      <c r="PQA40" s="262"/>
      <c r="PQB40" s="262"/>
      <c r="PQC40" s="262"/>
      <c r="PQD40" s="262"/>
      <c r="PQE40" s="262"/>
      <c r="PQF40" s="262"/>
      <c r="PQG40" s="262"/>
      <c r="PQH40" s="262"/>
      <c r="PQI40" s="262"/>
      <c r="PQJ40" s="262"/>
      <c r="PQK40" s="262"/>
      <c r="PQL40" s="262"/>
      <c r="PQM40" s="262"/>
      <c r="PQN40" s="262"/>
      <c r="PQO40" s="262"/>
      <c r="PQP40" s="262"/>
      <c r="PQQ40" s="262"/>
      <c r="PQR40" s="262"/>
      <c r="PQS40" s="262"/>
      <c r="PQT40" s="262"/>
      <c r="PQU40" s="262"/>
      <c r="PQV40" s="262"/>
      <c r="PQW40" s="262"/>
      <c r="PQX40" s="262"/>
      <c r="PQY40" s="262"/>
      <c r="PQZ40" s="262"/>
      <c r="PRA40" s="262"/>
      <c r="PRB40" s="262"/>
      <c r="PRC40" s="262"/>
      <c r="PRD40" s="262"/>
      <c r="PRE40" s="262"/>
      <c r="PRF40" s="262"/>
      <c r="PRG40" s="262"/>
      <c r="PRH40" s="262"/>
      <c r="PRI40" s="262"/>
      <c r="PRJ40" s="262"/>
      <c r="PRK40" s="262"/>
      <c r="PRL40" s="262"/>
      <c r="PRM40" s="262"/>
      <c r="PRN40" s="262"/>
      <c r="PRO40" s="262"/>
      <c r="PRP40" s="262"/>
      <c r="PRQ40" s="262"/>
      <c r="PRR40" s="262"/>
      <c r="PRS40" s="262"/>
      <c r="PRT40" s="262"/>
      <c r="PRU40" s="262"/>
      <c r="PRV40" s="262"/>
      <c r="PRW40" s="262"/>
      <c r="PRX40" s="262"/>
      <c r="PRY40" s="262"/>
      <c r="PRZ40" s="262"/>
      <c r="PSA40" s="262"/>
      <c r="PSB40" s="262"/>
      <c r="PSC40" s="262"/>
      <c r="PSD40" s="262"/>
      <c r="PSE40" s="262"/>
      <c r="PSF40" s="262"/>
      <c r="PSG40" s="262"/>
      <c r="PSH40" s="262"/>
      <c r="PSI40" s="262"/>
      <c r="PSJ40" s="262"/>
      <c r="PSK40" s="262"/>
      <c r="PSL40" s="262"/>
      <c r="PSM40" s="262"/>
      <c r="PSN40" s="262"/>
      <c r="PSO40" s="262"/>
      <c r="PSP40" s="262"/>
      <c r="PSQ40" s="262"/>
      <c r="PSR40" s="262"/>
      <c r="PSS40" s="262"/>
      <c r="PST40" s="262"/>
      <c r="PSU40" s="262"/>
      <c r="PSV40" s="262"/>
      <c r="PSW40" s="262"/>
      <c r="PSX40" s="262"/>
      <c r="PSY40" s="262"/>
      <c r="PSZ40" s="262"/>
      <c r="PTA40" s="262"/>
      <c r="PTB40" s="262"/>
      <c r="PTC40" s="262"/>
      <c r="PTD40" s="262"/>
      <c r="PTE40" s="262"/>
      <c r="PTF40" s="262"/>
      <c r="PTG40" s="262"/>
      <c r="PTH40" s="262"/>
      <c r="PTI40" s="262"/>
      <c r="PTJ40" s="262"/>
      <c r="PTK40" s="262"/>
      <c r="PTL40" s="262"/>
      <c r="PTM40" s="262"/>
      <c r="PTN40" s="262"/>
      <c r="PTO40" s="262"/>
      <c r="PTP40" s="262"/>
      <c r="PTQ40" s="262"/>
      <c r="PTR40" s="262"/>
      <c r="PTS40" s="262"/>
      <c r="PTT40" s="262"/>
      <c r="PTU40" s="262"/>
      <c r="PTV40" s="262"/>
      <c r="PTW40" s="262"/>
      <c r="PTX40" s="262"/>
      <c r="PTY40" s="262"/>
      <c r="PTZ40" s="262"/>
      <c r="PUA40" s="262"/>
      <c r="PUB40" s="262"/>
      <c r="PUC40" s="262"/>
      <c r="PUD40" s="262"/>
      <c r="PUE40" s="262"/>
      <c r="PUF40" s="262"/>
      <c r="PUG40" s="262"/>
      <c r="PUH40" s="262"/>
      <c r="PUI40" s="262"/>
      <c r="PUJ40" s="262"/>
      <c r="PUK40" s="262"/>
      <c r="PUL40" s="262"/>
      <c r="PUM40" s="262"/>
      <c r="PUN40" s="262"/>
      <c r="PUO40" s="262"/>
      <c r="PUP40" s="262"/>
      <c r="PUQ40" s="262"/>
      <c r="PUR40" s="262"/>
      <c r="PUS40" s="262"/>
      <c r="PUT40" s="262"/>
      <c r="PUU40" s="262"/>
      <c r="PUV40" s="262"/>
      <c r="PUW40" s="262"/>
      <c r="PUX40" s="262"/>
      <c r="PUY40" s="262"/>
      <c r="PUZ40" s="262"/>
      <c r="PVA40" s="262"/>
      <c r="PVB40" s="262"/>
      <c r="PVC40" s="262"/>
      <c r="PVD40" s="262"/>
      <c r="PVE40" s="262"/>
      <c r="PVF40" s="262"/>
      <c r="PVG40" s="262"/>
      <c r="PVH40" s="262"/>
      <c r="PVI40" s="262"/>
      <c r="PVJ40" s="262"/>
      <c r="PVK40" s="262"/>
      <c r="PVL40" s="262"/>
      <c r="PVM40" s="262"/>
      <c r="PVN40" s="262"/>
      <c r="PVO40" s="262"/>
      <c r="PVP40" s="262"/>
      <c r="PVQ40" s="262"/>
      <c r="PVR40" s="262"/>
      <c r="PVS40" s="262"/>
      <c r="PVT40" s="262"/>
      <c r="PVU40" s="262"/>
      <c r="PVV40" s="262"/>
      <c r="PVW40" s="262"/>
      <c r="PVX40" s="262"/>
      <c r="PVY40" s="262"/>
      <c r="PVZ40" s="262"/>
      <c r="PWA40" s="262"/>
      <c r="PWB40" s="262"/>
      <c r="PWC40" s="262"/>
      <c r="PWD40" s="262"/>
      <c r="PWE40" s="262"/>
      <c r="PWF40" s="262"/>
      <c r="PWG40" s="262"/>
      <c r="PWH40" s="262"/>
      <c r="PWI40" s="262"/>
      <c r="PWJ40" s="262"/>
      <c r="PWK40" s="262"/>
      <c r="PWL40" s="262"/>
      <c r="PWM40" s="262"/>
      <c r="PWN40" s="262"/>
      <c r="PWO40" s="262"/>
      <c r="PWP40" s="262"/>
      <c r="PWQ40" s="262"/>
      <c r="PWR40" s="262"/>
      <c r="PWS40" s="262"/>
      <c r="PWT40" s="262"/>
      <c r="PWU40" s="262"/>
      <c r="PWV40" s="262"/>
      <c r="PWW40" s="262"/>
      <c r="PWX40" s="262"/>
      <c r="PWY40" s="262"/>
      <c r="PWZ40" s="262"/>
      <c r="PXA40" s="262"/>
      <c r="PXB40" s="262"/>
      <c r="PXC40" s="262"/>
      <c r="PXD40" s="262"/>
      <c r="PXE40" s="262"/>
      <c r="PXF40" s="262"/>
      <c r="PXG40" s="262"/>
      <c r="PXH40" s="262"/>
      <c r="PXI40" s="262"/>
      <c r="PXJ40" s="262"/>
      <c r="PXK40" s="262"/>
      <c r="PXL40" s="262"/>
      <c r="PXM40" s="262"/>
      <c r="PXN40" s="262"/>
      <c r="PXO40" s="262"/>
      <c r="PXP40" s="262"/>
      <c r="PXQ40" s="262"/>
      <c r="PXR40" s="262"/>
      <c r="PXS40" s="262"/>
      <c r="PXT40" s="262"/>
      <c r="PXU40" s="262"/>
      <c r="PXV40" s="262"/>
      <c r="PXW40" s="262"/>
      <c r="PXX40" s="262"/>
      <c r="PXY40" s="262"/>
      <c r="PXZ40" s="262"/>
      <c r="PYA40" s="262"/>
      <c r="PYB40" s="262"/>
      <c r="PYC40" s="262"/>
      <c r="PYD40" s="262"/>
      <c r="PYE40" s="262"/>
      <c r="PYF40" s="262"/>
      <c r="PYG40" s="262"/>
      <c r="PYH40" s="262"/>
      <c r="PYI40" s="262"/>
      <c r="PYJ40" s="262"/>
      <c r="PYK40" s="262"/>
      <c r="PYL40" s="262"/>
      <c r="PYM40" s="262"/>
      <c r="PYN40" s="262"/>
      <c r="PYO40" s="262"/>
      <c r="PYP40" s="262"/>
      <c r="PYQ40" s="262"/>
      <c r="PYR40" s="262"/>
      <c r="PYS40" s="262"/>
      <c r="PYT40" s="262"/>
      <c r="PYU40" s="262"/>
      <c r="PYV40" s="262"/>
      <c r="PYW40" s="262"/>
      <c r="PYX40" s="262"/>
      <c r="PYY40" s="262"/>
      <c r="PYZ40" s="262"/>
      <c r="PZA40" s="262"/>
      <c r="PZB40" s="262"/>
      <c r="PZC40" s="262"/>
      <c r="PZD40" s="262"/>
      <c r="PZE40" s="262"/>
      <c r="PZF40" s="262"/>
      <c r="PZG40" s="262"/>
      <c r="PZH40" s="262"/>
      <c r="PZI40" s="262"/>
      <c r="PZJ40" s="262"/>
      <c r="PZK40" s="262"/>
      <c r="PZL40" s="262"/>
      <c r="PZM40" s="262"/>
      <c r="PZN40" s="262"/>
      <c r="PZO40" s="262"/>
      <c r="PZP40" s="262"/>
      <c r="PZQ40" s="262"/>
      <c r="PZR40" s="262"/>
      <c r="PZS40" s="262"/>
      <c r="PZT40" s="262"/>
      <c r="PZU40" s="262"/>
      <c r="PZV40" s="262"/>
      <c r="PZW40" s="262"/>
      <c r="PZX40" s="262"/>
      <c r="PZY40" s="262"/>
      <c r="PZZ40" s="262"/>
      <c r="QAA40" s="262"/>
      <c r="QAB40" s="262"/>
      <c r="QAC40" s="262"/>
      <c r="QAD40" s="262"/>
      <c r="QAE40" s="262"/>
      <c r="QAF40" s="262"/>
      <c r="QAG40" s="262"/>
      <c r="QAH40" s="262"/>
      <c r="QAI40" s="262"/>
      <c r="QAJ40" s="262"/>
      <c r="QAK40" s="262"/>
      <c r="QAL40" s="262"/>
      <c r="QAM40" s="262"/>
      <c r="QAN40" s="262"/>
      <c r="QAO40" s="262"/>
      <c r="QAP40" s="262"/>
      <c r="QAQ40" s="262"/>
      <c r="QAR40" s="262"/>
      <c r="QAS40" s="262"/>
      <c r="QAT40" s="262"/>
      <c r="QAU40" s="262"/>
      <c r="QAV40" s="262"/>
      <c r="QAW40" s="262"/>
      <c r="QAX40" s="262"/>
      <c r="QAY40" s="262"/>
      <c r="QAZ40" s="262"/>
      <c r="QBA40" s="262"/>
      <c r="QBB40" s="262"/>
      <c r="QBC40" s="262"/>
      <c r="QBD40" s="262"/>
      <c r="QBE40" s="262"/>
      <c r="QBF40" s="262"/>
      <c r="QBG40" s="262"/>
      <c r="QBH40" s="262"/>
      <c r="QBI40" s="262"/>
      <c r="QBJ40" s="262"/>
      <c r="QBK40" s="262"/>
      <c r="QBL40" s="262"/>
      <c r="QBM40" s="262"/>
      <c r="QBN40" s="262"/>
      <c r="QBO40" s="262"/>
      <c r="QBP40" s="262"/>
      <c r="QBQ40" s="262"/>
      <c r="QBR40" s="262"/>
      <c r="QBS40" s="262"/>
      <c r="QBT40" s="262"/>
      <c r="QBU40" s="262"/>
      <c r="QBV40" s="262"/>
      <c r="QBW40" s="262"/>
      <c r="QBX40" s="262"/>
      <c r="QBY40" s="262"/>
      <c r="QBZ40" s="262"/>
      <c r="QCA40" s="262"/>
      <c r="QCB40" s="262"/>
      <c r="QCC40" s="262"/>
      <c r="QCD40" s="262"/>
      <c r="QCE40" s="262"/>
      <c r="QCF40" s="262"/>
      <c r="QCG40" s="262"/>
      <c r="QCH40" s="262"/>
      <c r="QCI40" s="262"/>
      <c r="QCJ40" s="262"/>
      <c r="QCK40" s="262"/>
      <c r="QCL40" s="262"/>
      <c r="QCM40" s="262"/>
      <c r="QCN40" s="262"/>
      <c r="QCO40" s="262"/>
      <c r="QCP40" s="262"/>
      <c r="QCQ40" s="262"/>
      <c r="QCR40" s="262"/>
      <c r="QCS40" s="262"/>
      <c r="QCT40" s="262"/>
      <c r="QCU40" s="262"/>
      <c r="QCV40" s="262"/>
      <c r="QCW40" s="262"/>
      <c r="QCX40" s="262"/>
      <c r="QCY40" s="262"/>
      <c r="QCZ40" s="262"/>
      <c r="QDA40" s="262"/>
      <c r="QDB40" s="262"/>
      <c r="QDC40" s="262"/>
      <c r="QDD40" s="262"/>
      <c r="QDE40" s="262"/>
      <c r="QDF40" s="262"/>
      <c r="QDG40" s="262"/>
      <c r="QDH40" s="262"/>
      <c r="QDI40" s="262"/>
      <c r="QDJ40" s="262"/>
      <c r="QDK40" s="262"/>
      <c r="QDL40" s="262"/>
      <c r="QDM40" s="262"/>
      <c r="QDN40" s="262"/>
      <c r="QDO40" s="262"/>
      <c r="QDP40" s="262"/>
      <c r="QDQ40" s="262"/>
      <c r="QDR40" s="262"/>
      <c r="QDS40" s="262"/>
      <c r="QDT40" s="262"/>
      <c r="QDU40" s="262"/>
      <c r="QDV40" s="262"/>
      <c r="QDW40" s="262"/>
      <c r="QDX40" s="262"/>
      <c r="QDY40" s="262"/>
      <c r="QDZ40" s="262"/>
      <c r="QEA40" s="262"/>
      <c r="QEB40" s="262"/>
      <c r="QEC40" s="262"/>
      <c r="QED40" s="262"/>
      <c r="QEE40" s="262"/>
      <c r="QEF40" s="262"/>
      <c r="QEG40" s="262"/>
      <c r="QEH40" s="262"/>
      <c r="QEI40" s="262"/>
      <c r="QEJ40" s="262"/>
      <c r="QEK40" s="262"/>
      <c r="QEL40" s="262"/>
      <c r="QEM40" s="262"/>
      <c r="QEN40" s="262"/>
      <c r="QEO40" s="262"/>
      <c r="QEP40" s="262"/>
      <c r="QEQ40" s="262"/>
      <c r="QER40" s="262"/>
      <c r="QES40" s="262"/>
      <c r="QET40" s="262"/>
      <c r="QEU40" s="262"/>
      <c r="QEV40" s="262"/>
      <c r="QEW40" s="262"/>
      <c r="QEX40" s="262"/>
      <c r="QEY40" s="262"/>
      <c r="QEZ40" s="262"/>
      <c r="QFA40" s="262"/>
      <c r="QFB40" s="262"/>
      <c r="QFC40" s="262"/>
      <c r="QFD40" s="262"/>
      <c r="QFE40" s="262"/>
      <c r="QFF40" s="262"/>
      <c r="QFG40" s="262"/>
      <c r="QFH40" s="262"/>
      <c r="QFI40" s="262"/>
      <c r="QFJ40" s="262"/>
      <c r="QFK40" s="262"/>
      <c r="QFL40" s="262"/>
      <c r="QFM40" s="262"/>
      <c r="QFN40" s="262"/>
      <c r="QFO40" s="262"/>
      <c r="QFP40" s="262"/>
      <c r="QFQ40" s="262"/>
      <c r="QFR40" s="262"/>
      <c r="QFS40" s="262"/>
      <c r="QFT40" s="262"/>
      <c r="QFU40" s="262"/>
      <c r="QFV40" s="262"/>
      <c r="QFW40" s="262"/>
      <c r="QFX40" s="262"/>
      <c r="QFY40" s="262"/>
      <c r="QFZ40" s="262"/>
      <c r="QGA40" s="262"/>
      <c r="QGB40" s="262"/>
      <c r="QGC40" s="262"/>
      <c r="QGD40" s="262"/>
      <c r="QGE40" s="262"/>
      <c r="QGF40" s="262"/>
      <c r="QGG40" s="262"/>
      <c r="QGH40" s="262"/>
      <c r="QGI40" s="262"/>
      <c r="QGJ40" s="262"/>
      <c r="QGK40" s="262"/>
      <c r="QGL40" s="262"/>
      <c r="QGM40" s="262"/>
      <c r="QGN40" s="262"/>
      <c r="QGO40" s="262"/>
      <c r="QGP40" s="262"/>
      <c r="QGQ40" s="262"/>
      <c r="QGR40" s="262"/>
      <c r="QGS40" s="262"/>
      <c r="QGT40" s="262"/>
      <c r="QGU40" s="262"/>
      <c r="QGV40" s="262"/>
      <c r="QGW40" s="262"/>
      <c r="QGX40" s="262"/>
      <c r="QGY40" s="262"/>
      <c r="QGZ40" s="262"/>
      <c r="QHA40" s="262"/>
      <c r="QHB40" s="262"/>
      <c r="QHC40" s="262"/>
      <c r="QHD40" s="262"/>
      <c r="QHE40" s="262"/>
      <c r="QHF40" s="262"/>
      <c r="QHG40" s="262"/>
      <c r="QHH40" s="262"/>
      <c r="QHI40" s="262"/>
      <c r="QHJ40" s="262"/>
      <c r="QHK40" s="262"/>
      <c r="QHL40" s="262"/>
      <c r="QHM40" s="262"/>
      <c r="QHN40" s="262"/>
      <c r="QHO40" s="262"/>
      <c r="QHP40" s="262"/>
      <c r="QHQ40" s="262"/>
      <c r="QHR40" s="262"/>
      <c r="QHS40" s="262"/>
      <c r="QHT40" s="262"/>
      <c r="QHU40" s="262"/>
      <c r="QHV40" s="262"/>
      <c r="QHW40" s="262"/>
      <c r="QHX40" s="262"/>
      <c r="QHY40" s="262"/>
      <c r="QHZ40" s="262"/>
      <c r="QIA40" s="262"/>
      <c r="QIB40" s="262"/>
      <c r="QIC40" s="262"/>
      <c r="QID40" s="262"/>
      <c r="QIE40" s="262"/>
      <c r="QIF40" s="262"/>
      <c r="QIG40" s="262"/>
      <c r="QIH40" s="262"/>
      <c r="QII40" s="262"/>
      <c r="QIJ40" s="262"/>
      <c r="QIK40" s="262"/>
      <c r="QIL40" s="262"/>
      <c r="QIM40" s="262"/>
      <c r="QIN40" s="262"/>
      <c r="QIO40" s="262"/>
      <c r="QIP40" s="262"/>
      <c r="QIQ40" s="262"/>
      <c r="QIR40" s="262"/>
      <c r="QIS40" s="262"/>
      <c r="QIT40" s="262"/>
      <c r="QIU40" s="262"/>
      <c r="QIV40" s="262"/>
      <c r="QIW40" s="262"/>
      <c r="QIX40" s="262"/>
      <c r="QIY40" s="262"/>
      <c r="QIZ40" s="262"/>
      <c r="QJA40" s="262"/>
      <c r="QJB40" s="262"/>
      <c r="QJC40" s="262"/>
      <c r="QJD40" s="262"/>
      <c r="QJE40" s="262"/>
      <c r="QJF40" s="262"/>
      <c r="QJG40" s="262"/>
      <c r="QJH40" s="262"/>
      <c r="QJI40" s="262"/>
      <c r="QJJ40" s="262"/>
      <c r="QJK40" s="262"/>
      <c r="QJL40" s="262"/>
      <c r="QJM40" s="262"/>
      <c r="QJN40" s="262"/>
      <c r="QJO40" s="262"/>
      <c r="QJP40" s="262"/>
      <c r="QJQ40" s="262"/>
      <c r="QJR40" s="262"/>
      <c r="QJS40" s="262"/>
      <c r="QJT40" s="262"/>
      <c r="QJU40" s="262"/>
      <c r="QJV40" s="262"/>
      <c r="QJW40" s="262"/>
      <c r="QJX40" s="262"/>
      <c r="QJY40" s="262"/>
      <c r="QJZ40" s="262"/>
      <c r="QKA40" s="262"/>
      <c r="QKB40" s="262"/>
      <c r="QKC40" s="262"/>
      <c r="QKD40" s="262"/>
      <c r="QKE40" s="262"/>
      <c r="QKF40" s="262"/>
      <c r="QKG40" s="262"/>
      <c r="QKH40" s="262"/>
      <c r="QKI40" s="262"/>
      <c r="QKJ40" s="262"/>
      <c r="QKK40" s="262"/>
      <c r="QKL40" s="262"/>
      <c r="QKM40" s="262"/>
      <c r="QKN40" s="262"/>
      <c r="QKO40" s="262"/>
      <c r="QKP40" s="262"/>
      <c r="QKQ40" s="262"/>
      <c r="QKR40" s="262"/>
      <c r="QKS40" s="262"/>
      <c r="QKT40" s="262"/>
      <c r="QKU40" s="262"/>
      <c r="QKV40" s="262"/>
      <c r="QKW40" s="262"/>
      <c r="QKX40" s="262"/>
      <c r="QKY40" s="262"/>
      <c r="QKZ40" s="262"/>
      <c r="QLA40" s="262"/>
      <c r="QLB40" s="262"/>
      <c r="QLC40" s="262"/>
      <c r="QLD40" s="262"/>
      <c r="QLE40" s="262"/>
      <c r="QLF40" s="262"/>
      <c r="QLG40" s="262"/>
      <c r="QLH40" s="262"/>
      <c r="QLI40" s="262"/>
      <c r="QLJ40" s="262"/>
      <c r="QLK40" s="262"/>
      <c r="QLL40" s="262"/>
      <c r="QLM40" s="262"/>
      <c r="QLN40" s="262"/>
      <c r="QLO40" s="262"/>
      <c r="QLP40" s="262"/>
      <c r="QLQ40" s="262"/>
      <c r="QLR40" s="262"/>
      <c r="QLS40" s="262"/>
      <c r="QLT40" s="262"/>
      <c r="QLU40" s="262"/>
      <c r="QLV40" s="262"/>
      <c r="QLW40" s="262"/>
      <c r="QLX40" s="262"/>
      <c r="QLY40" s="262"/>
      <c r="QLZ40" s="262"/>
      <c r="QMA40" s="262"/>
      <c r="QMB40" s="262"/>
      <c r="QMC40" s="262"/>
      <c r="QMD40" s="262"/>
      <c r="QME40" s="262"/>
      <c r="QMF40" s="262"/>
      <c r="QMG40" s="262"/>
      <c r="QMH40" s="262"/>
      <c r="QMI40" s="262"/>
      <c r="QMJ40" s="262"/>
      <c r="QMK40" s="262"/>
      <c r="QML40" s="262"/>
      <c r="QMM40" s="262"/>
      <c r="QMN40" s="262"/>
      <c r="QMO40" s="262"/>
      <c r="QMP40" s="262"/>
      <c r="QMQ40" s="262"/>
      <c r="QMR40" s="262"/>
      <c r="QMS40" s="262"/>
      <c r="QMT40" s="262"/>
      <c r="QMU40" s="262"/>
      <c r="QMV40" s="262"/>
      <c r="QMW40" s="262"/>
      <c r="QMX40" s="262"/>
      <c r="QMY40" s="262"/>
      <c r="QMZ40" s="262"/>
      <c r="QNA40" s="262"/>
      <c r="QNB40" s="262"/>
      <c r="QNC40" s="262"/>
      <c r="QND40" s="262"/>
      <c r="QNE40" s="262"/>
      <c r="QNF40" s="262"/>
      <c r="QNG40" s="262"/>
      <c r="QNH40" s="262"/>
      <c r="QNI40" s="262"/>
      <c r="QNJ40" s="262"/>
      <c r="QNK40" s="262"/>
      <c r="QNL40" s="262"/>
      <c r="QNM40" s="262"/>
      <c r="QNN40" s="262"/>
      <c r="QNO40" s="262"/>
      <c r="QNP40" s="262"/>
      <c r="QNQ40" s="262"/>
      <c r="QNR40" s="262"/>
      <c r="QNS40" s="262"/>
      <c r="QNT40" s="262"/>
      <c r="QNU40" s="262"/>
      <c r="QNV40" s="262"/>
      <c r="QNW40" s="262"/>
      <c r="QNX40" s="262"/>
      <c r="QNY40" s="262"/>
      <c r="QNZ40" s="262"/>
      <c r="QOA40" s="262"/>
      <c r="QOB40" s="262"/>
      <c r="QOC40" s="262"/>
      <c r="QOD40" s="262"/>
      <c r="QOE40" s="262"/>
      <c r="QOF40" s="262"/>
      <c r="QOG40" s="262"/>
      <c r="QOH40" s="262"/>
      <c r="QOI40" s="262"/>
      <c r="QOJ40" s="262"/>
      <c r="QOK40" s="262"/>
      <c r="QOL40" s="262"/>
      <c r="QOM40" s="262"/>
      <c r="QON40" s="262"/>
      <c r="QOO40" s="262"/>
      <c r="QOP40" s="262"/>
      <c r="QOQ40" s="262"/>
      <c r="QOR40" s="262"/>
      <c r="QOS40" s="262"/>
      <c r="QOT40" s="262"/>
      <c r="QOU40" s="262"/>
      <c r="QOV40" s="262"/>
      <c r="QOW40" s="262"/>
      <c r="QOX40" s="262"/>
      <c r="QOY40" s="262"/>
      <c r="QOZ40" s="262"/>
      <c r="QPA40" s="262"/>
      <c r="QPB40" s="262"/>
      <c r="QPC40" s="262"/>
      <c r="QPD40" s="262"/>
      <c r="QPE40" s="262"/>
      <c r="QPF40" s="262"/>
      <c r="QPG40" s="262"/>
      <c r="QPH40" s="262"/>
      <c r="QPI40" s="262"/>
      <c r="QPJ40" s="262"/>
      <c r="QPK40" s="262"/>
      <c r="QPL40" s="262"/>
      <c r="QPM40" s="262"/>
      <c r="QPN40" s="262"/>
      <c r="QPO40" s="262"/>
      <c r="QPP40" s="262"/>
      <c r="QPQ40" s="262"/>
      <c r="QPR40" s="262"/>
      <c r="QPS40" s="262"/>
      <c r="QPT40" s="262"/>
      <c r="QPU40" s="262"/>
      <c r="QPV40" s="262"/>
      <c r="QPW40" s="262"/>
      <c r="QPX40" s="262"/>
      <c r="QPY40" s="262"/>
      <c r="QPZ40" s="262"/>
      <c r="QQA40" s="262"/>
      <c r="QQB40" s="262"/>
      <c r="QQC40" s="262"/>
      <c r="QQD40" s="262"/>
      <c r="QQE40" s="262"/>
      <c r="QQF40" s="262"/>
      <c r="QQG40" s="262"/>
      <c r="QQH40" s="262"/>
      <c r="QQI40" s="262"/>
      <c r="QQJ40" s="262"/>
      <c r="QQK40" s="262"/>
      <c r="QQL40" s="262"/>
      <c r="QQM40" s="262"/>
      <c r="QQN40" s="262"/>
      <c r="QQO40" s="262"/>
      <c r="QQP40" s="262"/>
      <c r="QQQ40" s="262"/>
      <c r="QQR40" s="262"/>
      <c r="QQS40" s="262"/>
      <c r="QQT40" s="262"/>
      <c r="QQU40" s="262"/>
      <c r="QQV40" s="262"/>
      <c r="QQW40" s="262"/>
      <c r="QQX40" s="262"/>
      <c r="QQY40" s="262"/>
      <c r="QQZ40" s="262"/>
      <c r="QRA40" s="262"/>
      <c r="QRB40" s="262"/>
      <c r="QRC40" s="262"/>
      <c r="QRD40" s="262"/>
      <c r="QRE40" s="262"/>
      <c r="QRF40" s="262"/>
      <c r="QRG40" s="262"/>
      <c r="QRH40" s="262"/>
      <c r="QRI40" s="262"/>
      <c r="QRJ40" s="262"/>
      <c r="QRK40" s="262"/>
      <c r="QRL40" s="262"/>
      <c r="QRM40" s="262"/>
      <c r="QRN40" s="262"/>
      <c r="QRO40" s="262"/>
      <c r="QRP40" s="262"/>
      <c r="QRQ40" s="262"/>
      <c r="QRR40" s="262"/>
      <c r="QRS40" s="262"/>
      <c r="QRT40" s="262"/>
      <c r="QRU40" s="262"/>
      <c r="QRV40" s="262"/>
      <c r="QRW40" s="262"/>
      <c r="QRX40" s="262"/>
      <c r="QRY40" s="262"/>
      <c r="QRZ40" s="262"/>
      <c r="QSA40" s="262"/>
      <c r="QSB40" s="262"/>
      <c r="QSC40" s="262"/>
      <c r="QSD40" s="262"/>
      <c r="QSE40" s="262"/>
      <c r="QSF40" s="262"/>
      <c r="QSG40" s="262"/>
      <c r="QSH40" s="262"/>
      <c r="QSI40" s="262"/>
      <c r="QSJ40" s="262"/>
      <c r="QSK40" s="262"/>
      <c r="QSL40" s="262"/>
      <c r="QSM40" s="262"/>
      <c r="QSN40" s="262"/>
      <c r="QSO40" s="262"/>
      <c r="QSP40" s="262"/>
      <c r="QSQ40" s="262"/>
      <c r="QSR40" s="262"/>
      <c r="QSS40" s="262"/>
      <c r="QST40" s="262"/>
      <c r="QSU40" s="262"/>
      <c r="QSV40" s="262"/>
      <c r="QSW40" s="262"/>
      <c r="QSX40" s="262"/>
      <c r="QSY40" s="262"/>
      <c r="QSZ40" s="262"/>
      <c r="QTA40" s="262"/>
      <c r="QTB40" s="262"/>
      <c r="QTC40" s="262"/>
      <c r="QTD40" s="262"/>
      <c r="QTE40" s="262"/>
      <c r="QTF40" s="262"/>
      <c r="QTG40" s="262"/>
      <c r="QTH40" s="262"/>
      <c r="QTI40" s="262"/>
      <c r="QTJ40" s="262"/>
      <c r="QTK40" s="262"/>
      <c r="QTL40" s="262"/>
      <c r="QTM40" s="262"/>
      <c r="QTN40" s="262"/>
      <c r="QTO40" s="262"/>
      <c r="QTP40" s="262"/>
      <c r="QTQ40" s="262"/>
      <c r="QTR40" s="262"/>
      <c r="QTS40" s="262"/>
      <c r="QTT40" s="262"/>
      <c r="QTU40" s="262"/>
      <c r="QTV40" s="262"/>
      <c r="QTW40" s="262"/>
      <c r="QTX40" s="262"/>
      <c r="QTY40" s="262"/>
      <c r="QTZ40" s="262"/>
      <c r="QUA40" s="262"/>
      <c r="QUB40" s="262"/>
      <c r="QUC40" s="262"/>
      <c r="QUD40" s="262"/>
      <c r="QUE40" s="262"/>
      <c r="QUF40" s="262"/>
      <c r="QUG40" s="262"/>
      <c r="QUH40" s="262"/>
      <c r="QUI40" s="262"/>
      <c r="QUJ40" s="262"/>
      <c r="QUK40" s="262"/>
      <c r="QUL40" s="262"/>
      <c r="QUM40" s="262"/>
      <c r="QUN40" s="262"/>
      <c r="QUO40" s="262"/>
      <c r="QUP40" s="262"/>
      <c r="QUQ40" s="262"/>
      <c r="QUR40" s="262"/>
      <c r="QUS40" s="262"/>
      <c r="QUT40" s="262"/>
      <c r="QUU40" s="262"/>
      <c r="QUV40" s="262"/>
      <c r="QUW40" s="262"/>
      <c r="QUX40" s="262"/>
      <c r="QUY40" s="262"/>
      <c r="QUZ40" s="262"/>
      <c r="QVA40" s="262"/>
      <c r="QVB40" s="262"/>
      <c r="QVC40" s="262"/>
      <c r="QVD40" s="262"/>
      <c r="QVE40" s="262"/>
      <c r="QVF40" s="262"/>
      <c r="QVG40" s="262"/>
      <c r="QVH40" s="262"/>
      <c r="QVI40" s="262"/>
      <c r="QVJ40" s="262"/>
      <c r="QVK40" s="262"/>
      <c r="QVL40" s="262"/>
      <c r="QVM40" s="262"/>
      <c r="QVN40" s="262"/>
      <c r="QVO40" s="262"/>
      <c r="QVP40" s="262"/>
      <c r="QVQ40" s="262"/>
      <c r="QVR40" s="262"/>
      <c r="QVS40" s="262"/>
      <c r="QVT40" s="262"/>
      <c r="QVU40" s="262"/>
      <c r="QVV40" s="262"/>
      <c r="QVW40" s="262"/>
      <c r="QVX40" s="262"/>
      <c r="QVY40" s="262"/>
      <c r="QVZ40" s="262"/>
      <c r="QWA40" s="262"/>
      <c r="QWB40" s="262"/>
      <c r="QWC40" s="262"/>
      <c r="QWD40" s="262"/>
      <c r="QWE40" s="262"/>
      <c r="QWF40" s="262"/>
      <c r="QWG40" s="262"/>
      <c r="QWH40" s="262"/>
      <c r="QWI40" s="262"/>
      <c r="QWJ40" s="262"/>
      <c r="QWK40" s="262"/>
      <c r="QWL40" s="262"/>
      <c r="QWM40" s="262"/>
      <c r="QWN40" s="262"/>
      <c r="QWO40" s="262"/>
      <c r="QWP40" s="262"/>
      <c r="QWQ40" s="262"/>
      <c r="QWR40" s="262"/>
      <c r="QWS40" s="262"/>
      <c r="QWT40" s="262"/>
      <c r="QWU40" s="262"/>
      <c r="QWV40" s="262"/>
      <c r="QWW40" s="262"/>
      <c r="QWX40" s="262"/>
      <c r="QWY40" s="262"/>
      <c r="QWZ40" s="262"/>
      <c r="QXA40" s="262"/>
      <c r="QXB40" s="262"/>
      <c r="QXC40" s="262"/>
      <c r="QXD40" s="262"/>
      <c r="QXE40" s="262"/>
      <c r="QXF40" s="262"/>
      <c r="QXG40" s="262"/>
      <c r="QXH40" s="262"/>
      <c r="QXI40" s="262"/>
      <c r="QXJ40" s="262"/>
      <c r="QXK40" s="262"/>
      <c r="QXL40" s="262"/>
      <c r="QXM40" s="262"/>
      <c r="QXN40" s="262"/>
      <c r="QXO40" s="262"/>
      <c r="QXP40" s="262"/>
      <c r="QXQ40" s="262"/>
      <c r="QXR40" s="262"/>
      <c r="QXS40" s="262"/>
      <c r="QXT40" s="262"/>
      <c r="QXU40" s="262"/>
      <c r="QXV40" s="262"/>
      <c r="QXW40" s="262"/>
      <c r="QXX40" s="262"/>
      <c r="QXY40" s="262"/>
      <c r="QXZ40" s="262"/>
      <c r="QYA40" s="262"/>
      <c r="QYB40" s="262"/>
      <c r="QYC40" s="262"/>
      <c r="QYD40" s="262"/>
      <c r="QYE40" s="262"/>
      <c r="QYF40" s="262"/>
      <c r="QYG40" s="262"/>
      <c r="QYH40" s="262"/>
      <c r="QYI40" s="262"/>
      <c r="QYJ40" s="262"/>
      <c r="QYK40" s="262"/>
      <c r="QYL40" s="262"/>
      <c r="QYM40" s="262"/>
      <c r="QYN40" s="262"/>
      <c r="QYO40" s="262"/>
      <c r="QYP40" s="262"/>
      <c r="QYQ40" s="262"/>
      <c r="QYR40" s="262"/>
      <c r="QYS40" s="262"/>
      <c r="QYT40" s="262"/>
      <c r="QYU40" s="262"/>
      <c r="QYV40" s="262"/>
      <c r="QYW40" s="262"/>
      <c r="QYX40" s="262"/>
      <c r="QYY40" s="262"/>
      <c r="QYZ40" s="262"/>
      <c r="QZA40" s="262"/>
      <c r="QZB40" s="262"/>
      <c r="QZC40" s="262"/>
      <c r="QZD40" s="262"/>
      <c r="QZE40" s="262"/>
      <c r="QZF40" s="262"/>
      <c r="QZG40" s="262"/>
      <c r="QZH40" s="262"/>
      <c r="QZI40" s="262"/>
      <c r="QZJ40" s="262"/>
      <c r="QZK40" s="262"/>
      <c r="QZL40" s="262"/>
      <c r="QZM40" s="262"/>
      <c r="QZN40" s="262"/>
      <c r="QZO40" s="262"/>
      <c r="QZP40" s="262"/>
      <c r="QZQ40" s="262"/>
      <c r="QZR40" s="262"/>
      <c r="QZS40" s="262"/>
      <c r="QZT40" s="262"/>
      <c r="QZU40" s="262"/>
      <c r="QZV40" s="262"/>
      <c r="QZW40" s="262"/>
      <c r="QZX40" s="262"/>
      <c r="QZY40" s="262"/>
      <c r="QZZ40" s="262"/>
      <c r="RAA40" s="262"/>
      <c r="RAB40" s="262"/>
      <c r="RAC40" s="262"/>
      <c r="RAD40" s="262"/>
      <c r="RAE40" s="262"/>
      <c r="RAF40" s="262"/>
      <c r="RAG40" s="262"/>
      <c r="RAH40" s="262"/>
      <c r="RAI40" s="262"/>
      <c r="RAJ40" s="262"/>
      <c r="RAK40" s="262"/>
      <c r="RAL40" s="262"/>
      <c r="RAM40" s="262"/>
      <c r="RAN40" s="262"/>
      <c r="RAO40" s="262"/>
      <c r="RAP40" s="262"/>
      <c r="RAQ40" s="262"/>
      <c r="RAR40" s="262"/>
      <c r="RAS40" s="262"/>
      <c r="RAT40" s="262"/>
      <c r="RAU40" s="262"/>
      <c r="RAV40" s="262"/>
      <c r="RAW40" s="262"/>
      <c r="RAX40" s="262"/>
      <c r="RAY40" s="262"/>
      <c r="RAZ40" s="262"/>
      <c r="RBA40" s="262"/>
      <c r="RBB40" s="262"/>
      <c r="RBC40" s="262"/>
      <c r="RBD40" s="262"/>
      <c r="RBE40" s="262"/>
      <c r="RBF40" s="262"/>
      <c r="RBG40" s="262"/>
      <c r="RBH40" s="262"/>
      <c r="RBI40" s="262"/>
      <c r="RBJ40" s="262"/>
      <c r="RBK40" s="262"/>
      <c r="RBL40" s="262"/>
      <c r="RBM40" s="262"/>
      <c r="RBN40" s="262"/>
      <c r="RBO40" s="262"/>
      <c r="RBP40" s="262"/>
      <c r="RBQ40" s="262"/>
      <c r="RBR40" s="262"/>
      <c r="RBS40" s="262"/>
      <c r="RBT40" s="262"/>
      <c r="RBU40" s="262"/>
      <c r="RBV40" s="262"/>
      <c r="RBW40" s="262"/>
      <c r="RBX40" s="262"/>
      <c r="RBY40" s="262"/>
      <c r="RBZ40" s="262"/>
      <c r="RCA40" s="262"/>
      <c r="RCB40" s="262"/>
      <c r="RCC40" s="262"/>
      <c r="RCD40" s="262"/>
      <c r="RCE40" s="262"/>
      <c r="RCF40" s="262"/>
      <c r="RCG40" s="262"/>
      <c r="RCH40" s="262"/>
      <c r="RCI40" s="262"/>
      <c r="RCJ40" s="262"/>
      <c r="RCK40" s="262"/>
      <c r="RCL40" s="262"/>
      <c r="RCM40" s="262"/>
      <c r="RCN40" s="262"/>
      <c r="RCO40" s="262"/>
      <c r="RCP40" s="262"/>
      <c r="RCQ40" s="262"/>
      <c r="RCR40" s="262"/>
      <c r="RCS40" s="262"/>
      <c r="RCT40" s="262"/>
      <c r="RCU40" s="262"/>
      <c r="RCV40" s="262"/>
      <c r="RCW40" s="262"/>
      <c r="RCX40" s="262"/>
      <c r="RCY40" s="262"/>
      <c r="RCZ40" s="262"/>
      <c r="RDA40" s="262"/>
      <c r="RDB40" s="262"/>
      <c r="RDC40" s="262"/>
      <c r="RDD40" s="262"/>
      <c r="RDE40" s="262"/>
      <c r="RDF40" s="262"/>
      <c r="RDG40" s="262"/>
      <c r="RDH40" s="262"/>
      <c r="RDI40" s="262"/>
      <c r="RDJ40" s="262"/>
      <c r="RDK40" s="262"/>
      <c r="RDL40" s="262"/>
      <c r="RDM40" s="262"/>
      <c r="RDN40" s="262"/>
      <c r="RDO40" s="262"/>
      <c r="RDP40" s="262"/>
      <c r="RDQ40" s="262"/>
      <c r="RDR40" s="262"/>
      <c r="RDS40" s="262"/>
      <c r="RDT40" s="262"/>
      <c r="RDU40" s="262"/>
      <c r="RDV40" s="262"/>
      <c r="RDW40" s="262"/>
      <c r="RDX40" s="262"/>
      <c r="RDY40" s="262"/>
      <c r="RDZ40" s="262"/>
      <c r="REA40" s="262"/>
      <c r="REB40" s="262"/>
      <c r="REC40" s="262"/>
      <c r="RED40" s="262"/>
      <c r="REE40" s="262"/>
      <c r="REF40" s="262"/>
      <c r="REG40" s="262"/>
      <c r="REH40" s="262"/>
      <c r="REI40" s="262"/>
      <c r="REJ40" s="262"/>
      <c r="REK40" s="262"/>
      <c r="REL40" s="262"/>
      <c r="REM40" s="262"/>
      <c r="REN40" s="262"/>
      <c r="REO40" s="262"/>
      <c r="REP40" s="262"/>
      <c r="REQ40" s="262"/>
      <c r="RER40" s="262"/>
      <c r="RES40" s="262"/>
      <c r="RET40" s="262"/>
      <c r="REU40" s="262"/>
      <c r="REV40" s="262"/>
      <c r="REW40" s="262"/>
      <c r="REX40" s="262"/>
      <c r="REY40" s="262"/>
      <c r="REZ40" s="262"/>
      <c r="RFA40" s="262"/>
      <c r="RFB40" s="262"/>
      <c r="RFC40" s="262"/>
      <c r="RFD40" s="262"/>
      <c r="RFE40" s="262"/>
      <c r="RFF40" s="262"/>
      <c r="RFG40" s="262"/>
      <c r="RFH40" s="262"/>
      <c r="RFI40" s="262"/>
      <c r="RFJ40" s="262"/>
      <c r="RFK40" s="262"/>
      <c r="RFL40" s="262"/>
      <c r="RFM40" s="262"/>
      <c r="RFN40" s="262"/>
      <c r="RFO40" s="262"/>
      <c r="RFP40" s="262"/>
      <c r="RFQ40" s="262"/>
      <c r="RFR40" s="262"/>
      <c r="RFS40" s="262"/>
      <c r="RFT40" s="262"/>
      <c r="RFU40" s="262"/>
      <c r="RFV40" s="262"/>
      <c r="RFW40" s="262"/>
      <c r="RFX40" s="262"/>
      <c r="RFY40" s="262"/>
      <c r="RFZ40" s="262"/>
      <c r="RGA40" s="262"/>
      <c r="RGB40" s="262"/>
      <c r="RGC40" s="262"/>
      <c r="RGD40" s="262"/>
      <c r="RGE40" s="262"/>
      <c r="RGF40" s="262"/>
      <c r="RGG40" s="262"/>
      <c r="RGH40" s="262"/>
      <c r="RGI40" s="262"/>
      <c r="RGJ40" s="262"/>
      <c r="RGK40" s="262"/>
      <c r="RGL40" s="262"/>
      <c r="RGM40" s="262"/>
      <c r="RGN40" s="262"/>
      <c r="RGO40" s="262"/>
      <c r="RGP40" s="262"/>
      <c r="RGQ40" s="262"/>
      <c r="RGR40" s="262"/>
      <c r="RGS40" s="262"/>
      <c r="RGT40" s="262"/>
      <c r="RGU40" s="262"/>
      <c r="RGV40" s="262"/>
      <c r="RGW40" s="262"/>
      <c r="RGX40" s="262"/>
      <c r="RGY40" s="262"/>
      <c r="RGZ40" s="262"/>
      <c r="RHA40" s="262"/>
      <c r="RHB40" s="262"/>
      <c r="RHC40" s="262"/>
      <c r="RHD40" s="262"/>
      <c r="RHE40" s="262"/>
      <c r="RHF40" s="262"/>
      <c r="RHG40" s="262"/>
      <c r="RHH40" s="262"/>
      <c r="RHI40" s="262"/>
      <c r="RHJ40" s="262"/>
      <c r="RHK40" s="262"/>
      <c r="RHL40" s="262"/>
      <c r="RHM40" s="262"/>
      <c r="RHN40" s="262"/>
      <c r="RHO40" s="262"/>
      <c r="RHP40" s="262"/>
      <c r="RHQ40" s="262"/>
      <c r="RHR40" s="262"/>
      <c r="RHS40" s="262"/>
      <c r="RHT40" s="262"/>
      <c r="RHU40" s="262"/>
      <c r="RHV40" s="262"/>
      <c r="RHW40" s="262"/>
      <c r="RHX40" s="262"/>
      <c r="RHY40" s="262"/>
      <c r="RHZ40" s="262"/>
      <c r="RIA40" s="262"/>
      <c r="RIB40" s="262"/>
      <c r="RIC40" s="262"/>
      <c r="RID40" s="262"/>
      <c r="RIE40" s="262"/>
      <c r="RIF40" s="262"/>
      <c r="RIG40" s="262"/>
      <c r="RIH40" s="262"/>
      <c r="RII40" s="262"/>
      <c r="RIJ40" s="262"/>
      <c r="RIK40" s="262"/>
      <c r="RIL40" s="262"/>
      <c r="RIM40" s="262"/>
      <c r="RIN40" s="262"/>
      <c r="RIO40" s="262"/>
      <c r="RIP40" s="262"/>
      <c r="RIQ40" s="262"/>
      <c r="RIR40" s="262"/>
      <c r="RIS40" s="262"/>
      <c r="RIT40" s="262"/>
      <c r="RIU40" s="262"/>
      <c r="RIV40" s="262"/>
      <c r="RIW40" s="262"/>
      <c r="RIX40" s="262"/>
      <c r="RIY40" s="262"/>
      <c r="RIZ40" s="262"/>
      <c r="RJA40" s="262"/>
      <c r="RJB40" s="262"/>
      <c r="RJC40" s="262"/>
      <c r="RJD40" s="262"/>
      <c r="RJE40" s="262"/>
      <c r="RJF40" s="262"/>
      <c r="RJG40" s="262"/>
      <c r="RJH40" s="262"/>
      <c r="RJI40" s="262"/>
      <c r="RJJ40" s="262"/>
      <c r="RJK40" s="262"/>
      <c r="RJL40" s="262"/>
      <c r="RJM40" s="262"/>
      <c r="RJN40" s="262"/>
      <c r="RJO40" s="262"/>
      <c r="RJP40" s="262"/>
      <c r="RJQ40" s="262"/>
      <c r="RJR40" s="262"/>
      <c r="RJS40" s="262"/>
      <c r="RJT40" s="262"/>
      <c r="RJU40" s="262"/>
      <c r="RJV40" s="262"/>
      <c r="RJW40" s="262"/>
      <c r="RJX40" s="262"/>
      <c r="RJY40" s="262"/>
      <c r="RJZ40" s="262"/>
      <c r="RKA40" s="262"/>
      <c r="RKB40" s="262"/>
      <c r="RKC40" s="262"/>
      <c r="RKD40" s="262"/>
      <c r="RKE40" s="262"/>
      <c r="RKF40" s="262"/>
      <c r="RKG40" s="262"/>
      <c r="RKH40" s="262"/>
      <c r="RKI40" s="262"/>
      <c r="RKJ40" s="262"/>
      <c r="RKK40" s="262"/>
      <c r="RKL40" s="262"/>
      <c r="RKM40" s="262"/>
      <c r="RKN40" s="262"/>
      <c r="RKO40" s="262"/>
      <c r="RKP40" s="262"/>
      <c r="RKQ40" s="262"/>
      <c r="RKR40" s="262"/>
      <c r="RKS40" s="262"/>
      <c r="RKT40" s="262"/>
      <c r="RKU40" s="262"/>
      <c r="RKV40" s="262"/>
      <c r="RKW40" s="262"/>
      <c r="RKX40" s="262"/>
      <c r="RKY40" s="262"/>
      <c r="RKZ40" s="262"/>
      <c r="RLA40" s="262"/>
      <c r="RLB40" s="262"/>
      <c r="RLC40" s="262"/>
      <c r="RLD40" s="262"/>
      <c r="RLE40" s="262"/>
      <c r="RLF40" s="262"/>
      <c r="RLG40" s="262"/>
      <c r="RLH40" s="262"/>
      <c r="RLI40" s="262"/>
      <c r="RLJ40" s="262"/>
      <c r="RLK40" s="262"/>
      <c r="RLL40" s="262"/>
      <c r="RLM40" s="262"/>
      <c r="RLN40" s="262"/>
      <c r="RLO40" s="262"/>
      <c r="RLP40" s="262"/>
      <c r="RLQ40" s="262"/>
      <c r="RLR40" s="262"/>
      <c r="RLS40" s="262"/>
      <c r="RLT40" s="262"/>
      <c r="RLU40" s="262"/>
      <c r="RLV40" s="262"/>
      <c r="RLW40" s="262"/>
      <c r="RLX40" s="262"/>
      <c r="RLY40" s="262"/>
      <c r="RLZ40" s="262"/>
      <c r="RMA40" s="262"/>
      <c r="RMB40" s="262"/>
      <c r="RMC40" s="262"/>
      <c r="RMD40" s="262"/>
      <c r="RME40" s="262"/>
      <c r="RMF40" s="262"/>
      <c r="RMG40" s="262"/>
      <c r="RMH40" s="262"/>
      <c r="RMI40" s="262"/>
      <c r="RMJ40" s="262"/>
      <c r="RMK40" s="262"/>
      <c r="RML40" s="262"/>
      <c r="RMM40" s="262"/>
      <c r="RMN40" s="262"/>
      <c r="RMO40" s="262"/>
      <c r="RMP40" s="262"/>
      <c r="RMQ40" s="262"/>
      <c r="RMR40" s="262"/>
      <c r="RMS40" s="262"/>
      <c r="RMT40" s="262"/>
      <c r="RMU40" s="262"/>
      <c r="RMV40" s="262"/>
      <c r="RMW40" s="262"/>
      <c r="RMX40" s="262"/>
      <c r="RMY40" s="262"/>
      <c r="RMZ40" s="262"/>
      <c r="RNA40" s="262"/>
      <c r="RNB40" s="262"/>
      <c r="RNC40" s="262"/>
      <c r="RND40" s="262"/>
      <c r="RNE40" s="262"/>
      <c r="RNF40" s="262"/>
      <c r="RNG40" s="262"/>
      <c r="RNH40" s="262"/>
      <c r="RNI40" s="262"/>
      <c r="RNJ40" s="262"/>
      <c r="RNK40" s="262"/>
      <c r="RNL40" s="262"/>
      <c r="RNM40" s="262"/>
      <c r="RNN40" s="262"/>
      <c r="RNO40" s="262"/>
      <c r="RNP40" s="262"/>
      <c r="RNQ40" s="262"/>
      <c r="RNR40" s="262"/>
      <c r="RNS40" s="262"/>
      <c r="RNT40" s="262"/>
      <c r="RNU40" s="262"/>
      <c r="RNV40" s="262"/>
      <c r="RNW40" s="262"/>
      <c r="RNX40" s="262"/>
      <c r="RNY40" s="262"/>
      <c r="RNZ40" s="262"/>
      <c r="ROA40" s="262"/>
      <c r="ROB40" s="262"/>
      <c r="ROC40" s="262"/>
      <c r="ROD40" s="262"/>
      <c r="ROE40" s="262"/>
      <c r="ROF40" s="262"/>
      <c r="ROG40" s="262"/>
      <c r="ROH40" s="262"/>
      <c r="ROI40" s="262"/>
      <c r="ROJ40" s="262"/>
      <c r="ROK40" s="262"/>
      <c r="ROL40" s="262"/>
      <c r="ROM40" s="262"/>
      <c r="RON40" s="262"/>
      <c r="ROO40" s="262"/>
      <c r="ROP40" s="262"/>
      <c r="ROQ40" s="262"/>
      <c r="ROR40" s="262"/>
      <c r="ROS40" s="262"/>
      <c r="ROT40" s="262"/>
      <c r="ROU40" s="262"/>
      <c r="ROV40" s="262"/>
      <c r="ROW40" s="262"/>
      <c r="ROX40" s="262"/>
      <c r="ROY40" s="262"/>
      <c r="ROZ40" s="262"/>
      <c r="RPA40" s="262"/>
      <c r="RPB40" s="262"/>
      <c r="RPC40" s="262"/>
      <c r="RPD40" s="262"/>
      <c r="RPE40" s="262"/>
      <c r="RPF40" s="262"/>
      <c r="RPG40" s="262"/>
      <c r="RPH40" s="262"/>
      <c r="RPI40" s="262"/>
      <c r="RPJ40" s="262"/>
      <c r="RPK40" s="262"/>
      <c r="RPL40" s="262"/>
      <c r="RPM40" s="262"/>
      <c r="RPN40" s="262"/>
      <c r="RPO40" s="262"/>
      <c r="RPP40" s="262"/>
      <c r="RPQ40" s="262"/>
      <c r="RPR40" s="262"/>
      <c r="RPS40" s="262"/>
      <c r="RPT40" s="262"/>
      <c r="RPU40" s="262"/>
      <c r="RPV40" s="262"/>
      <c r="RPW40" s="262"/>
      <c r="RPX40" s="262"/>
      <c r="RPY40" s="262"/>
      <c r="RPZ40" s="262"/>
      <c r="RQA40" s="262"/>
      <c r="RQB40" s="262"/>
      <c r="RQC40" s="262"/>
      <c r="RQD40" s="262"/>
      <c r="RQE40" s="262"/>
      <c r="RQF40" s="262"/>
      <c r="RQG40" s="262"/>
      <c r="RQH40" s="262"/>
      <c r="RQI40" s="262"/>
      <c r="RQJ40" s="262"/>
      <c r="RQK40" s="262"/>
      <c r="RQL40" s="262"/>
      <c r="RQM40" s="262"/>
      <c r="RQN40" s="262"/>
      <c r="RQO40" s="262"/>
      <c r="RQP40" s="262"/>
      <c r="RQQ40" s="262"/>
      <c r="RQR40" s="262"/>
      <c r="RQS40" s="262"/>
      <c r="RQT40" s="262"/>
      <c r="RQU40" s="262"/>
      <c r="RQV40" s="262"/>
      <c r="RQW40" s="262"/>
      <c r="RQX40" s="262"/>
      <c r="RQY40" s="262"/>
      <c r="RQZ40" s="262"/>
      <c r="RRA40" s="262"/>
      <c r="RRB40" s="262"/>
      <c r="RRC40" s="262"/>
      <c r="RRD40" s="262"/>
      <c r="RRE40" s="262"/>
      <c r="RRF40" s="262"/>
      <c r="RRG40" s="262"/>
      <c r="RRH40" s="262"/>
      <c r="RRI40" s="262"/>
      <c r="RRJ40" s="262"/>
      <c r="RRK40" s="262"/>
      <c r="RRL40" s="262"/>
      <c r="RRM40" s="262"/>
      <c r="RRN40" s="262"/>
      <c r="RRO40" s="262"/>
      <c r="RRP40" s="262"/>
      <c r="RRQ40" s="262"/>
      <c r="RRR40" s="262"/>
      <c r="RRS40" s="262"/>
      <c r="RRT40" s="262"/>
      <c r="RRU40" s="262"/>
      <c r="RRV40" s="262"/>
      <c r="RRW40" s="262"/>
      <c r="RRX40" s="262"/>
      <c r="RRY40" s="262"/>
      <c r="RRZ40" s="262"/>
      <c r="RSA40" s="262"/>
      <c r="RSB40" s="262"/>
      <c r="RSC40" s="262"/>
      <c r="RSD40" s="262"/>
      <c r="RSE40" s="262"/>
      <c r="RSF40" s="262"/>
      <c r="RSG40" s="262"/>
      <c r="RSH40" s="262"/>
      <c r="RSI40" s="262"/>
      <c r="RSJ40" s="262"/>
      <c r="RSK40" s="262"/>
      <c r="RSL40" s="262"/>
      <c r="RSM40" s="262"/>
      <c r="RSN40" s="262"/>
      <c r="RSO40" s="262"/>
      <c r="RSP40" s="262"/>
      <c r="RSQ40" s="262"/>
      <c r="RSR40" s="262"/>
      <c r="RSS40" s="262"/>
      <c r="RST40" s="262"/>
      <c r="RSU40" s="262"/>
      <c r="RSV40" s="262"/>
      <c r="RSW40" s="262"/>
      <c r="RSX40" s="262"/>
      <c r="RSY40" s="262"/>
      <c r="RSZ40" s="262"/>
      <c r="RTA40" s="262"/>
      <c r="RTB40" s="262"/>
      <c r="RTC40" s="262"/>
      <c r="RTD40" s="262"/>
      <c r="RTE40" s="262"/>
      <c r="RTF40" s="262"/>
      <c r="RTG40" s="262"/>
      <c r="RTH40" s="262"/>
      <c r="RTI40" s="262"/>
      <c r="RTJ40" s="262"/>
      <c r="RTK40" s="262"/>
      <c r="RTL40" s="262"/>
      <c r="RTM40" s="262"/>
      <c r="RTN40" s="262"/>
      <c r="RTO40" s="262"/>
      <c r="RTP40" s="262"/>
      <c r="RTQ40" s="262"/>
      <c r="RTR40" s="262"/>
      <c r="RTS40" s="262"/>
      <c r="RTT40" s="262"/>
      <c r="RTU40" s="262"/>
      <c r="RTV40" s="262"/>
      <c r="RTW40" s="262"/>
      <c r="RTX40" s="262"/>
      <c r="RTY40" s="262"/>
      <c r="RTZ40" s="262"/>
      <c r="RUA40" s="262"/>
      <c r="RUB40" s="262"/>
      <c r="RUC40" s="262"/>
      <c r="RUD40" s="262"/>
      <c r="RUE40" s="262"/>
      <c r="RUF40" s="262"/>
      <c r="RUG40" s="262"/>
      <c r="RUH40" s="262"/>
      <c r="RUI40" s="262"/>
      <c r="RUJ40" s="262"/>
      <c r="RUK40" s="262"/>
      <c r="RUL40" s="262"/>
      <c r="RUM40" s="262"/>
      <c r="RUN40" s="262"/>
      <c r="RUO40" s="262"/>
      <c r="RUP40" s="262"/>
      <c r="RUQ40" s="262"/>
      <c r="RUR40" s="262"/>
      <c r="RUS40" s="262"/>
      <c r="RUT40" s="262"/>
      <c r="RUU40" s="262"/>
      <c r="RUV40" s="262"/>
      <c r="RUW40" s="262"/>
      <c r="RUX40" s="262"/>
      <c r="RUY40" s="262"/>
      <c r="RUZ40" s="262"/>
      <c r="RVA40" s="262"/>
      <c r="RVB40" s="262"/>
      <c r="RVC40" s="262"/>
      <c r="RVD40" s="262"/>
      <c r="RVE40" s="262"/>
      <c r="RVF40" s="262"/>
      <c r="RVG40" s="262"/>
      <c r="RVH40" s="262"/>
      <c r="RVI40" s="262"/>
      <c r="RVJ40" s="262"/>
      <c r="RVK40" s="262"/>
      <c r="RVL40" s="262"/>
      <c r="RVM40" s="262"/>
      <c r="RVN40" s="262"/>
      <c r="RVO40" s="262"/>
      <c r="RVP40" s="262"/>
      <c r="RVQ40" s="262"/>
      <c r="RVR40" s="262"/>
      <c r="RVS40" s="262"/>
      <c r="RVT40" s="262"/>
      <c r="RVU40" s="262"/>
      <c r="RVV40" s="262"/>
      <c r="RVW40" s="262"/>
      <c r="RVX40" s="262"/>
      <c r="RVY40" s="262"/>
      <c r="RVZ40" s="262"/>
      <c r="RWA40" s="262"/>
      <c r="RWB40" s="262"/>
      <c r="RWC40" s="262"/>
      <c r="RWD40" s="262"/>
      <c r="RWE40" s="262"/>
      <c r="RWF40" s="262"/>
      <c r="RWG40" s="262"/>
      <c r="RWH40" s="262"/>
      <c r="RWI40" s="262"/>
      <c r="RWJ40" s="262"/>
      <c r="RWK40" s="262"/>
      <c r="RWL40" s="262"/>
      <c r="RWM40" s="262"/>
      <c r="RWN40" s="262"/>
      <c r="RWO40" s="262"/>
      <c r="RWP40" s="262"/>
      <c r="RWQ40" s="262"/>
      <c r="RWR40" s="262"/>
      <c r="RWS40" s="262"/>
      <c r="RWT40" s="262"/>
      <c r="RWU40" s="262"/>
      <c r="RWV40" s="262"/>
      <c r="RWW40" s="262"/>
      <c r="RWX40" s="262"/>
      <c r="RWY40" s="262"/>
      <c r="RWZ40" s="262"/>
      <c r="RXA40" s="262"/>
      <c r="RXB40" s="262"/>
      <c r="RXC40" s="262"/>
      <c r="RXD40" s="262"/>
      <c r="RXE40" s="262"/>
      <c r="RXF40" s="262"/>
      <c r="RXG40" s="262"/>
      <c r="RXH40" s="262"/>
      <c r="RXI40" s="262"/>
      <c r="RXJ40" s="262"/>
      <c r="RXK40" s="262"/>
      <c r="RXL40" s="262"/>
      <c r="RXM40" s="262"/>
      <c r="RXN40" s="262"/>
      <c r="RXO40" s="262"/>
      <c r="RXP40" s="262"/>
      <c r="RXQ40" s="262"/>
      <c r="RXR40" s="262"/>
      <c r="RXS40" s="262"/>
      <c r="RXT40" s="262"/>
      <c r="RXU40" s="262"/>
      <c r="RXV40" s="262"/>
      <c r="RXW40" s="262"/>
      <c r="RXX40" s="262"/>
      <c r="RXY40" s="262"/>
      <c r="RXZ40" s="262"/>
      <c r="RYA40" s="262"/>
      <c r="RYB40" s="262"/>
      <c r="RYC40" s="262"/>
      <c r="RYD40" s="262"/>
      <c r="RYE40" s="262"/>
      <c r="RYF40" s="262"/>
      <c r="RYG40" s="262"/>
      <c r="RYH40" s="262"/>
      <c r="RYI40" s="262"/>
      <c r="RYJ40" s="262"/>
      <c r="RYK40" s="262"/>
      <c r="RYL40" s="262"/>
      <c r="RYM40" s="262"/>
      <c r="RYN40" s="262"/>
      <c r="RYO40" s="262"/>
      <c r="RYP40" s="262"/>
      <c r="RYQ40" s="262"/>
      <c r="RYR40" s="262"/>
      <c r="RYS40" s="262"/>
      <c r="RYT40" s="262"/>
      <c r="RYU40" s="262"/>
      <c r="RYV40" s="262"/>
      <c r="RYW40" s="262"/>
      <c r="RYX40" s="262"/>
      <c r="RYY40" s="262"/>
      <c r="RYZ40" s="262"/>
      <c r="RZA40" s="262"/>
      <c r="RZB40" s="262"/>
      <c r="RZC40" s="262"/>
      <c r="RZD40" s="262"/>
      <c r="RZE40" s="262"/>
      <c r="RZF40" s="262"/>
      <c r="RZG40" s="262"/>
      <c r="RZH40" s="262"/>
      <c r="RZI40" s="262"/>
      <c r="RZJ40" s="262"/>
      <c r="RZK40" s="262"/>
      <c r="RZL40" s="262"/>
      <c r="RZM40" s="262"/>
      <c r="RZN40" s="262"/>
      <c r="RZO40" s="262"/>
      <c r="RZP40" s="262"/>
      <c r="RZQ40" s="262"/>
      <c r="RZR40" s="262"/>
      <c r="RZS40" s="262"/>
      <c r="RZT40" s="262"/>
      <c r="RZU40" s="262"/>
      <c r="RZV40" s="262"/>
      <c r="RZW40" s="262"/>
      <c r="RZX40" s="262"/>
      <c r="RZY40" s="262"/>
      <c r="RZZ40" s="262"/>
      <c r="SAA40" s="262"/>
      <c r="SAB40" s="262"/>
      <c r="SAC40" s="262"/>
      <c r="SAD40" s="262"/>
      <c r="SAE40" s="262"/>
      <c r="SAF40" s="262"/>
      <c r="SAG40" s="262"/>
      <c r="SAH40" s="262"/>
      <c r="SAI40" s="262"/>
      <c r="SAJ40" s="262"/>
      <c r="SAK40" s="262"/>
      <c r="SAL40" s="262"/>
      <c r="SAM40" s="262"/>
      <c r="SAN40" s="262"/>
      <c r="SAO40" s="262"/>
      <c r="SAP40" s="262"/>
      <c r="SAQ40" s="262"/>
      <c r="SAR40" s="262"/>
      <c r="SAS40" s="262"/>
      <c r="SAT40" s="262"/>
      <c r="SAU40" s="262"/>
      <c r="SAV40" s="262"/>
      <c r="SAW40" s="262"/>
      <c r="SAX40" s="262"/>
      <c r="SAY40" s="262"/>
      <c r="SAZ40" s="262"/>
      <c r="SBA40" s="262"/>
      <c r="SBB40" s="262"/>
      <c r="SBC40" s="262"/>
      <c r="SBD40" s="262"/>
      <c r="SBE40" s="262"/>
      <c r="SBF40" s="262"/>
      <c r="SBG40" s="262"/>
      <c r="SBH40" s="262"/>
      <c r="SBI40" s="262"/>
      <c r="SBJ40" s="262"/>
      <c r="SBK40" s="262"/>
      <c r="SBL40" s="262"/>
      <c r="SBM40" s="262"/>
      <c r="SBN40" s="262"/>
      <c r="SBO40" s="262"/>
      <c r="SBP40" s="262"/>
      <c r="SBQ40" s="262"/>
      <c r="SBR40" s="262"/>
      <c r="SBS40" s="262"/>
      <c r="SBT40" s="262"/>
      <c r="SBU40" s="262"/>
      <c r="SBV40" s="262"/>
      <c r="SBW40" s="262"/>
      <c r="SBX40" s="262"/>
      <c r="SBY40" s="262"/>
      <c r="SBZ40" s="262"/>
      <c r="SCA40" s="262"/>
      <c r="SCB40" s="262"/>
      <c r="SCC40" s="262"/>
      <c r="SCD40" s="262"/>
      <c r="SCE40" s="262"/>
      <c r="SCF40" s="262"/>
      <c r="SCG40" s="262"/>
      <c r="SCH40" s="262"/>
      <c r="SCI40" s="262"/>
      <c r="SCJ40" s="262"/>
      <c r="SCK40" s="262"/>
      <c r="SCL40" s="262"/>
      <c r="SCM40" s="262"/>
      <c r="SCN40" s="262"/>
      <c r="SCO40" s="262"/>
      <c r="SCP40" s="262"/>
      <c r="SCQ40" s="262"/>
      <c r="SCR40" s="262"/>
      <c r="SCS40" s="262"/>
      <c r="SCT40" s="262"/>
      <c r="SCU40" s="262"/>
      <c r="SCV40" s="262"/>
      <c r="SCW40" s="262"/>
      <c r="SCX40" s="262"/>
      <c r="SCY40" s="262"/>
      <c r="SCZ40" s="262"/>
      <c r="SDA40" s="262"/>
      <c r="SDB40" s="262"/>
      <c r="SDC40" s="262"/>
      <c r="SDD40" s="262"/>
      <c r="SDE40" s="262"/>
      <c r="SDF40" s="262"/>
      <c r="SDG40" s="262"/>
      <c r="SDH40" s="262"/>
      <c r="SDI40" s="262"/>
      <c r="SDJ40" s="262"/>
      <c r="SDK40" s="262"/>
      <c r="SDL40" s="262"/>
      <c r="SDM40" s="262"/>
      <c r="SDN40" s="262"/>
      <c r="SDO40" s="262"/>
      <c r="SDP40" s="262"/>
      <c r="SDQ40" s="262"/>
      <c r="SDR40" s="262"/>
      <c r="SDS40" s="262"/>
      <c r="SDT40" s="262"/>
      <c r="SDU40" s="262"/>
      <c r="SDV40" s="262"/>
      <c r="SDW40" s="262"/>
      <c r="SDX40" s="262"/>
      <c r="SDY40" s="262"/>
      <c r="SDZ40" s="262"/>
      <c r="SEA40" s="262"/>
      <c r="SEB40" s="262"/>
      <c r="SEC40" s="262"/>
      <c r="SED40" s="262"/>
      <c r="SEE40" s="262"/>
      <c r="SEF40" s="262"/>
      <c r="SEG40" s="262"/>
      <c r="SEH40" s="262"/>
      <c r="SEI40" s="262"/>
      <c r="SEJ40" s="262"/>
      <c r="SEK40" s="262"/>
      <c r="SEL40" s="262"/>
      <c r="SEM40" s="262"/>
      <c r="SEN40" s="262"/>
      <c r="SEO40" s="262"/>
      <c r="SEP40" s="262"/>
      <c r="SEQ40" s="262"/>
      <c r="SER40" s="262"/>
      <c r="SES40" s="262"/>
      <c r="SET40" s="262"/>
      <c r="SEU40" s="262"/>
      <c r="SEV40" s="262"/>
      <c r="SEW40" s="262"/>
      <c r="SEX40" s="262"/>
      <c r="SEY40" s="262"/>
      <c r="SEZ40" s="262"/>
      <c r="SFA40" s="262"/>
      <c r="SFB40" s="262"/>
      <c r="SFC40" s="262"/>
      <c r="SFD40" s="262"/>
      <c r="SFE40" s="262"/>
      <c r="SFF40" s="262"/>
      <c r="SFG40" s="262"/>
      <c r="SFH40" s="262"/>
      <c r="SFI40" s="262"/>
      <c r="SFJ40" s="262"/>
      <c r="SFK40" s="262"/>
      <c r="SFL40" s="262"/>
      <c r="SFM40" s="262"/>
      <c r="SFN40" s="262"/>
      <c r="SFO40" s="262"/>
      <c r="SFP40" s="262"/>
      <c r="SFQ40" s="262"/>
      <c r="SFR40" s="262"/>
      <c r="SFS40" s="262"/>
      <c r="SFT40" s="262"/>
      <c r="SFU40" s="262"/>
      <c r="SFV40" s="262"/>
      <c r="SFW40" s="262"/>
      <c r="SFX40" s="262"/>
      <c r="SFY40" s="262"/>
      <c r="SFZ40" s="262"/>
      <c r="SGA40" s="262"/>
      <c r="SGB40" s="262"/>
      <c r="SGC40" s="262"/>
      <c r="SGD40" s="262"/>
      <c r="SGE40" s="262"/>
      <c r="SGF40" s="262"/>
      <c r="SGG40" s="262"/>
      <c r="SGH40" s="262"/>
      <c r="SGI40" s="262"/>
      <c r="SGJ40" s="262"/>
      <c r="SGK40" s="262"/>
      <c r="SGL40" s="262"/>
      <c r="SGM40" s="262"/>
      <c r="SGN40" s="262"/>
      <c r="SGO40" s="262"/>
      <c r="SGP40" s="262"/>
      <c r="SGQ40" s="262"/>
      <c r="SGR40" s="262"/>
      <c r="SGS40" s="262"/>
      <c r="SGT40" s="262"/>
      <c r="SGU40" s="262"/>
      <c r="SGV40" s="262"/>
      <c r="SGW40" s="262"/>
      <c r="SGX40" s="262"/>
      <c r="SGY40" s="262"/>
      <c r="SGZ40" s="262"/>
      <c r="SHA40" s="262"/>
      <c r="SHB40" s="262"/>
      <c r="SHC40" s="262"/>
      <c r="SHD40" s="262"/>
      <c r="SHE40" s="262"/>
      <c r="SHF40" s="262"/>
      <c r="SHG40" s="262"/>
      <c r="SHH40" s="262"/>
      <c r="SHI40" s="262"/>
      <c r="SHJ40" s="262"/>
      <c r="SHK40" s="262"/>
      <c r="SHL40" s="262"/>
      <c r="SHM40" s="262"/>
      <c r="SHN40" s="262"/>
      <c r="SHO40" s="262"/>
      <c r="SHP40" s="262"/>
      <c r="SHQ40" s="262"/>
      <c r="SHR40" s="262"/>
      <c r="SHS40" s="262"/>
      <c r="SHT40" s="262"/>
      <c r="SHU40" s="262"/>
      <c r="SHV40" s="262"/>
      <c r="SHW40" s="262"/>
      <c r="SHX40" s="262"/>
      <c r="SHY40" s="262"/>
      <c r="SHZ40" s="262"/>
      <c r="SIA40" s="262"/>
      <c r="SIB40" s="262"/>
      <c r="SIC40" s="262"/>
      <c r="SID40" s="262"/>
      <c r="SIE40" s="262"/>
      <c r="SIF40" s="262"/>
      <c r="SIG40" s="262"/>
      <c r="SIH40" s="262"/>
      <c r="SII40" s="262"/>
      <c r="SIJ40" s="262"/>
      <c r="SIK40" s="262"/>
      <c r="SIL40" s="262"/>
      <c r="SIM40" s="262"/>
      <c r="SIN40" s="262"/>
      <c r="SIO40" s="262"/>
      <c r="SIP40" s="262"/>
      <c r="SIQ40" s="262"/>
      <c r="SIR40" s="262"/>
      <c r="SIS40" s="262"/>
      <c r="SIT40" s="262"/>
      <c r="SIU40" s="262"/>
      <c r="SIV40" s="262"/>
      <c r="SIW40" s="262"/>
      <c r="SIX40" s="262"/>
      <c r="SIY40" s="262"/>
      <c r="SIZ40" s="262"/>
      <c r="SJA40" s="262"/>
      <c r="SJB40" s="262"/>
      <c r="SJC40" s="262"/>
      <c r="SJD40" s="262"/>
      <c r="SJE40" s="262"/>
      <c r="SJF40" s="262"/>
      <c r="SJG40" s="262"/>
      <c r="SJH40" s="262"/>
      <c r="SJI40" s="262"/>
      <c r="SJJ40" s="262"/>
      <c r="SJK40" s="262"/>
      <c r="SJL40" s="262"/>
      <c r="SJM40" s="262"/>
      <c r="SJN40" s="262"/>
      <c r="SJO40" s="262"/>
      <c r="SJP40" s="262"/>
      <c r="SJQ40" s="262"/>
      <c r="SJR40" s="262"/>
      <c r="SJS40" s="262"/>
      <c r="SJT40" s="262"/>
      <c r="SJU40" s="262"/>
      <c r="SJV40" s="262"/>
      <c r="SJW40" s="262"/>
      <c r="SJX40" s="262"/>
      <c r="SJY40" s="262"/>
      <c r="SJZ40" s="262"/>
      <c r="SKA40" s="262"/>
      <c r="SKB40" s="262"/>
      <c r="SKC40" s="262"/>
      <c r="SKD40" s="262"/>
      <c r="SKE40" s="262"/>
      <c r="SKF40" s="262"/>
      <c r="SKG40" s="262"/>
      <c r="SKH40" s="262"/>
      <c r="SKI40" s="262"/>
      <c r="SKJ40" s="262"/>
      <c r="SKK40" s="262"/>
      <c r="SKL40" s="262"/>
      <c r="SKM40" s="262"/>
      <c r="SKN40" s="262"/>
      <c r="SKO40" s="262"/>
      <c r="SKP40" s="262"/>
      <c r="SKQ40" s="262"/>
      <c r="SKR40" s="262"/>
      <c r="SKS40" s="262"/>
      <c r="SKT40" s="262"/>
      <c r="SKU40" s="262"/>
      <c r="SKV40" s="262"/>
      <c r="SKW40" s="262"/>
      <c r="SKX40" s="262"/>
      <c r="SKY40" s="262"/>
      <c r="SKZ40" s="262"/>
      <c r="SLA40" s="262"/>
      <c r="SLB40" s="262"/>
      <c r="SLC40" s="262"/>
      <c r="SLD40" s="262"/>
      <c r="SLE40" s="262"/>
      <c r="SLF40" s="262"/>
      <c r="SLG40" s="262"/>
      <c r="SLH40" s="262"/>
      <c r="SLI40" s="262"/>
      <c r="SLJ40" s="262"/>
      <c r="SLK40" s="262"/>
      <c r="SLL40" s="262"/>
      <c r="SLM40" s="262"/>
      <c r="SLN40" s="262"/>
      <c r="SLO40" s="262"/>
      <c r="SLP40" s="262"/>
      <c r="SLQ40" s="262"/>
      <c r="SLR40" s="262"/>
      <c r="SLS40" s="262"/>
      <c r="SLT40" s="262"/>
      <c r="SLU40" s="262"/>
      <c r="SLV40" s="262"/>
      <c r="SLW40" s="262"/>
      <c r="SLX40" s="262"/>
      <c r="SLY40" s="262"/>
      <c r="SLZ40" s="262"/>
      <c r="SMA40" s="262"/>
      <c r="SMB40" s="262"/>
      <c r="SMC40" s="262"/>
      <c r="SMD40" s="262"/>
      <c r="SME40" s="262"/>
      <c r="SMF40" s="262"/>
      <c r="SMG40" s="262"/>
      <c r="SMH40" s="262"/>
      <c r="SMI40" s="262"/>
      <c r="SMJ40" s="262"/>
      <c r="SMK40" s="262"/>
      <c r="SML40" s="262"/>
      <c r="SMM40" s="262"/>
      <c r="SMN40" s="262"/>
      <c r="SMO40" s="262"/>
      <c r="SMP40" s="262"/>
      <c r="SMQ40" s="262"/>
      <c r="SMR40" s="262"/>
      <c r="SMS40" s="262"/>
      <c r="SMT40" s="262"/>
      <c r="SMU40" s="262"/>
      <c r="SMV40" s="262"/>
      <c r="SMW40" s="262"/>
      <c r="SMX40" s="262"/>
      <c r="SMY40" s="262"/>
      <c r="SMZ40" s="262"/>
      <c r="SNA40" s="262"/>
      <c r="SNB40" s="262"/>
      <c r="SNC40" s="262"/>
      <c r="SND40" s="262"/>
      <c r="SNE40" s="262"/>
      <c r="SNF40" s="262"/>
      <c r="SNG40" s="262"/>
      <c r="SNH40" s="262"/>
      <c r="SNI40" s="262"/>
      <c r="SNJ40" s="262"/>
      <c r="SNK40" s="262"/>
      <c r="SNL40" s="262"/>
      <c r="SNM40" s="262"/>
      <c r="SNN40" s="262"/>
      <c r="SNO40" s="262"/>
      <c r="SNP40" s="262"/>
      <c r="SNQ40" s="262"/>
      <c r="SNR40" s="262"/>
      <c r="SNS40" s="262"/>
      <c r="SNT40" s="262"/>
      <c r="SNU40" s="262"/>
      <c r="SNV40" s="262"/>
      <c r="SNW40" s="262"/>
      <c r="SNX40" s="262"/>
      <c r="SNY40" s="262"/>
      <c r="SNZ40" s="262"/>
      <c r="SOA40" s="262"/>
      <c r="SOB40" s="262"/>
      <c r="SOC40" s="262"/>
      <c r="SOD40" s="262"/>
      <c r="SOE40" s="262"/>
      <c r="SOF40" s="262"/>
      <c r="SOG40" s="262"/>
      <c r="SOH40" s="262"/>
      <c r="SOI40" s="262"/>
      <c r="SOJ40" s="262"/>
      <c r="SOK40" s="262"/>
      <c r="SOL40" s="262"/>
      <c r="SOM40" s="262"/>
      <c r="SON40" s="262"/>
      <c r="SOO40" s="262"/>
      <c r="SOP40" s="262"/>
      <c r="SOQ40" s="262"/>
      <c r="SOR40" s="262"/>
      <c r="SOS40" s="262"/>
      <c r="SOT40" s="262"/>
      <c r="SOU40" s="262"/>
      <c r="SOV40" s="262"/>
      <c r="SOW40" s="262"/>
      <c r="SOX40" s="262"/>
      <c r="SOY40" s="262"/>
      <c r="SOZ40" s="262"/>
      <c r="SPA40" s="262"/>
      <c r="SPB40" s="262"/>
      <c r="SPC40" s="262"/>
      <c r="SPD40" s="262"/>
      <c r="SPE40" s="262"/>
      <c r="SPF40" s="262"/>
      <c r="SPG40" s="262"/>
      <c r="SPH40" s="262"/>
      <c r="SPI40" s="262"/>
      <c r="SPJ40" s="262"/>
      <c r="SPK40" s="262"/>
      <c r="SPL40" s="262"/>
      <c r="SPM40" s="262"/>
      <c r="SPN40" s="262"/>
      <c r="SPO40" s="262"/>
      <c r="SPP40" s="262"/>
      <c r="SPQ40" s="262"/>
      <c r="SPR40" s="262"/>
      <c r="SPS40" s="262"/>
      <c r="SPT40" s="262"/>
      <c r="SPU40" s="262"/>
      <c r="SPV40" s="262"/>
      <c r="SPW40" s="262"/>
      <c r="SPX40" s="262"/>
      <c r="SPY40" s="262"/>
      <c r="SPZ40" s="262"/>
      <c r="SQA40" s="262"/>
      <c r="SQB40" s="262"/>
      <c r="SQC40" s="262"/>
      <c r="SQD40" s="262"/>
      <c r="SQE40" s="262"/>
      <c r="SQF40" s="262"/>
      <c r="SQG40" s="262"/>
      <c r="SQH40" s="262"/>
      <c r="SQI40" s="262"/>
      <c r="SQJ40" s="262"/>
      <c r="SQK40" s="262"/>
      <c r="SQL40" s="262"/>
      <c r="SQM40" s="262"/>
      <c r="SQN40" s="262"/>
      <c r="SQO40" s="262"/>
      <c r="SQP40" s="262"/>
      <c r="SQQ40" s="262"/>
      <c r="SQR40" s="262"/>
      <c r="SQS40" s="262"/>
      <c r="SQT40" s="262"/>
      <c r="SQU40" s="262"/>
      <c r="SQV40" s="262"/>
      <c r="SQW40" s="262"/>
      <c r="SQX40" s="262"/>
      <c r="SQY40" s="262"/>
      <c r="SQZ40" s="262"/>
      <c r="SRA40" s="262"/>
      <c r="SRB40" s="262"/>
      <c r="SRC40" s="262"/>
      <c r="SRD40" s="262"/>
      <c r="SRE40" s="262"/>
      <c r="SRF40" s="262"/>
      <c r="SRG40" s="262"/>
      <c r="SRH40" s="262"/>
      <c r="SRI40" s="262"/>
      <c r="SRJ40" s="262"/>
      <c r="SRK40" s="262"/>
      <c r="SRL40" s="262"/>
      <c r="SRM40" s="262"/>
      <c r="SRN40" s="262"/>
      <c r="SRO40" s="262"/>
      <c r="SRP40" s="262"/>
      <c r="SRQ40" s="262"/>
      <c r="SRR40" s="262"/>
      <c r="SRS40" s="262"/>
      <c r="SRT40" s="262"/>
      <c r="SRU40" s="262"/>
      <c r="SRV40" s="262"/>
      <c r="SRW40" s="262"/>
      <c r="SRX40" s="262"/>
      <c r="SRY40" s="262"/>
      <c r="SRZ40" s="262"/>
      <c r="SSA40" s="262"/>
      <c r="SSB40" s="262"/>
      <c r="SSC40" s="262"/>
      <c r="SSD40" s="262"/>
      <c r="SSE40" s="262"/>
      <c r="SSF40" s="262"/>
      <c r="SSG40" s="262"/>
      <c r="SSH40" s="262"/>
      <c r="SSI40" s="262"/>
      <c r="SSJ40" s="262"/>
      <c r="SSK40" s="262"/>
      <c r="SSL40" s="262"/>
      <c r="SSM40" s="262"/>
      <c r="SSN40" s="262"/>
      <c r="SSO40" s="262"/>
      <c r="SSP40" s="262"/>
      <c r="SSQ40" s="262"/>
      <c r="SSR40" s="262"/>
      <c r="SSS40" s="262"/>
      <c r="SST40" s="262"/>
      <c r="SSU40" s="262"/>
      <c r="SSV40" s="262"/>
      <c r="SSW40" s="262"/>
      <c r="SSX40" s="262"/>
      <c r="SSY40" s="262"/>
      <c r="SSZ40" s="262"/>
      <c r="STA40" s="262"/>
      <c r="STB40" s="262"/>
      <c r="STC40" s="262"/>
      <c r="STD40" s="262"/>
      <c r="STE40" s="262"/>
      <c r="STF40" s="262"/>
      <c r="STG40" s="262"/>
      <c r="STH40" s="262"/>
      <c r="STI40" s="262"/>
      <c r="STJ40" s="262"/>
      <c r="STK40" s="262"/>
      <c r="STL40" s="262"/>
      <c r="STM40" s="262"/>
      <c r="STN40" s="262"/>
      <c r="STO40" s="262"/>
      <c r="STP40" s="262"/>
      <c r="STQ40" s="262"/>
      <c r="STR40" s="262"/>
      <c r="STS40" s="262"/>
      <c r="STT40" s="262"/>
      <c r="STU40" s="262"/>
      <c r="STV40" s="262"/>
      <c r="STW40" s="262"/>
      <c r="STX40" s="262"/>
      <c r="STY40" s="262"/>
      <c r="STZ40" s="262"/>
      <c r="SUA40" s="262"/>
      <c r="SUB40" s="262"/>
      <c r="SUC40" s="262"/>
      <c r="SUD40" s="262"/>
      <c r="SUE40" s="262"/>
      <c r="SUF40" s="262"/>
      <c r="SUG40" s="262"/>
      <c r="SUH40" s="262"/>
      <c r="SUI40" s="262"/>
      <c r="SUJ40" s="262"/>
      <c r="SUK40" s="262"/>
      <c r="SUL40" s="262"/>
      <c r="SUM40" s="262"/>
      <c r="SUN40" s="262"/>
      <c r="SUO40" s="262"/>
      <c r="SUP40" s="262"/>
      <c r="SUQ40" s="262"/>
      <c r="SUR40" s="262"/>
      <c r="SUS40" s="262"/>
      <c r="SUT40" s="262"/>
      <c r="SUU40" s="262"/>
      <c r="SUV40" s="262"/>
      <c r="SUW40" s="262"/>
      <c r="SUX40" s="262"/>
      <c r="SUY40" s="262"/>
      <c r="SUZ40" s="262"/>
      <c r="SVA40" s="262"/>
      <c r="SVB40" s="262"/>
      <c r="SVC40" s="262"/>
      <c r="SVD40" s="262"/>
      <c r="SVE40" s="262"/>
      <c r="SVF40" s="262"/>
      <c r="SVG40" s="262"/>
      <c r="SVH40" s="262"/>
      <c r="SVI40" s="262"/>
      <c r="SVJ40" s="262"/>
      <c r="SVK40" s="262"/>
      <c r="SVL40" s="262"/>
      <c r="SVM40" s="262"/>
      <c r="SVN40" s="262"/>
      <c r="SVO40" s="262"/>
      <c r="SVP40" s="262"/>
      <c r="SVQ40" s="262"/>
      <c r="SVR40" s="262"/>
      <c r="SVS40" s="262"/>
      <c r="SVT40" s="262"/>
      <c r="SVU40" s="262"/>
      <c r="SVV40" s="262"/>
      <c r="SVW40" s="262"/>
      <c r="SVX40" s="262"/>
      <c r="SVY40" s="262"/>
      <c r="SVZ40" s="262"/>
      <c r="SWA40" s="262"/>
      <c r="SWB40" s="262"/>
      <c r="SWC40" s="262"/>
      <c r="SWD40" s="262"/>
      <c r="SWE40" s="262"/>
      <c r="SWF40" s="262"/>
      <c r="SWG40" s="262"/>
      <c r="SWH40" s="262"/>
      <c r="SWI40" s="262"/>
      <c r="SWJ40" s="262"/>
      <c r="SWK40" s="262"/>
      <c r="SWL40" s="262"/>
      <c r="SWM40" s="262"/>
      <c r="SWN40" s="262"/>
      <c r="SWO40" s="262"/>
      <c r="SWP40" s="262"/>
      <c r="SWQ40" s="262"/>
      <c r="SWR40" s="262"/>
      <c r="SWS40" s="262"/>
      <c r="SWT40" s="262"/>
      <c r="SWU40" s="262"/>
      <c r="SWV40" s="262"/>
      <c r="SWW40" s="262"/>
      <c r="SWX40" s="262"/>
      <c r="SWY40" s="262"/>
      <c r="SWZ40" s="262"/>
      <c r="SXA40" s="262"/>
      <c r="SXB40" s="262"/>
      <c r="SXC40" s="262"/>
      <c r="SXD40" s="262"/>
      <c r="SXE40" s="262"/>
      <c r="SXF40" s="262"/>
      <c r="SXG40" s="262"/>
      <c r="SXH40" s="262"/>
      <c r="SXI40" s="262"/>
      <c r="SXJ40" s="262"/>
      <c r="SXK40" s="262"/>
      <c r="SXL40" s="262"/>
      <c r="SXM40" s="262"/>
      <c r="SXN40" s="262"/>
      <c r="SXO40" s="262"/>
      <c r="SXP40" s="262"/>
      <c r="SXQ40" s="262"/>
      <c r="SXR40" s="262"/>
      <c r="SXS40" s="262"/>
      <c r="SXT40" s="262"/>
      <c r="SXU40" s="262"/>
      <c r="SXV40" s="262"/>
      <c r="SXW40" s="262"/>
      <c r="SXX40" s="262"/>
      <c r="SXY40" s="262"/>
      <c r="SXZ40" s="262"/>
      <c r="SYA40" s="262"/>
      <c r="SYB40" s="262"/>
      <c r="SYC40" s="262"/>
      <c r="SYD40" s="262"/>
      <c r="SYE40" s="262"/>
      <c r="SYF40" s="262"/>
      <c r="SYG40" s="262"/>
      <c r="SYH40" s="262"/>
      <c r="SYI40" s="262"/>
      <c r="SYJ40" s="262"/>
      <c r="SYK40" s="262"/>
      <c r="SYL40" s="262"/>
      <c r="SYM40" s="262"/>
      <c r="SYN40" s="262"/>
      <c r="SYO40" s="262"/>
      <c r="SYP40" s="262"/>
      <c r="SYQ40" s="262"/>
      <c r="SYR40" s="262"/>
      <c r="SYS40" s="262"/>
      <c r="SYT40" s="262"/>
      <c r="SYU40" s="262"/>
      <c r="SYV40" s="262"/>
      <c r="SYW40" s="262"/>
      <c r="SYX40" s="262"/>
      <c r="SYY40" s="262"/>
      <c r="SYZ40" s="262"/>
      <c r="SZA40" s="262"/>
      <c r="SZB40" s="262"/>
      <c r="SZC40" s="262"/>
      <c r="SZD40" s="262"/>
      <c r="SZE40" s="262"/>
      <c r="SZF40" s="262"/>
      <c r="SZG40" s="262"/>
      <c r="SZH40" s="262"/>
      <c r="SZI40" s="262"/>
      <c r="SZJ40" s="262"/>
      <c r="SZK40" s="262"/>
      <c r="SZL40" s="262"/>
      <c r="SZM40" s="262"/>
      <c r="SZN40" s="262"/>
      <c r="SZO40" s="262"/>
      <c r="SZP40" s="262"/>
      <c r="SZQ40" s="262"/>
      <c r="SZR40" s="262"/>
      <c r="SZS40" s="262"/>
      <c r="SZT40" s="262"/>
      <c r="SZU40" s="262"/>
      <c r="SZV40" s="262"/>
      <c r="SZW40" s="262"/>
      <c r="SZX40" s="262"/>
      <c r="SZY40" s="262"/>
      <c r="SZZ40" s="262"/>
      <c r="TAA40" s="262"/>
      <c r="TAB40" s="262"/>
      <c r="TAC40" s="262"/>
      <c r="TAD40" s="262"/>
      <c r="TAE40" s="262"/>
      <c r="TAF40" s="262"/>
      <c r="TAG40" s="262"/>
      <c r="TAH40" s="262"/>
      <c r="TAI40" s="262"/>
      <c r="TAJ40" s="262"/>
      <c r="TAK40" s="262"/>
      <c r="TAL40" s="262"/>
      <c r="TAM40" s="262"/>
      <c r="TAN40" s="262"/>
      <c r="TAO40" s="262"/>
      <c r="TAP40" s="262"/>
      <c r="TAQ40" s="262"/>
      <c r="TAR40" s="262"/>
      <c r="TAS40" s="262"/>
      <c r="TAT40" s="262"/>
      <c r="TAU40" s="262"/>
      <c r="TAV40" s="262"/>
      <c r="TAW40" s="262"/>
      <c r="TAX40" s="262"/>
      <c r="TAY40" s="262"/>
      <c r="TAZ40" s="262"/>
      <c r="TBA40" s="262"/>
      <c r="TBB40" s="262"/>
      <c r="TBC40" s="262"/>
      <c r="TBD40" s="262"/>
      <c r="TBE40" s="262"/>
      <c r="TBF40" s="262"/>
      <c r="TBG40" s="262"/>
      <c r="TBH40" s="262"/>
      <c r="TBI40" s="262"/>
      <c r="TBJ40" s="262"/>
      <c r="TBK40" s="262"/>
      <c r="TBL40" s="262"/>
      <c r="TBM40" s="262"/>
      <c r="TBN40" s="262"/>
      <c r="TBO40" s="262"/>
      <c r="TBP40" s="262"/>
      <c r="TBQ40" s="262"/>
      <c r="TBR40" s="262"/>
      <c r="TBS40" s="262"/>
      <c r="TBT40" s="262"/>
      <c r="TBU40" s="262"/>
      <c r="TBV40" s="262"/>
      <c r="TBW40" s="262"/>
      <c r="TBX40" s="262"/>
      <c r="TBY40" s="262"/>
      <c r="TBZ40" s="262"/>
      <c r="TCA40" s="262"/>
      <c r="TCB40" s="262"/>
      <c r="TCC40" s="262"/>
      <c r="TCD40" s="262"/>
      <c r="TCE40" s="262"/>
      <c r="TCF40" s="262"/>
      <c r="TCG40" s="262"/>
      <c r="TCH40" s="262"/>
      <c r="TCI40" s="262"/>
      <c r="TCJ40" s="262"/>
      <c r="TCK40" s="262"/>
      <c r="TCL40" s="262"/>
      <c r="TCM40" s="262"/>
      <c r="TCN40" s="262"/>
      <c r="TCO40" s="262"/>
      <c r="TCP40" s="262"/>
      <c r="TCQ40" s="262"/>
      <c r="TCR40" s="262"/>
      <c r="TCS40" s="262"/>
      <c r="TCT40" s="262"/>
      <c r="TCU40" s="262"/>
      <c r="TCV40" s="262"/>
      <c r="TCW40" s="262"/>
      <c r="TCX40" s="262"/>
      <c r="TCY40" s="262"/>
      <c r="TCZ40" s="262"/>
      <c r="TDA40" s="262"/>
      <c r="TDB40" s="262"/>
      <c r="TDC40" s="262"/>
      <c r="TDD40" s="262"/>
      <c r="TDE40" s="262"/>
      <c r="TDF40" s="262"/>
      <c r="TDG40" s="262"/>
      <c r="TDH40" s="262"/>
      <c r="TDI40" s="262"/>
      <c r="TDJ40" s="262"/>
      <c r="TDK40" s="262"/>
      <c r="TDL40" s="262"/>
      <c r="TDM40" s="262"/>
      <c r="TDN40" s="262"/>
      <c r="TDO40" s="262"/>
      <c r="TDP40" s="262"/>
      <c r="TDQ40" s="262"/>
      <c r="TDR40" s="262"/>
      <c r="TDS40" s="262"/>
      <c r="TDT40" s="262"/>
      <c r="TDU40" s="262"/>
      <c r="TDV40" s="262"/>
      <c r="TDW40" s="262"/>
      <c r="TDX40" s="262"/>
      <c r="TDY40" s="262"/>
      <c r="TDZ40" s="262"/>
      <c r="TEA40" s="262"/>
      <c r="TEB40" s="262"/>
      <c r="TEC40" s="262"/>
      <c r="TED40" s="262"/>
      <c r="TEE40" s="262"/>
      <c r="TEF40" s="262"/>
      <c r="TEG40" s="262"/>
      <c r="TEH40" s="262"/>
      <c r="TEI40" s="262"/>
      <c r="TEJ40" s="262"/>
      <c r="TEK40" s="262"/>
      <c r="TEL40" s="262"/>
      <c r="TEM40" s="262"/>
      <c r="TEN40" s="262"/>
      <c r="TEO40" s="262"/>
      <c r="TEP40" s="262"/>
      <c r="TEQ40" s="262"/>
      <c r="TER40" s="262"/>
      <c r="TES40" s="262"/>
      <c r="TET40" s="262"/>
      <c r="TEU40" s="262"/>
      <c r="TEV40" s="262"/>
      <c r="TEW40" s="262"/>
      <c r="TEX40" s="262"/>
      <c r="TEY40" s="262"/>
      <c r="TEZ40" s="262"/>
      <c r="TFA40" s="262"/>
      <c r="TFB40" s="262"/>
      <c r="TFC40" s="262"/>
      <c r="TFD40" s="262"/>
      <c r="TFE40" s="262"/>
      <c r="TFF40" s="262"/>
      <c r="TFG40" s="262"/>
      <c r="TFH40" s="262"/>
      <c r="TFI40" s="262"/>
      <c r="TFJ40" s="262"/>
      <c r="TFK40" s="262"/>
      <c r="TFL40" s="262"/>
      <c r="TFM40" s="262"/>
      <c r="TFN40" s="262"/>
      <c r="TFO40" s="262"/>
      <c r="TFP40" s="262"/>
      <c r="TFQ40" s="262"/>
      <c r="TFR40" s="262"/>
      <c r="TFS40" s="262"/>
      <c r="TFT40" s="262"/>
      <c r="TFU40" s="262"/>
      <c r="TFV40" s="262"/>
      <c r="TFW40" s="262"/>
      <c r="TFX40" s="262"/>
      <c r="TFY40" s="262"/>
      <c r="TFZ40" s="262"/>
      <c r="TGA40" s="262"/>
      <c r="TGB40" s="262"/>
      <c r="TGC40" s="262"/>
      <c r="TGD40" s="262"/>
      <c r="TGE40" s="262"/>
      <c r="TGF40" s="262"/>
      <c r="TGG40" s="262"/>
      <c r="TGH40" s="262"/>
      <c r="TGI40" s="262"/>
      <c r="TGJ40" s="262"/>
      <c r="TGK40" s="262"/>
      <c r="TGL40" s="262"/>
      <c r="TGM40" s="262"/>
      <c r="TGN40" s="262"/>
      <c r="TGO40" s="262"/>
      <c r="TGP40" s="262"/>
      <c r="TGQ40" s="262"/>
      <c r="TGR40" s="262"/>
      <c r="TGS40" s="262"/>
      <c r="TGT40" s="262"/>
      <c r="TGU40" s="262"/>
      <c r="TGV40" s="262"/>
      <c r="TGW40" s="262"/>
      <c r="TGX40" s="262"/>
      <c r="TGY40" s="262"/>
      <c r="TGZ40" s="262"/>
      <c r="THA40" s="262"/>
      <c r="THB40" s="262"/>
      <c r="THC40" s="262"/>
      <c r="THD40" s="262"/>
      <c r="THE40" s="262"/>
      <c r="THF40" s="262"/>
      <c r="THG40" s="262"/>
      <c r="THH40" s="262"/>
      <c r="THI40" s="262"/>
      <c r="THJ40" s="262"/>
      <c r="THK40" s="262"/>
      <c r="THL40" s="262"/>
      <c r="THM40" s="262"/>
      <c r="THN40" s="262"/>
      <c r="THO40" s="262"/>
      <c r="THP40" s="262"/>
      <c r="THQ40" s="262"/>
      <c r="THR40" s="262"/>
      <c r="THS40" s="262"/>
      <c r="THT40" s="262"/>
      <c r="THU40" s="262"/>
      <c r="THV40" s="262"/>
      <c r="THW40" s="262"/>
      <c r="THX40" s="262"/>
      <c r="THY40" s="262"/>
      <c r="THZ40" s="262"/>
      <c r="TIA40" s="262"/>
      <c r="TIB40" s="262"/>
      <c r="TIC40" s="262"/>
      <c r="TID40" s="262"/>
      <c r="TIE40" s="262"/>
      <c r="TIF40" s="262"/>
      <c r="TIG40" s="262"/>
      <c r="TIH40" s="262"/>
      <c r="TII40" s="262"/>
      <c r="TIJ40" s="262"/>
      <c r="TIK40" s="262"/>
      <c r="TIL40" s="262"/>
      <c r="TIM40" s="262"/>
      <c r="TIN40" s="262"/>
      <c r="TIO40" s="262"/>
      <c r="TIP40" s="262"/>
      <c r="TIQ40" s="262"/>
      <c r="TIR40" s="262"/>
      <c r="TIS40" s="262"/>
      <c r="TIT40" s="262"/>
      <c r="TIU40" s="262"/>
      <c r="TIV40" s="262"/>
      <c r="TIW40" s="262"/>
      <c r="TIX40" s="262"/>
      <c r="TIY40" s="262"/>
      <c r="TIZ40" s="262"/>
      <c r="TJA40" s="262"/>
      <c r="TJB40" s="262"/>
      <c r="TJC40" s="262"/>
      <c r="TJD40" s="262"/>
      <c r="TJE40" s="262"/>
      <c r="TJF40" s="262"/>
      <c r="TJG40" s="262"/>
      <c r="TJH40" s="262"/>
      <c r="TJI40" s="262"/>
      <c r="TJJ40" s="262"/>
      <c r="TJK40" s="262"/>
      <c r="TJL40" s="262"/>
      <c r="TJM40" s="262"/>
      <c r="TJN40" s="262"/>
      <c r="TJO40" s="262"/>
      <c r="TJP40" s="262"/>
      <c r="TJQ40" s="262"/>
      <c r="TJR40" s="262"/>
      <c r="TJS40" s="262"/>
      <c r="TJT40" s="262"/>
      <c r="TJU40" s="262"/>
      <c r="TJV40" s="262"/>
      <c r="TJW40" s="262"/>
      <c r="TJX40" s="262"/>
      <c r="TJY40" s="262"/>
      <c r="TJZ40" s="262"/>
      <c r="TKA40" s="262"/>
      <c r="TKB40" s="262"/>
      <c r="TKC40" s="262"/>
      <c r="TKD40" s="262"/>
      <c r="TKE40" s="262"/>
      <c r="TKF40" s="262"/>
      <c r="TKG40" s="262"/>
      <c r="TKH40" s="262"/>
      <c r="TKI40" s="262"/>
      <c r="TKJ40" s="262"/>
      <c r="TKK40" s="262"/>
      <c r="TKL40" s="262"/>
      <c r="TKM40" s="262"/>
      <c r="TKN40" s="262"/>
      <c r="TKO40" s="262"/>
      <c r="TKP40" s="262"/>
      <c r="TKQ40" s="262"/>
      <c r="TKR40" s="262"/>
      <c r="TKS40" s="262"/>
      <c r="TKT40" s="262"/>
      <c r="TKU40" s="262"/>
      <c r="TKV40" s="262"/>
      <c r="TKW40" s="262"/>
      <c r="TKX40" s="262"/>
      <c r="TKY40" s="262"/>
      <c r="TKZ40" s="262"/>
      <c r="TLA40" s="262"/>
      <c r="TLB40" s="262"/>
      <c r="TLC40" s="262"/>
      <c r="TLD40" s="262"/>
      <c r="TLE40" s="262"/>
      <c r="TLF40" s="262"/>
      <c r="TLG40" s="262"/>
      <c r="TLH40" s="262"/>
      <c r="TLI40" s="262"/>
      <c r="TLJ40" s="262"/>
      <c r="TLK40" s="262"/>
      <c r="TLL40" s="262"/>
      <c r="TLM40" s="262"/>
      <c r="TLN40" s="262"/>
      <c r="TLO40" s="262"/>
      <c r="TLP40" s="262"/>
      <c r="TLQ40" s="262"/>
      <c r="TLR40" s="262"/>
      <c r="TLS40" s="262"/>
      <c r="TLT40" s="262"/>
      <c r="TLU40" s="262"/>
      <c r="TLV40" s="262"/>
      <c r="TLW40" s="262"/>
      <c r="TLX40" s="262"/>
      <c r="TLY40" s="262"/>
      <c r="TLZ40" s="262"/>
      <c r="TMA40" s="262"/>
      <c r="TMB40" s="262"/>
      <c r="TMC40" s="262"/>
      <c r="TMD40" s="262"/>
      <c r="TME40" s="262"/>
      <c r="TMF40" s="262"/>
      <c r="TMG40" s="262"/>
      <c r="TMH40" s="262"/>
      <c r="TMI40" s="262"/>
      <c r="TMJ40" s="262"/>
      <c r="TMK40" s="262"/>
      <c r="TML40" s="262"/>
      <c r="TMM40" s="262"/>
      <c r="TMN40" s="262"/>
      <c r="TMO40" s="262"/>
      <c r="TMP40" s="262"/>
      <c r="TMQ40" s="262"/>
      <c r="TMR40" s="262"/>
      <c r="TMS40" s="262"/>
      <c r="TMT40" s="262"/>
      <c r="TMU40" s="262"/>
      <c r="TMV40" s="262"/>
      <c r="TMW40" s="262"/>
      <c r="TMX40" s="262"/>
      <c r="TMY40" s="262"/>
      <c r="TMZ40" s="262"/>
      <c r="TNA40" s="262"/>
      <c r="TNB40" s="262"/>
      <c r="TNC40" s="262"/>
      <c r="TND40" s="262"/>
      <c r="TNE40" s="262"/>
      <c r="TNF40" s="262"/>
      <c r="TNG40" s="262"/>
      <c r="TNH40" s="262"/>
      <c r="TNI40" s="262"/>
      <c r="TNJ40" s="262"/>
      <c r="TNK40" s="262"/>
      <c r="TNL40" s="262"/>
      <c r="TNM40" s="262"/>
      <c r="TNN40" s="262"/>
      <c r="TNO40" s="262"/>
      <c r="TNP40" s="262"/>
      <c r="TNQ40" s="262"/>
      <c r="TNR40" s="262"/>
      <c r="TNS40" s="262"/>
      <c r="TNT40" s="262"/>
      <c r="TNU40" s="262"/>
      <c r="TNV40" s="262"/>
      <c r="TNW40" s="262"/>
      <c r="TNX40" s="262"/>
      <c r="TNY40" s="262"/>
      <c r="TNZ40" s="262"/>
      <c r="TOA40" s="262"/>
      <c r="TOB40" s="262"/>
      <c r="TOC40" s="262"/>
      <c r="TOD40" s="262"/>
      <c r="TOE40" s="262"/>
      <c r="TOF40" s="262"/>
      <c r="TOG40" s="262"/>
      <c r="TOH40" s="262"/>
      <c r="TOI40" s="262"/>
      <c r="TOJ40" s="262"/>
      <c r="TOK40" s="262"/>
      <c r="TOL40" s="262"/>
      <c r="TOM40" s="262"/>
      <c r="TON40" s="262"/>
      <c r="TOO40" s="262"/>
      <c r="TOP40" s="262"/>
      <c r="TOQ40" s="262"/>
      <c r="TOR40" s="262"/>
      <c r="TOS40" s="262"/>
      <c r="TOT40" s="262"/>
      <c r="TOU40" s="262"/>
      <c r="TOV40" s="262"/>
      <c r="TOW40" s="262"/>
      <c r="TOX40" s="262"/>
      <c r="TOY40" s="262"/>
      <c r="TOZ40" s="262"/>
      <c r="TPA40" s="262"/>
      <c r="TPB40" s="262"/>
      <c r="TPC40" s="262"/>
      <c r="TPD40" s="262"/>
      <c r="TPE40" s="262"/>
      <c r="TPF40" s="262"/>
      <c r="TPG40" s="262"/>
      <c r="TPH40" s="262"/>
      <c r="TPI40" s="262"/>
      <c r="TPJ40" s="262"/>
      <c r="TPK40" s="262"/>
      <c r="TPL40" s="262"/>
      <c r="TPM40" s="262"/>
      <c r="TPN40" s="262"/>
      <c r="TPO40" s="262"/>
      <c r="TPP40" s="262"/>
      <c r="TPQ40" s="262"/>
      <c r="TPR40" s="262"/>
      <c r="TPS40" s="262"/>
      <c r="TPT40" s="262"/>
      <c r="TPU40" s="262"/>
      <c r="TPV40" s="262"/>
      <c r="TPW40" s="262"/>
      <c r="TPX40" s="262"/>
      <c r="TPY40" s="262"/>
      <c r="TPZ40" s="262"/>
      <c r="TQA40" s="262"/>
      <c r="TQB40" s="262"/>
      <c r="TQC40" s="262"/>
      <c r="TQD40" s="262"/>
      <c r="TQE40" s="262"/>
      <c r="TQF40" s="262"/>
      <c r="TQG40" s="262"/>
      <c r="TQH40" s="262"/>
      <c r="TQI40" s="262"/>
      <c r="TQJ40" s="262"/>
      <c r="TQK40" s="262"/>
      <c r="TQL40" s="262"/>
      <c r="TQM40" s="262"/>
      <c r="TQN40" s="262"/>
      <c r="TQO40" s="262"/>
      <c r="TQP40" s="262"/>
      <c r="TQQ40" s="262"/>
      <c r="TQR40" s="262"/>
      <c r="TQS40" s="262"/>
      <c r="TQT40" s="262"/>
      <c r="TQU40" s="262"/>
      <c r="TQV40" s="262"/>
      <c r="TQW40" s="262"/>
      <c r="TQX40" s="262"/>
      <c r="TQY40" s="262"/>
      <c r="TQZ40" s="262"/>
      <c r="TRA40" s="262"/>
      <c r="TRB40" s="262"/>
      <c r="TRC40" s="262"/>
      <c r="TRD40" s="262"/>
      <c r="TRE40" s="262"/>
      <c r="TRF40" s="262"/>
      <c r="TRG40" s="262"/>
      <c r="TRH40" s="262"/>
      <c r="TRI40" s="262"/>
      <c r="TRJ40" s="262"/>
      <c r="TRK40" s="262"/>
      <c r="TRL40" s="262"/>
      <c r="TRM40" s="262"/>
      <c r="TRN40" s="262"/>
      <c r="TRO40" s="262"/>
      <c r="TRP40" s="262"/>
      <c r="TRQ40" s="262"/>
      <c r="TRR40" s="262"/>
      <c r="TRS40" s="262"/>
      <c r="TRT40" s="262"/>
      <c r="TRU40" s="262"/>
      <c r="TRV40" s="262"/>
      <c r="TRW40" s="262"/>
      <c r="TRX40" s="262"/>
      <c r="TRY40" s="262"/>
      <c r="TRZ40" s="262"/>
      <c r="TSA40" s="262"/>
      <c r="TSB40" s="262"/>
      <c r="TSC40" s="262"/>
      <c r="TSD40" s="262"/>
      <c r="TSE40" s="262"/>
      <c r="TSF40" s="262"/>
      <c r="TSG40" s="262"/>
      <c r="TSH40" s="262"/>
      <c r="TSI40" s="262"/>
      <c r="TSJ40" s="262"/>
      <c r="TSK40" s="262"/>
      <c r="TSL40" s="262"/>
      <c r="TSM40" s="262"/>
      <c r="TSN40" s="262"/>
      <c r="TSO40" s="262"/>
      <c r="TSP40" s="262"/>
      <c r="TSQ40" s="262"/>
      <c r="TSR40" s="262"/>
      <c r="TSS40" s="262"/>
      <c r="TST40" s="262"/>
      <c r="TSU40" s="262"/>
      <c r="TSV40" s="262"/>
      <c r="TSW40" s="262"/>
      <c r="TSX40" s="262"/>
      <c r="TSY40" s="262"/>
      <c r="TSZ40" s="262"/>
      <c r="TTA40" s="262"/>
      <c r="TTB40" s="262"/>
      <c r="TTC40" s="262"/>
      <c r="TTD40" s="262"/>
      <c r="TTE40" s="262"/>
      <c r="TTF40" s="262"/>
      <c r="TTG40" s="262"/>
      <c r="TTH40" s="262"/>
      <c r="TTI40" s="262"/>
      <c r="TTJ40" s="262"/>
      <c r="TTK40" s="262"/>
      <c r="TTL40" s="262"/>
      <c r="TTM40" s="262"/>
      <c r="TTN40" s="262"/>
      <c r="TTO40" s="262"/>
      <c r="TTP40" s="262"/>
      <c r="TTQ40" s="262"/>
      <c r="TTR40" s="262"/>
      <c r="TTS40" s="262"/>
      <c r="TTT40" s="262"/>
      <c r="TTU40" s="262"/>
      <c r="TTV40" s="262"/>
      <c r="TTW40" s="262"/>
      <c r="TTX40" s="262"/>
      <c r="TTY40" s="262"/>
      <c r="TTZ40" s="262"/>
      <c r="TUA40" s="262"/>
      <c r="TUB40" s="262"/>
      <c r="TUC40" s="262"/>
      <c r="TUD40" s="262"/>
      <c r="TUE40" s="262"/>
      <c r="TUF40" s="262"/>
      <c r="TUG40" s="262"/>
      <c r="TUH40" s="262"/>
      <c r="TUI40" s="262"/>
      <c r="TUJ40" s="262"/>
      <c r="TUK40" s="262"/>
      <c r="TUL40" s="262"/>
      <c r="TUM40" s="262"/>
      <c r="TUN40" s="262"/>
      <c r="TUO40" s="262"/>
      <c r="TUP40" s="262"/>
      <c r="TUQ40" s="262"/>
      <c r="TUR40" s="262"/>
      <c r="TUS40" s="262"/>
      <c r="TUT40" s="262"/>
      <c r="TUU40" s="262"/>
      <c r="TUV40" s="262"/>
      <c r="TUW40" s="262"/>
      <c r="TUX40" s="262"/>
      <c r="TUY40" s="262"/>
      <c r="TUZ40" s="262"/>
      <c r="TVA40" s="262"/>
      <c r="TVB40" s="262"/>
      <c r="TVC40" s="262"/>
      <c r="TVD40" s="262"/>
      <c r="TVE40" s="262"/>
      <c r="TVF40" s="262"/>
      <c r="TVG40" s="262"/>
      <c r="TVH40" s="262"/>
      <c r="TVI40" s="262"/>
      <c r="TVJ40" s="262"/>
      <c r="TVK40" s="262"/>
      <c r="TVL40" s="262"/>
      <c r="TVM40" s="262"/>
      <c r="TVN40" s="262"/>
      <c r="TVO40" s="262"/>
      <c r="TVP40" s="262"/>
      <c r="TVQ40" s="262"/>
      <c r="TVR40" s="262"/>
      <c r="TVS40" s="262"/>
      <c r="TVT40" s="262"/>
      <c r="TVU40" s="262"/>
      <c r="TVV40" s="262"/>
      <c r="TVW40" s="262"/>
      <c r="TVX40" s="262"/>
      <c r="TVY40" s="262"/>
      <c r="TVZ40" s="262"/>
      <c r="TWA40" s="262"/>
      <c r="TWB40" s="262"/>
      <c r="TWC40" s="262"/>
      <c r="TWD40" s="262"/>
      <c r="TWE40" s="262"/>
      <c r="TWF40" s="262"/>
      <c r="TWG40" s="262"/>
      <c r="TWH40" s="262"/>
      <c r="TWI40" s="262"/>
      <c r="TWJ40" s="262"/>
      <c r="TWK40" s="262"/>
      <c r="TWL40" s="262"/>
      <c r="TWM40" s="262"/>
      <c r="TWN40" s="262"/>
      <c r="TWO40" s="262"/>
      <c r="TWP40" s="262"/>
      <c r="TWQ40" s="262"/>
      <c r="TWR40" s="262"/>
      <c r="TWS40" s="262"/>
      <c r="TWT40" s="262"/>
      <c r="TWU40" s="262"/>
      <c r="TWV40" s="262"/>
      <c r="TWW40" s="262"/>
      <c r="TWX40" s="262"/>
      <c r="TWY40" s="262"/>
      <c r="TWZ40" s="262"/>
      <c r="TXA40" s="262"/>
      <c r="TXB40" s="262"/>
      <c r="TXC40" s="262"/>
      <c r="TXD40" s="262"/>
      <c r="TXE40" s="262"/>
      <c r="TXF40" s="262"/>
      <c r="TXG40" s="262"/>
      <c r="TXH40" s="262"/>
      <c r="TXI40" s="262"/>
      <c r="TXJ40" s="262"/>
      <c r="TXK40" s="262"/>
      <c r="TXL40" s="262"/>
      <c r="TXM40" s="262"/>
      <c r="TXN40" s="262"/>
      <c r="TXO40" s="262"/>
      <c r="TXP40" s="262"/>
      <c r="TXQ40" s="262"/>
      <c r="TXR40" s="262"/>
      <c r="TXS40" s="262"/>
      <c r="TXT40" s="262"/>
      <c r="TXU40" s="262"/>
      <c r="TXV40" s="262"/>
      <c r="TXW40" s="262"/>
      <c r="TXX40" s="262"/>
      <c r="TXY40" s="262"/>
      <c r="TXZ40" s="262"/>
      <c r="TYA40" s="262"/>
      <c r="TYB40" s="262"/>
      <c r="TYC40" s="262"/>
      <c r="TYD40" s="262"/>
      <c r="TYE40" s="262"/>
      <c r="TYF40" s="262"/>
      <c r="TYG40" s="262"/>
      <c r="TYH40" s="262"/>
      <c r="TYI40" s="262"/>
      <c r="TYJ40" s="262"/>
      <c r="TYK40" s="262"/>
      <c r="TYL40" s="262"/>
      <c r="TYM40" s="262"/>
      <c r="TYN40" s="262"/>
      <c r="TYO40" s="262"/>
      <c r="TYP40" s="262"/>
      <c r="TYQ40" s="262"/>
      <c r="TYR40" s="262"/>
      <c r="TYS40" s="262"/>
      <c r="TYT40" s="262"/>
      <c r="TYU40" s="262"/>
      <c r="TYV40" s="262"/>
      <c r="TYW40" s="262"/>
      <c r="TYX40" s="262"/>
      <c r="TYY40" s="262"/>
      <c r="TYZ40" s="262"/>
      <c r="TZA40" s="262"/>
      <c r="TZB40" s="262"/>
      <c r="TZC40" s="262"/>
      <c r="TZD40" s="262"/>
      <c r="TZE40" s="262"/>
      <c r="TZF40" s="262"/>
      <c r="TZG40" s="262"/>
      <c r="TZH40" s="262"/>
      <c r="TZI40" s="262"/>
      <c r="TZJ40" s="262"/>
      <c r="TZK40" s="262"/>
      <c r="TZL40" s="262"/>
      <c r="TZM40" s="262"/>
      <c r="TZN40" s="262"/>
      <c r="TZO40" s="262"/>
      <c r="TZP40" s="262"/>
      <c r="TZQ40" s="262"/>
      <c r="TZR40" s="262"/>
      <c r="TZS40" s="262"/>
      <c r="TZT40" s="262"/>
      <c r="TZU40" s="262"/>
      <c r="TZV40" s="262"/>
      <c r="TZW40" s="262"/>
      <c r="TZX40" s="262"/>
      <c r="TZY40" s="262"/>
      <c r="TZZ40" s="262"/>
      <c r="UAA40" s="262"/>
      <c r="UAB40" s="262"/>
      <c r="UAC40" s="262"/>
      <c r="UAD40" s="262"/>
      <c r="UAE40" s="262"/>
      <c r="UAF40" s="262"/>
      <c r="UAG40" s="262"/>
      <c r="UAH40" s="262"/>
      <c r="UAI40" s="262"/>
      <c r="UAJ40" s="262"/>
      <c r="UAK40" s="262"/>
      <c r="UAL40" s="262"/>
      <c r="UAM40" s="262"/>
      <c r="UAN40" s="262"/>
      <c r="UAO40" s="262"/>
      <c r="UAP40" s="262"/>
      <c r="UAQ40" s="262"/>
      <c r="UAR40" s="262"/>
      <c r="UAS40" s="262"/>
      <c r="UAT40" s="262"/>
      <c r="UAU40" s="262"/>
      <c r="UAV40" s="262"/>
      <c r="UAW40" s="262"/>
      <c r="UAX40" s="262"/>
      <c r="UAY40" s="262"/>
      <c r="UAZ40" s="262"/>
      <c r="UBA40" s="262"/>
      <c r="UBB40" s="262"/>
      <c r="UBC40" s="262"/>
      <c r="UBD40" s="262"/>
      <c r="UBE40" s="262"/>
      <c r="UBF40" s="262"/>
      <c r="UBG40" s="262"/>
      <c r="UBH40" s="262"/>
      <c r="UBI40" s="262"/>
      <c r="UBJ40" s="262"/>
      <c r="UBK40" s="262"/>
      <c r="UBL40" s="262"/>
      <c r="UBM40" s="262"/>
      <c r="UBN40" s="262"/>
      <c r="UBO40" s="262"/>
      <c r="UBP40" s="262"/>
      <c r="UBQ40" s="262"/>
      <c r="UBR40" s="262"/>
      <c r="UBS40" s="262"/>
      <c r="UBT40" s="262"/>
      <c r="UBU40" s="262"/>
      <c r="UBV40" s="262"/>
      <c r="UBW40" s="262"/>
      <c r="UBX40" s="262"/>
      <c r="UBY40" s="262"/>
      <c r="UBZ40" s="262"/>
      <c r="UCA40" s="262"/>
      <c r="UCB40" s="262"/>
      <c r="UCC40" s="262"/>
      <c r="UCD40" s="262"/>
      <c r="UCE40" s="262"/>
      <c r="UCF40" s="262"/>
      <c r="UCG40" s="262"/>
      <c r="UCH40" s="262"/>
      <c r="UCI40" s="262"/>
      <c r="UCJ40" s="262"/>
      <c r="UCK40" s="262"/>
      <c r="UCL40" s="262"/>
      <c r="UCM40" s="262"/>
      <c r="UCN40" s="262"/>
      <c r="UCO40" s="262"/>
      <c r="UCP40" s="262"/>
      <c r="UCQ40" s="262"/>
      <c r="UCR40" s="262"/>
      <c r="UCS40" s="262"/>
      <c r="UCT40" s="262"/>
      <c r="UCU40" s="262"/>
      <c r="UCV40" s="262"/>
      <c r="UCW40" s="262"/>
      <c r="UCX40" s="262"/>
      <c r="UCY40" s="262"/>
      <c r="UCZ40" s="262"/>
      <c r="UDA40" s="262"/>
      <c r="UDB40" s="262"/>
      <c r="UDC40" s="262"/>
      <c r="UDD40" s="262"/>
      <c r="UDE40" s="262"/>
      <c r="UDF40" s="262"/>
      <c r="UDG40" s="262"/>
      <c r="UDH40" s="262"/>
      <c r="UDI40" s="262"/>
      <c r="UDJ40" s="262"/>
      <c r="UDK40" s="262"/>
      <c r="UDL40" s="262"/>
      <c r="UDM40" s="262"/>
      <c r="UDN40" s="262"/>
      <c r="UDO40" s="262"/>
      <c r="UDP40" s="262"/>
      <c r="UDQ40" s="262"/>
      <c r="UDR40" s="262"/>
      <c r="UDS40" s="262"/>
      <c r="UDT40" s="262"/>
      <c r="UDU40" s="262"/>
      <c r="UDV40" s="262"/>
      <c r="UDW40" s="262"/>
      <c r="UDX40" s="262"/>
      <c r="UDY40" s="262"/>
      <c r="UDZ40" s="262"/>
      <c r="UEA40" s="262"/>
      <c r="UEB40" s="262"/>
      <c r="UEC40" s="262"/>
      <c r="UED40" s="262"/>
      <c r="UEE40" s="262"/>
      <c r="UEF40" s="262"/>
      <c r="UEG40" s="262"/>
      <c r="UEH40" s="262"/>
      <c r="UEI40" s="262"/>
      <c r="UEJ40" s="262"/>
      <c r="UEK40" s="262"/>
      <c r="UEL40" s="262"/>
      <c r="UEM40" s="262"/>
      <c r="UEN40" s="262"/>
      <c r="UEO40" s="262"/>
      <c r="UEP40" s="262"/>
      <c r="UEQ40" s="262"/>
      <c r="UER40" s="262"/>
      <c r="UES40" s="262"/>
      <c r="UET40" s="262"/>
      <c r="UEU40" s="262"/>
      <c r="UEV40" s="262"/>
      <c r="UEW40" s="262"/>
      <c r="UEX40" s="262"/>
      <c r="UEY40" s="262"/>
      <c r="UEZ40" s="262"/>
      <c r="UFA40" s="262"/>
      <c r="UFB40" s="262"/>
      <c r="UFC40" s="262"/>
      <c r="UFD40" s="262"/>
      <c r="UFE40" s="262"/>
      <c r="UFF40" s="262"/>
      <c r="UFG40" s="262"/>
      <c r="UFH40" s="262"/>
      <c r="UFI40" s="262"/>
      <c r="UFJ40" s="262"/>
      <c r="UFK40" s="262"/>
      <c r="UFL40" s="262"/>
      <c r="UFM40" s="262"/>
      <c r="UFN40" s="262"/>
      <c r="UFO40" s="262"/>
      <c r="UFP40" s="262"/>
      <c r="UFQ40" s="262"/>
      <c r="UFR40" s="262"/>
      <c r="UFS40" s="262"/>
      <c r="UFT40" s="262"/>
      <c r="UFU40" s="262"/>
      <c r="UFV40" s="262"/>
      <c r="UFW40" s="262"/>
      <c r="UFX40" s="262"/>
      <c r="UFY40" s="262"/>
      <c r="UFZ40" s="262"/>
      <c r="UGA40" s="262"/>
      <c r="UGB40" s="262"/>
      <c r="UGC40" s="262"/>
      <c r="UGD40" s="262"/>
      <c r="UGE40" s="262"/>
      <c r="UGF40" s="262"/>
      <c r="UGG40" s="262"/>
      <c r="UGH40" s="262"/>
      <c r="UGI40" s="262"/>
      <c r="UGJ40" s="262"/>
      <c r="UGK40" s="262"/>
      <c r="UGL40" s="262"/>
      <c r="UGM40" s="262"/>
      <c r="UGN40" s="262"/>
      <c r="UGO40" s="262"/>
      <c r="UGP40" s="262"/>
      <c r="UGQ40" s="262"/>
      <c r="UGR40" s="262"/>
      <c r="UGS40" s="262"/>
      <c r="UGT40" s="262"/>
      <c r="UGU40" s="262"/>
      <c r="UGV40" s="262"/>
      <c r="UGW40" s="262"/>
      <c r="UGX40" s="262"/>
      <c r="UGY40" s="262"/>
      <c r="UGZ40" s="262"/>
      <c r="UHA40" s="262"/>
      <c r="UHB40" s="262"/>
      <c r="UHC40" s="262"/>
      <c r="UHD40" s="262"/>
      <c r="UHE40" s="262"/>
      <c r="UHF40" s="262"/>
      <c r="UHG40" s="262"/>
      <c r="UHH40" s="262"/>
      <c r="UHI40" s="262"/>
      <c r="UHJ40" s="262"/>
      <c r="UHK40" s="262"/>
      <c r="UHL40" s="262"/>
      <c r="UHM40" s="262"/>
      <c r="UHN40" s="262"/>
      <c r="UHO40" s="262"/>
      <c r="UHP40" s="262"/>
      <c r="UHQ40" s="262"/>
      <c r="UHR40" s="262"/>
      <c r="UHS40" s="262"/>
      <c r="UHT40" s="262"/>
      <c r="UHU40" s="262"/>
      <c r="UHV40" s="262"/>
      <c r="UHW40" s="262"/>
      <c r="UHX40" s="262"/>
      <c r="UHY40" s="262"/>
      <c r="UHZ40" s="262"/>
      <c r="UIA40" s="262"/>
      <c r="UIB40" s="262"/>
      <c r="UIC40" s="262"/>
      <c r="UID40" s="262"/>
      <c r="UIE40" s="262"/>
      <c r="UIF40" s="262"/>
      <c r="UIG40" s="262"/>
      <c r="UIH40" s="262"/>
      <c r="UII40" s="262"/>
      <c r="UIJ40" s="262"/>
      <c r="UIK40" s="262"/>
      <c r="UIL40" s="262"/>
      <c r="UIM40" s="262"/>
      <c r="UIN40" s="262"/>
      <c r="UIO40" s="262"/>
      <c r="UIP40" s="262"/>
      <c r="UIQ40" s="262"/>
      <c r="UIR40" s="262"/>
      <c r="UIS40" s="262"/>
      <c r="UIT40" s="262"/>
      <c r="UIU40" s="262"/>
      <c r="UIV40" s="262"/>
      <c r="UIW40" s="262"/>
      <c r="UIX40" s="262"/>
      <c r="UIY40" s="262"/>
      <c r="UIZ40" s="262"/>
      <c r="UJA40" s="262"/>
      <c r="UJB40" s="262"/>
      <c r="UJC40" s="262"/>
      <c r="UJD40" s="262"/>
      <c r="UJE40" s="262"/>
      <c r="UJF40" s="262"/>
      <c r="UJG40" s="262"/>
      <c r="UJH40" s="262"/>
      <c r="UJI40" s="262"/>
      <c r="UJJ40" s="262"/>
      <c r="UJK40" s="262"/>
      <c r="UJL40" s="262"/>
      <c r="UJM40" s="262"/>
      <c r="UJN40" s="262"/>
      <c r="UJO40" s="262"/>
      <c r="UJP40" s="262"/>
      <c r="UJQ40" s="262"/>
      <c r="UJR40" s="262"/>
      <c r="UJS40" s="262"/>
      <c r="UJT40" s="262"/>
      <c r="UJU40" s="262"/>
      <c r="UJV40" s="262"/>
      <c r="UJW40" s="262"/>
      <c r="UJX40" s="262"/>
      <c r="UJY40" s="262"/>
      <c r="UJZ40" s="262"/>
      <c r="UKA40" s="262"/>
      <c r="UKB40" s="262"/>
      <c r="UKC40" s="262"/>
      <c r="UKD40" s="262"/>
      <c r="UKE40" s="262"/>
      <c r="UKF40" s="262"/>
      <c r="UKG40" s="262"/>
      <c r="UKH40" s="262"/>
      <c r="UKI40" s="262"/>
      <c r="UKJ40" s="262"/>
      <c r="UKK40" s="262"/>
      <c r="UKL40" s="262"/>
      <c r="UKM40" s="262"/>
      <c r="UKN40" s="262"/>
      <c r="UKO40" s="262"/>
      <c r="UKP40" s="262"/>
      <c r="UKQ40" s="262"/>
      <c r="UKR40" s="262"/>
      <c r="UKS40" s="262"/>
      <c r="UKT40" s="262"/>
      <c r="UKU40" s="262"/>
      <c r="UKV40" s="262"/>
      <c r="UKW40" s="262"/>
      <c r="UKX40" s="262"/>
      <c r="UKY40" s="262"/>
      <c r="UKZ40" s="262"/>
      <c r="ULA40" s="262"/>
      <c r="ULB40" s="262"/>
      <c r="ULC40" s="262"/>
      <c r="ULD40" s="262"/>
      <c r="ULE40" s="262"/>
      <c r="ULF40" s="262"/>
      <c r="ULG40" s="262"/>
      <c r="ULH40" s="262"/>
      <c r="ULI40" s="262"/>
      <c r="ULJ40" s="262"/>
      <c r="ULK40" s="262"/>
      <c r="ULL40" s="262"/>
      <c r="ULM40" s="262"/>
      <c r="ULN40" s="262"/>
      <c r="ULO40" s="262"/>
      <c r="ULP40" s="262"/>
      <c r="ULQ40" s="262"/>
      <c r="ULR40" s="262"/>
      <c r="ULS40" s="262"/>
      <c r="ULT40" s="262"/>
      <c r="ULU40" s="262"/>
      <c r="ULV40" s="262"/>
      <c r="ULW40" s="262"/>
      <c r="ULX40" s="262"/>
      <c r="ULY40" s="262"/>
      <c r="ULZ40" s="262"/>
      <c r="UMA40" s="262"/>
      <c r="UMB40" s="262"/>
      <c r="UMC40" s="262"/>
      <c r="UMD40" s="262"/>
      <c r="UME40" s="262"/>
      <c r="UMF40" s="262"/>
      <c r="UMG40" s="262"/>
      <c r="UMH40" s="262"/>
      <c r="UMI40" s="262"/>
      <c r="UMJ40" s="262"/>
      <c r="UMK40" s="262"/>
      <c r="UML40" s="262"/>
      <c r="UMM40" s="262"/>
      <c r="UMN40" s="262"/>
      <c r="UMO40" s="262"/>
      <c r="UMP40" s="262"/>
      <c r="UMQ40" s="262"/>
      <c r="UMR40" s="262"/>
      <c r="UMS40" s="262"/>
      <c r="UMT40" s="262"/>
      <c r="UMU40" s="262"/>
      <c r="UMV40" s="262"/>
      <c r="UMW40" s="262"/>
      <c r="UMX40" s="262"/>
      <c r="UMY40" s="262"/>
      <c r="UMZ40" s="262"/>
      <c r="UNA40" s="262"/>
      <c r="UNB40" s="262"/>
      <c r="UNC40" s="262"/>
      <c r="UND40" s="262"/>
      <c r="UNE40" s="262"/>
      <c r="UNF40" s="262"/>
      <c r="UNG40" s="262"/>
      <c r="UNH40" s="262"/>
      <c r="UNI40" s="262"/>
      <c r="UNJ40" s="262"/>
      <c r="UNK40" s="262"/>
      <c r="UNL40" s="262"/>
      <c r="UNM40" s="262"/>
      <c r="UNN40" s="262"/>
      <c r="UNO40" s="262"/>
      <c r="UNP40" s="262"/>
      <c r="UNQ40" s="262"/>
      <c r="UNR40" s="262"/>
      <c r="UNS40" s="262"/>
      <c r="UNT40" s="262"/>
      <c r="UNU40" s="262"/>
      <c r="UNV40" s="262"/>
      <c r="UNW40" s="262"/>
      <c r="UNX40" s="262"/>
      <c r="UNY40" s="262"/>
      <c r="UNZ40" s="262"/>
      <c r="UOA40" s="262"/>
      <c r="UOB40" s="262"/>
      <c r="UOC40" s="262"/>
      <c r="UOD40" s="262"/>
      <c r="UOE40" s="262"/>
      <c r="UOF40" s="262"/>
      <c r="UOG40" s="262"/>
      <c r="UOH40" s="262"/>
      <c r="UOI40" s="262"/>
      <c r="UOJ40" s="262"/>
      <c r="UOK40" s="262"/>
      <c r="UOL40" s="262"/>
      <c r="UOM40" s="262"/>
      <c r="UON40" s="262"/>
      <c r="UOO40" s="262"/>
      <c r="UOP40" s="262"/>
      <c r="UOQ40" s="262"/>
      <c r="UOR40" s="262"/>
      <c r="UOS40" s="262"/>
      <c r="UOT40" s="262"/>
      <c r="UOU40" s="262"/>
      <c r="UOV40" s="262"/>
      <c r="UOW40" s="262"/>
      <c r="UOX40" s="262"/>
      <c r="UOY40" s="262"/>
      <c r="UOZ40" s="262"/>
      <c r="UPA40" s="262"/>
      <c r="UPB40" s="262"/>
      <c r="UPC40" s="262"/>
      <c r="UPD40" s="262"/>
      <c r="UPE40" s="262"/>
      <c r="UPF40" s="262"/>
      <c r="UPG40" s="262"/>
      <c r="UPH40" s="262"/>
      <c r="UPI40" s="262"/>
      <c r="UPJ40" s="262"/>
      <c r="UPK40" s="262"/>
      <c r="UPL40" s="262"/>
      <c r="UPM40" s="262"/>
      <c r="UPN40" s="262"/>
      <c r="UPO40" s="262"/>
      <c r="UPP40" s="262"/>
      <c r="UPQ40" s="262"/>
      <c r="UPR40" s="262"/>
      <c r="UPS40" s="262"/>
      <c r="UPT40" s="262"/>
      <c r="UPU40" s="262"/>
      <c r="UPV40" s="262"/>
      <c r="UPW40" s="262"/>
      <c r="UPX40" s="262"/>
      <c r="UPY40" s="262"/>
      <c r="UPZ40" s="262"/>
      <c r="UQA40" s="262"/>
      <c r="UQB40" s="262"/>
      <c r="UQC40" s="262"/>
      <c r="UQD40" s="262"/>
      <c r="UQE40" s="262"/>
      <c r="UQF40" s="262"/>
      <c r="UQG40" s="262"/>
      <c r="UQH40" s="262"/>
      <c r="UQI40" s="262"/>
      <c r="UQJ40" s="262"/>
      <c r="UQK40" s="262"/>
      <c r="UQL40" s="262"/>
      <c r="UQM40" s="262"/>
      <c r="UQN40" s="262"/>
      <c r="UQO40" s="262"/>
      <c r="UQP40" s="262"/>
      <c r="UQQ40" s="262"/>
      <c r="UQR40" s="262"/>
      <c r="UQS40" s="262"/>
      <c r="UQT40" s="262"/>
      <c r="UQU40" s="262"/>
      <c r="UQV40" s="262"/>
      <c r="UQW40" s="262"/>
      <c r="UQX40" s="262"/>
      <c r="UQY40" s="262"/>
      <c r="UQZ40" s="262"/>
      <c r="URA40" s="262"/>
      <c r="URB40" s="262"/>
      <c r="URC40" s="262"/>
      <c r="URD40" s="262"/>
      <c r="URE40" s="262"/>
      <c r="URF40" s="262"/>
      <c r="URG40" s="262"/>
      <c r="URH40" s="262"/>
      <c r="URI40" s="262"/>
      <c r="URJ40" s="262"/>
      <c r="URK40" s="262"/>
      <c r="URL40" s="262"/>
      <c r="URM40" s="262"/>
      <c r="URN40" s="262"/>
      <c r="URO40" s="262"/>
      <c r="URP40" s="262"/>
      <c r="URQ40" s="262"/>
      <c r="URR40" s="262"/>
      <c r="URS40" s="262"/>
      <c r="URT40" s="262"/>
      <c r="URU40" s="262"/>
      <c r="URV40" s="262"/>
      <c r="URW40" s="262"/>
      <c r="URX40" s="262"/>
      <c r="URY40" s="262"/>
      <c r="URZ40" s="262"/>
      <c r="USA40" s="262"/>
      <c r="USB40" s="262"/>
      <c r="USC40" s="262"/>
      <c r="USD40" s="262"/>
      <c r="USE40" s="262"/>
      <c r="USF40" s="262"/>
      <c r="USG40" s="262"/>
      <c r="USH40" s="262"/>
      <c r="USI40" s="262"/>
      <c r="USJ40" s="262"/>
      <c r="USK40" s="262"/>
      <c r="USL40" s="262"/>
      <c r="USM40" s="262"/>
      <c r="USN40" s="262"/>
      <c r="USO40" s="262"/>
      <c r="USP40" s="262"/>
      <c r="USQ40" s="262"/>
      <c r="USR40" s="262"/>
      <c r="USS40" s="262"/>
      <c r="UST40" s="262"/>
      <c r="USU40" s="262"/>
      <c r="USV40" s="262"/>
      <c r="USW40" s="262"/>
      <c r="USX40" s="262"/>
      <c r="USY40" s="262"/>
      <c r="USZ40" s="262"/>
      <c r="UTA40" s="262"/>
      <c r="UTB40" s="262"/>
      <c r="UTC40" s="262"/>
      <c r="UTD40" s="262"/>
      <c r="UTE40" s="262"/>
      <c r="UTF40" s="262"/>
      <c r="UTG40" s="262"/>
      <c r="UTH40" s="262"/>
      <c r="UTI40" s="262"/>
      <c r="UTJ40" s="262"/>
      <c r="UTK40" s="262"/>
      <c r="UTL40" s="262"/>
      <c r="UTM40" s="262"/>
      <c r="UTN40" s="262"/>
      <c r="UTO40" s="262"/>
      <c r="UTP40" s="262"/>
      <c r="UTQ40" s="262"/>
      <c r="UTR40" s="262"/>
      <c r="UTS40" s="262"/>
      <c r="UTT40" s="262"/>
      <c r="UTU40" s="262"/>
      <c r="UTV40" s="262"/>
      <c r="UTW40" s="262"/>
      <c r="UTX40" s="262"/>
      <c r="UTY40" s="262"/>
      <c r="UTZ40" s="262"/>
      <c r="UUA40" s="262"/>
      <c r="UUB40" s="262"/>
      <c r="UUC40" s="262"/>
      <c r="UUD40" s="262"/>
      <c r="UUE40" s="262"/>
      <c r="UUF40" s="262"/>
      <c r="UUG40" s="262"/>
      <c r="UUH40" s="262"/>
      <c r="UUI40" s="262"/>
      <c r="UUJ40" s="262"/>
      <c r="UUK40" s="262"/>
      <c r="UUL40" s="262"/>
      <c r="UUM40" s="262"/>
      <c r="UUN40" s="262"/>
      <c r="UUO40" s="262"/>
      <c r="UUP40" s="262"/>
      <c r="UUQ40" s="262"/>
      <c r="UUR40" s="262"/>
      <c r="UUS40" s="262"/>
      <c r="UUT40" s="262"/>
      <c r="UUU40" s="262"/>
      <c r="UUV40" s="262"/>
      <c r="UUW40" s="262"/>
      <c r="UUX40" s="262"/>
      <c r="UUY40" s="262"/>
      <c r="UUZ40" s="262"/>
      <c r="UVA40" s="262"/>
      <c r="UVB40" s="262"/>
      <c r="UVC40" s="262"/>
      <c r="UVD40" s="262"/>
      <c r="UVE40" s="262"/>
      <c r="UVF40" s="262"/>
      <c r="UVG40" s="262"/>
      <c r="UVH40" s="262"/>
      <c r="UVI40" s="262"/>
      <c r="UVJ40" s="262"/>
      <c r="UVK40" s="262"/>
      <c r="UVL40" s="262"/>
      <c r="UVM40" s="262"/>
      <c r="UVN40" s="262"/>
      <c r="UVO40" s="262"/>
      <c r="UVP40" s="262"/>
      <c r="UVQ40" s="262"/>
      <c r="UVR40" s="262"/>
      <c r="UVS40" s="262"/>
      <c r="UVT40" s="262"/>
      <c r="UVU40" s="262"/>
      <c r="UVV40" s="262"/>
      <c r="UVW40" s="262"/>
      <c r="UVX40" s="262"/>
      <c r="UVY40" s="262"/>
      <c r="UVZ40" s="262"/>
      <c r="UWA40" s="262"/>
      <c r="UWB40" s="262"/>
      <c r="UWC40" s="262"/>
      <c r="UWD40" s="262"/>
      <c r="UWE40" s="262"/>
      <c r="UWF40" s="262"/>
      <c r="UWG40" s="262"/>
      <c r="UWH40" s="262"/>
      <c r="UWI40" s="262"/>
      <c r="UWJ40" s="262"/>
      <c r="UWK40" s="262"/>
      <c r="UWL40" s="262"/>
      <c r="UWM40" s="262"/>
      <c r="UWN40" s="262"/>
      <c r="UWO40" s="262"/>
      <c r="UWP40" s="262"/>
      <c r="UWQ40" s="262"/>
      <c r="UWR40" s="262"/>
      <c r="UWS40" s="262"/>
      <c r="UWT40" s="262"/>
      <c r="UWU40" s="262"/>
      <c r="UWV40" s="262"/>
      <c r="UWW40" s="262"/>
      <c r="UWX40" s="262"/>
      <c r="UWY40" s="262"/>
      <c r="UWZ40" s="262"/>
      <c r="UXA40" s="262"/>
      <c r="UXB40" s="262"/>
      <c r="UXC40" s="262"/>
      <c r="UXD40" s="262"/>
      <c r="UXE40" s="262"/>
      <c r="UXF40" s="262"/>
      <c r="UXG40" s="262"/>
      <c r="UXH40" s="262"/>
      <c r="UXI40" s="262"/>
      <c r="UXJ40" s="262"/>
      <c r="UXK40" s="262"/>
      <c r="UXL40" s="262"/>
      <c r="UXM40" s="262"/>
      <c r="UXN40" s="262"/>
      <c r="UXO40" s="262"/>
      <c r="UXP40" s="262"/>
      <c r="UXQ40" s="262"/>
      <c r="UXR40" s="262"/>
      <c r="UXS40" s="262"/>
      <c r="UXT40" s="262"/>
      <c r="UXU40" s="262"/>
      <c r="UXV40" s="262"/>
      <c r="UXW40" s="262"/>
      <c r="UXX40" s="262"/>
      <c r="UXY40" s="262"/>
      <c r="UXZ40" s="262"/>
      <c r="UYA40" s="262"/>
      <c r="UYB40" s="262"/>
      <c r="UYC40" s="262"/>
      <c r="UYD40" s="262"/>
      <c r="UYE40" s="262"/>
      <c r="UYF40" s="262"/>
      <c r="UYG40" s="262"/>
      <c r="UYH40" s="262"/>
      <c r="UYI40" s="262"/>
      <c r="UYJ40" s="262"/>
      <c r="UYK40" s="262"/>
      <c r="UYL40" s="262"/>
      <c r="UYM40" s="262"/>
      <c r="UYN40" s="262"/>
      <c r="UYO40" s="262"/>
      <c r="UYP40" s="262"/>
      <c r="UYQ40" s="262"/>
      <c r="UYR40" s="262"/>
      <c r="UYS40" s="262"/>
      <c r="UYT40" s="262"/>
      <c r="UYU40" s="262"/>
      <c r="UYV40" s="262"/>
      <c r="UYW40" s="262"/>
      <c r="UYX40" s="262"/>
      <c r="UYY40" s="262"/>
      <c r="UYZ40" s="262"/>
      <c r="UZA40" s="262"/>
      <c r="UZB40" s="262"/>
      <c r="UZC40" s="262"/>
      <c r="UZD40" s="262"/>
      <c r="UZE40" s="262"/>
      <c r="UZF40" s="262"/>
      <c r="UZG40" s="262"/>
      <c r="UZH40" s="262"/>
      <c r="UZI40" s="262"/>
      <c r="UZJ40" s="262"/>
      <c r="UZK40" s="262"/>
      <c r="UZL40" s="262"/>
      <c r="UZM40" s="262"/>
      <c r="UZN40" s="262"/>
      <c r="UZO40" s="262"/>
      <c r="UZP40" s="262"/>
      <c r="UZQ40" s="262"/>
      <c r="UZR40" s="262"/>
      <c r="UZS40" s="262"/>
      <c r="UZT40" s="262"/>
      <c r="UZU40" s="262"/>
      <c r="UZV40" s="262"/>
      <c r="UZW40" s="262"/>
      <c r="UZX40" s="262"/>
      <c r="UZY40" s="262"/>
      <c r="UZZ40" s="262"/>
      <c r="VAA40" s="262"/>
      <c r="VAB40" s="262"/>
      <c r="VAC40" s="262"/>
      <c r="VAD40" s="262"/>
      <c r="VAE40" s="262"/>
      <c r="VAF40" s="262"/>
      <c r="VAG40" s="262"/>
      <c r="VAH40" s="262"/>
      <c r="VAI40" s="262"/>
      <c r="VAJ40" s="262"/>
      <c r="VAK40" s="262"/>
      <c r="VAL40" s="262"/>
      <c r="VAM40" s="262"/>
      <c r="VAN40" s="262"/>
      <c r="VAO40" s="262"/>
      <c r="VAP40" s="262"/>
      <c r="VAQ40" s="262"/>
      <c r="VAR40" s="262"/>
      <c r="VAS40" s="262"/>
      <c r="VAT40" s="262"/>
      <c r="VAU40" s="262"/>
      <c r="VAV40" s="262"/>
      <c r="VAW40" s="262"/>
      <c r="VAX40" s="262"/>
      <c r="VAY40" s="262"/>
      <c r="VAZ40" s="262"/>
      <c r="VBA40" s="262"/>
      <c r="VBB40" s="262"/>
      <c r="VBC40" s="262"/>
      <c r="VBD40" s="262"/>
      <c r="VBE40" s="262"/>
      <c r="VBF40" s="262"/>
      <c r="VBG40" s="262"/>
      <c r="VBH40" s="262"/>
      <c r="VBI40" s="262"/>
      <c r="VBJ40" s="262"/>
      <c r="VBK40" s="262"/>
      <c r="VBL40" s="262"/>
      <c r="VBM40" s="262"/>
      <c r="VBN40" s="262"/>
      <c r="VBO40" s="262"/>
      <c r="VBP40" s="262"/>
      <c r="VBQ40" s="262"/>
      <c r="VBR40" s="262"/>
      <c r="VBS40" s="262"/>
      <c r="VBT40" s="262"/>
      <c r="VBU40" s="262"/>
      <c r="VBV40" s="262"/>
      <c r="VBW40" s="262"/>
      <c r="VBX40" s="262"/>
      <c r="VBY40" s="262"/>
      <c r="VBZ40" s="262"/>
      <c r="VCA40" s="262"/>
      <c r="VCB40" s="262"/>
      <c r="VCC40" s="262"/>
      <c r="VCD40" s="262"/>
      <c r="VCE40" s="262"/>
      <c r="VCF40" s="262"/>
      <c r="VCG40" s="262"/>
      <c r="VCH40" s="262"/>
      <c r="VCI40" s="262"/>
      <c r="VCJ40" s="262"/>
      <c r="VCK40" s="262"/>
      <c r="VCL40" s="262"/>
      <c r="VCM40" s="262"/>
      <c r="VCN40" s="262"/>
      <c r="VCO40" s="262"/>
      <c r="VCP40" s="262"/>
      <c r="VCQ40" s="262"/>
      <c r="VCR40" s="262"/>
      <c r="VCS40" s="262"/>
      <c r="VCT40" s="262"/>
      <c r="VCU40" s="262"/>
      <c r="VCV40" s="262"/>
      <c r="VCW40" s="262"/>
      <c r="VCX40" s="262"/>
      <c r="VCY40" s="262"/>
      <c r="VCZ40" s="262"/>
      <c r="VDA40" s="262"/>
      <c r="VDB40" s="262"/>
      <c r="VDC40" s="262"/>
      <c r="VDD40" s="262"/>
      <c r="VDE40" s="262"/>
      <c r="VDF40" s="262"/>
      <c r="VDG40" s="262"/>
      <c r="VDH40" s="262"/>
      <c r="VDI40" s="262"/>
      <c r="VDJ40" s="262"/>
      <c r="VDK40" s="262"/>
      <c r="VDL40" s="262"/>
      <c r="VDM40" s="262"/>
      <c r="VDN40" s="262"/>
      <c r="VDO40" s="262"/>
      <c r="VDP40" s="262"/>
      <c r="VDQ40" s="262"/>
      <c r="VDR40" s="262"/>
      <c r="VDS40" s="262"/>
      <c r="VDT40" s="262"/>
      <c r="VDU40" s="262"/>
      <c r="VDV40" s="262"/>
      <c r="VDW40" s="262"/>
      <c r="VDX40" s="262"/>
      <c r="VDY40" s="262"/>
      <c r="VDZ40" s="262"/>
      <c r="VEA40" s="262"/>
      <c r="VEB40" s="262"/>
      <c r="VEC40" s="262"/>
      <c r="VED40" s="262"/>
      <c r="VEE40" s="262"/>
      <c r="VEF40" s="262"/>
      <c r="VEG40" s="262"/>
      <c r="VEH40" s="262"/>
      <c r="VEI40" s="262"/>
      <c r="VEJ40" s="262"/>
      <c r="VEK40" s="262"/>
      <c r="VEL40" s="262"/>
      <c r="VEM40" s="262"/>
      <c r="VEN40" s="262"/>
      <c r="VEO40" s="262"/>
      <c r="VEP40" s="262"/>
      <c r="VEQ40" s="262"/>
      <c r="VER40" s="262"/>
      <c r="VES40" s="262"/>
      <c r="VET40" s="262"/>
      <c r="VEU40" s="262"/>
      <c r="VEV40" s="262"/>
      <c r="VEW40" s="262"/>
      <c r="VEX40" s="262"/>
      <c r="VEY40" s="262"/>
      <c r="VEZ40" s="262"/>
      <c r="VFA40" s="262"/>
      <c r="VFB40" s="262"/>
      <c r="VFC40" s="262"/>
      <c r="VFD40" s="262"/>
      <c r="VFE40" s="262"/>
      <c r="VFF40" s="262"/>
      <c r="VFG40" s="262"/>
      <c r="VFH40" s="262"/>
      <c r="VFI40" s="262"/>
      <c r="VFJ40" s="262"/>
      <c r="VFK40" s="262"/>
      <c r="VFL40" s="262"/>
      <c r="VFM40" s="262"/>
      <c r="VFN40" s="262"/>
      <c r="VFO40" s="262"/>
      <c r="VFP40" s="262"/>
      <c r="VFQ40" s="262"/>
      <c r="VFR40" s="262"/>
      <c r="VFS40" s="262"/>
      <c r="VFT40" s="262"/>
      <c r="VFU40" s="262"/>
      <c r="VFV40" s="262"/>
      <c r="VFW40" s="262"/>
      <c r="VFX40" s="262"/>
      <c r="VFY40" s="262"/>
      <c r="VFZ40" s="262"/>
      <c r="VGA40" s="262"/>
      <c r="VGB40" s="262"/>
      <c r="VGC40" s="262"/>
      <c r="VGD40" s="262"/>
      <c r="VGE40" s="262"/>
      <c r="VGF40" s="262"/>
      <c r="VGG40" s="262"/>
      <c r="VGH40" s="262"/>
      <c r="VGI40" s="262"/>
      <c r="VGJ40" s="262"/>
      <c r="VGK40" s="262"/>
      <c r="VGL40" s="262"/>
      <c r="VGM40" s="262"/>
      <c r="VGN40" s="262"/>
      <c r="VGO40" s="262"/>
      <c r="VGP40" s="262"/>
      <c r="VGQ40" s="262"/>
      <c r="VGR40" s="262"/>
      <c r="VGS40" s="262"/>
      <c r="VGT40" s="262"/>
      <c r="VGU40" s="262"/>
      <c r="VGV40" s="262"/>
      <c r="VGW40" s="262"/>
      <c r="VGX40" s="262"/>
      <c r="VGY40" s="262"/>
      <c r="VGZ40" s="262"/>
      <c r="VHA40" s="262"/>
      <c r="VHB40" s="262"/>
      <c r="VHC40" s="262"/>
      <c r="VHD40" s="262"/>
      <c r="VHE40" s="262"/>
      <c r="VHF40" s="262"/>
      <c r="VHG40" s="262"/>
      <c r="VHH40" s="262"/>
      <c r="VHI40" s="262"/>
      <c r="VHJ40" s="262"/>
      <c r="VHK40" s="262"/>
      <c r="VHL40" s="262"/>
      <c r="VHM40" s="262"/>
      <c r="VHN40" s="262"/>
      <c r="VHO40" s="262"/>
      <c r="VHP40" s="262"/>
      <c r="VHQ40" s="262"/>
      <c r="VHR40" s="262"/>
      <c r="VHS40" s="262"/>
      <c r="VHT40" s="262"/>
      <c r="VHU40" s="262"/>
      <c r="VHV40" s="262"/>
      <c r="VHW40" s="262"/>
      <c r="VHX40" s="262"/>
      <c r="VHY40" s="262"/>
      <c r="VHZ40" s="262"/>
      <c r="VIA40" s="262"/>
      <c r="VIB40" s="262"/>
      <c r="VIC40" s="262"/>
      <c r="VID40" s="262"/>
      <c r="VIE40" s="262"/>
      <c r="VIF40" s="262"/>
      <c r="VIG40" s="262"/>
      <c r="VIH40" s="262"/>
      <c r="VII40" s="262"/>
      <c r="VIJ40" s="262"/>
      <c r="VIK40" s="262"/>
      <c r="VIL40" s="262"/>
      <c r="VIM40" s="262"/>
      <c r="VIN40" s="262"/>
      <c r="VIO40" s="262"/>
      <c r="VIP40" s="262"/>
      <c r="VIQ40" s="262"/>
      <c r="VIR40" s="262"/>
      <c r="VIS40" s="262"/>
      <c r="VIT40" s="262"/>
      <c r="VIU40" s="262"/>
      <c r="VIV40" s="262"/>
      <c r="VIW40" s="262"/>
      <c r="VIX40" s="262"/>
      <c r="VIY40" s="262"/>
      <c r="VIZ40" s="262"/>
      <c r="VJA40" s="262"/>
      <c r="VJB40" s="262"/>
      <c r="VJC40" s="262"/>
      <c r="VJD40" s="262"/>
      <c r="VJE40" s="262"/>
      <c r="VJF40" s="262"/>
      <c r="VJG40" s="262"/>
      <c r="VJH40" s="262"/>
      <c r="VJI40" s="262"/>
      <c r="VJJ40" s="262"/>
      <c r="VJK40" s="262"/>
      <c r="VJL40" s="262"/>
      <c r="VJM40" s="262"/>
      <c r="VJN40" s="262"/>
      <c r="VJO40" s="262"/>
      <c r="VJP40" s="262"/>
      <c r="VJQ40" s="262"/>
      <c r="VJR40" s="262"/>
      <c r="VJS40" s="262"/>
      <c r="VJT40" s="262"/>
      <c r="VJU40" s="262"/>
      <c r="VJV40" s="262"/>
      <c r="VJW40" s="262"/>
      <c r="VJX40" s="262"/>
      <c r="VJY40" s="262"/>
      <c r="VJZ40" s="262"/>
      <c r="VKA40" s="262"/>
      <c r="VKB40" s="262"/>
      <c r="VKC40" s="262"/>
      <c r="VKD40" s="262"/>
      <c r="VKE40" s="262"/>
      <c r="VKF40" s="262"/>
      <c r="VKG40" s="262"/>
      <c r="VKH40" s="262"/>
      <c r="VKI40" s="262"/>
      <c r="VKJ40" s="262"/>
      <c r="VKK40" s="262"/>
      <c r="VKL40" s="262"/>
      <c r="VKM40" s="262"/>
      <c r="VKN40" s="262"/>
      <c r="VKO40" s="262"/>
      <c r="VKP40" s="262"/>
      <c r="VKQ40" s="262"/>
      <c r="VKR40" s="262"/>
      <c r="VKS40" s="262"/>
      <c r="VKT40" s="262"/>
      <c r="VKU40" s="262"/>
      <c r="VKV40" s="262"/>
      <c r="VKW40" s="262"/>
      <c r="VKX40" s="262"/>
      <c r="VKY40" s="262"/>
      <c r="VKZ40" s="262"/>
      <c r="VLA40" s="262"/>
      <c r="VLB40" s="262"/>
      <c r="VLC40" s="262"/>
      <c r="VLD40" s="262"/>
      <c r="VLE40" s="262"/>
      <c r="VLF40" s="262"/>
      <c r="VLG40" s="262"/>
      <c r="VLH40" s="262"/>
      <c r="VLI40" s="262"/>
      <c r="VLJ40" s="262"/>
      <c r="VLK40" s="262"/>
      <c r="VLL40" s="262"/>
      <c r="VLM40" s="262"/>
      <c r="VLN40" s="262"/>
      <c r="VLO40" s="262"/>
      <c r="VLP40" s="262"/>
      <c r="VLQ40" s="262"/>
      <c r="VLR40" s="262"/>
      <c r="VLS40" s="262"/>
      <c r="VLT40" s="262"/>
      <c r="VLU40" s="262"/>
      <c r="VLV40" s="262"/>
      <c r="VLW40" s="262"/>
      <c r="VLX40" s="262"/>
      <c r="VLY40" s="262"/>
      <c r="VLZ40" s="262"/>
      <c r="VMA40" s="262"/>
      <c r="VMB40" s="262"/>
      <c r="VMC40" s="262"/>
      <c r="VMD40" s="262"/>
      <c r="VME40" s="262"/>
      <c r="VMF40" s="262"/>
      <c r="VMG40" s="262"/>
      <c r="VMH40" s="262"/>
      <c r="VMI40" s="262"/>
      <c r="VMJ40" s="262"/>
      <c r="VMK40" s="262"/>
      <c r="VML40" s="262"/>
      <c r="VMM40" s="262"/>
      <c r="VMN40" s="262"/>
      <c r="VMO40" s="262"/>
      <c r="VMP40" s="262"/>
      <c r="VMQ40" s="262"/>
      <c r="VMR40" s="262"/>
      <c r="VMS40" s="262"/>
      <c r="VMT40" s="262"/>
      <c r="VMU40" s="262"/>
      <c r="VMV40" s="262"/>
      <c r="VMW40" s="262"/>
      <c r="VMX40" s="262"/>
      <c r="VMY40" s="262"/>
      <c r="VMZ40" s="262"/>
      <c r="VNA40" s="262"/>
      <c r="VNB40" s="262"/>
      <c r="VNC40" s="262"/>
      <c r="VND40" s="262"/>
      <c r="VNE40" s="262"/>
      <c r="VNF40" s="262"/>
      <c r="VNG40" s="262"/>
      <c r="VNH40" s="262"/>
      <c r="VNI40" s="262"/>
      <c r="VNJ40" s="262"/>
      <c r="VNK40" s="262"/>
      <c r="VNL40" s="262"/>
      <c r="VNM40" s="262"/>
      <c r="VNN40" s="262"/>
      <c r="VNO40" s="262"/>
      <c r="VNP40" s="262"/>
      <c r="VNQ40" s="262"/>
      <c r="VNR40" s="262"/>
      <c r="VNS40" s="262"/>
      <c r="VNT40" s="262"/>
      <c r="VNU40" s="262"/>
      <c r="VNV40" s="262"/>
      <c r="VNW40" s="262"/>
      <c r="VNX40" s="262"/>
      <c r="VNY40" s="262"/>
      <c r="VNZ40" s="262"/>
      <c r="VOA40" s="262"/>
      <c r="VOB40" s="262"/>
      <c r="VOC40" s="262"/>
      <c r="VOD40" s="262"/>
      <c r="VOE40" s="262"/>
      <c r="VOF40" s="262"/>
      <c r="VOG40" s="262"/>
      <c r="VOH40" s="262"/>
      <c r="VOI40" s="262"/>
      <c r="VOJ40" s="262"/>
      <c r="VOK40" s="262"/>
      <c r="VOL40" s="262"/>
      <c r="VOM40" s="262"/>
      <c r="VON40" s="262"/>
      <c r="VOO40" s="262"/>
      <c r="VOP40" s="262"/>
      <c r="VOQ40" s="262"/>
      <c r="VOR40" s="262"/>
      <c r="VOS40" s="262"/>
      <c r="VOT40" s="262"/>
      <c r="VOU40" s="262"/>
      <c r="VOV40" s="262"/>
      <c r="VOW40" s="262"/>
      <c r="VOX40" s="262"/>
      <c r="VOY40" s="262"/>
      <c r="VOZ40" s="262"/>
      <c r="VPA40" s="262"/>
      <c r="VPB40" s="262"/>
      <c r="VPC40" s="262"/>
      <c r="VPD40" s="262"/>
      <c r="VPE40" s="262"/>
      <c r="VPF40" s="262"/>
      <c r="VPG40" s="262"/>
      <c r="VPH40" s="262"/>
      <c r="VPI40" s="262"/>
      <c r="VPJ40" s="262"/>
      <c r="VPK40" s="262"/>
      <c r="VPL40" s="262"/>
      <c r="VPM40" s="262"/>
      <c r="VPN40" s="262"/>
      <c r="VPO40" s="262"/>
      <c r="VPP40" s="262"/>
      <c r="VPQ40" s="262"/>
      <c r="VPR40" s="262"/>
      <c r="VPS40" s="262"/>
      <c r="VPT40" s="262"/>
      <c r="VPU40" s="262"/>
      <c r="VPV40" s="262"/>
      <c r="VPW40" s="262"/>
      <c r="VPX40" s="262"/>
      <c r="VPY40" s="262"/>
      <c r="VPZ40" s="262"/>
      <c r="VQA40" s="262"/>
      <c r="VQB40" s="262"/>
      <c r="VQC40" s="262"/>
      <c r="VQD40" s="262"/>
      <c r="VQE40" s="262"/>
      <c r="VQF40" s="262"/>
      <c r="VQG40" s="262"/>
      <c r="VQH40" s="262"/>
      <c r="VQI40" s="262"/>
      <c r="VQJ40" s="262"/>
      <c r="VQK40" s="262"/>
      <c r="VQL40" s="262"/>
      <c r="VQM40" s="262"/>
      <c r="VQN40" s="262"/>
      <c r="VQO40" s="262"/>
      <c r="VQP40" s="262"/>
      <c r="VQQ40" s="262"/>
      <c r="VQR40" s="262"/>
      <c r="VQS40" s="262"/>
      <c r="VQT40" s="262"/>
      <c r="VQU40" s="262"/>
      <c r="VQV40" s="262"/>
      <c r="VQW40" s="262"/>
      <c r="VQX40" s="262"/>
      <c r="VQY40" s="262"/>
      <c r="VQZ40" s="262"/>
      <c r="VRA40" s="262"/>
      <c r="VRB40" s="262"/>
      <c r="VRC40" s="262"/>
      <c r="VRD40" s="262"/>
      <c r="VRE40" s="262"/>
      <c r="VRF40" s="262"/>
      <c r="VRG40" s="262"/>
      <c r="VRH40" s="262"/>
      <c r="VRI40" s="262"/>
      <c r="VRJ40" s="262"/>
      <c r="VRK40" s="262"/>
      <c r="VRL40" s="262"/>
      <c r="VRM40" s="262"/>
      <c r="VRN40" s="262"/>
      <c r="VRO40" s="262"/>
      <c r="VRP40" s="262"/>
      <c r="VRQ40" s="262"/>
      <c r="VRR40" s="262"/>
      <c r="VRS40" s="262"/>
      <c r="VRT40" s="262"/>
      <c r="VRU40" s="262"/>
      <c r="VRV40" s="262"/>
      <c r="VRW40" s="262"/>
      <c r="VRX40" s="262"/>
      <c r="VRY40" s="262"/>
      <c r="VRZ40" s="262"/>
      <c r="VSA40" s="262"/>
      <c r="VSB40" s="262"/>
      <c r="VSC40" s="262"/>
      <c r="VSD40" s="262"/>
      <c r="VSE40" s="262"/>
      <c r="VSF40" s="262"/>
      <c r="VSG40" s="262"/>
      <c r="VSH40" s="262"/>
      <c r="VSI40" s="262"/>
      <c r="VSJ40" s="262"/>
      <c r="VSK40" s="262"/>
      <c r="VSL40" s="262"/>
      <c r="VSM40" s="262"/>
      <c r="VSN40" s="262"/>
      <c r="VSO40" s="262"/>
      <c r="VSP40" s="262"/>
      <c r="VSQ40" s="262"/>
      <c r="VSR40" s="262"/>
      <c r="VSS40" s="262"/>
      <c r="VST40" s="262"/>
      <c r="VSU40" s="262"/>
      <c r="VSV40" s="262"/>
      <c r="VSW40" s="262"/>
      <c r="VSX40" s="262"/>
      <c r="VSY40" s="262"/>
      <c r="VSZ40" s="262"/>
      <c r="VTA40" s="262"/>
      <c r="VTB40" s="262"/>
      <c r="VTC40" s="262"/>
      <c r="VTD40" s="262"/>
      <c r="VTE40" s="262"/>
      <c r="VTF40" s="262"/>
      <c r="VTG40" s="262"/>
      <c r="VTH40" s="262"/>
      <c r="VTI40" s="262"/>
      <c r="VTJ40" s="262"/>
      <c r="VTK40" s="262"/>
      <c r="VTL40" s="262"/>
      <c r="VTM40" s="262"/>
      <c r="VTN40" s="262"/>
      <c r="VTO40" s="262"/>
      <c r="VTP40" s="262"/>
      <c r="VTQ40" s="262"/>
      <c r="VTR40" s="262"/>
      <c r="VTS40" s="262"/>
      <c r="VTT40" s="262"/>
      <c r="VTU40" s="262"/>
      <c r="VTV40" s="262"/>
      <c r="VTW40" s="262"/>
      <c r="VTX40" s="262"/>
      <c r="VTY40" s="262"/>
      <c r="VTZ40" s="262"/>
      <c r="VUA40" s="262"/>
      <c r="VUB40" s="262"/>
      <c r="VUC40" s="262"/>
      <c r="VUD40" s="262"/>
      <c r="VUE40" s="262"/>
      <c r="VUF40" s="262"/>
      <c r="VUG40" s="262"/>
      <c r="VUH40" s="262"/>
      <c r="VUI40" s="262"/>
      <c r="VUJ40" s="262"/>
      <c r="VUK40" s="262"/>
      <c r="VUL40" s="262"/>
      <c r="VUM40" s="262"/>
      <c r="VUN40" s="262"/>
      <c r="VUO40" s="262"/>
      <c r="VUP40" s="262"/>
      <c r="VUQ40" s="262"/>
      <c r="VUR40" s="262"/>
      <c r="VUS40" s="262"/>
      <c r="VUT40" s="262"/>
      <c r="VUU40" s="262"/>
      <c r="VUV40" s="262"/>
      <c r="VUW40" s="262"/>
      <c r="VUX40" s="262"/>
      <c r="VUY40" s="262"/>
      <c r="VUZ40" s="262"/>
      <c r="VVA40" s="262"/>
      <c r="VVB40" s="262"/>
      <c r="VVC40" s="262"/>
      <c r="VVD40" s="262"/>
      <c r="VVE40" s="262"/>
      <c r="VVF40" s="262"/>
      <c r="VVG40" s="262"/>
      <c r="VVH40" s="262"/>
      <c r="VVI40" s="262"/>
      <c r="VVJ40" s="262"/>
      <c r="VVK40" s="262"/>
      <c r="VVL40" s="262"/>
      <c r="VVM40" s="262"/>
      <c r="VVN40" s="262"/>
      <c r="VVO40" s="262"/>
      <c r="VVP40" s="262"/>
      <c r="VVQ40" s="262"/>
      <c r="VVR40" s="262"/>
      <c r="VVS40" s="262"/>
      <c r="VVT40" s="262"/>
      <c r="VVU40" s="262"/>
      <c r="VVV40" s="262"/>
      <c r="VVW40" s="262"/>
      <c r="VVX40" s="262"/>
      <c r="VVY40" s="262"/>
      <c r="VVZ40" s="262"/>
      <c r="VWA40" s="262"/>
      <c r="VWB40" s="262"/>
      <c r="VWC40" s="262"/>
      <c r="VWD40" s="262"/>
      <c r="VWE40" s="262"/>
      <c r="VWF40" s="262"/>
      <c r="VWG40" s="262"/>
      <c r="VWH40" s="262"/>
      <c r="VWI40" s="262"/>
      <c r="VWJ40" s="262"/>
      <c r="VWK40" s="262"/>
      <c r="VWL40" s="262"/>
      <c r="VWM40" s="262"/>
      <c r="VWN40" s="262"/>
      <c r="VWO40" s="262"/>
      <c r="VWP40" s="262"/>
      <c r="VWQ40" s="262"/>
      <c r="VWR40" s="262"/>
      <c r="VWS40" s="262"/>
      <c r="VWT40" s="262"/>
      <c r="VWU40" s="262"/>
      <c r="VWV40" s="262"/>
      <c r="VWW40" s="262"/>
      <c r="VWX40" s="262"/>
      <c r="VWY40" s="262"/>
      <c r="VWZ40" s="262"/>
      <c r="VXA40" s="262"/>
      <c r="VXB40" s="262"/>
      <c r="VXC40" s="262"/>
      <c r="VXD40" s="262"/>
      <c r="VXE40" s="262"/>
      <c r="VXF40" s="262"/>
      <c r="VXG40" s="262"/>
      <c r="VXH40" s="262"/>
      <c r="VXI40" s="262"/>
      <c r="VXJ40" s="262"/>
      <c r="VXK40" s="262"/>
      <c r="VXL40" s="262"/>
      <c r="VXM40" s="262"/>
      <c r="VXN40" s="262"/>
      <c r="VXO40" s="262"/>
      <c r="VXP40" s="262"/>
      <c r="VXQ40" s="262"/>
      <c r="VXR40" s="262"/>
      <c r="VXS40" s="262"/>
      <c r="VXT40" s="262"/>
      <c r="VXU40" s="262"/>
      <c r="VXV40" s="262"/>
      <c r="VXW40" s="262"/>
      <c r="VXX40" s="262"/>
      <c r="VXY40" s="262"/>
      <c r="VXZ40" s="262"/>
      <c r="VYA40" s="262"/>
      <c r="VYB40" s="262"/>
      <c r="VYC40" s="262"/>
      <c r="VYD40" s="262"/>
      <c r="VYE40" s="262"/>
      <c r="VYF40" s="262"/>
      <c r="VYG40" s="262"/>
      <c r="VYH40" s="262"/>
      <c r="VYI40" s="262"/>
      <c r="VYJ40" s="262"/>
      <c r="VYK40" s="262"/>
      <c r="VYL40" s="262"/>
      <c r="VYM40" s="262"/>
      <c r="VYN40" s="262"/>
      <c r="VYO40" s="262"/>
      <c r="VYP40" s="262"/>
      <c r="VYQ40" s="262"/>
      <c r="VYR40" s="262"/>
      <c r="VYS40" s="262"/>
      <c r="VYT40" s="262"/>
      <c r="VYU40" s="262"/>
      <c r="VYV40" s="262"/>
      <c r="VYW40" s="262"/>
      <c r="VYX40" s="262"/>
      <c r="VYY40" s="262"/>
      <c r="VYZ40" s="262"/>
      <c r="VZA40" s="262"/>
      <c r="VZB40" s="262"/>
      <c r="VZC40" s="262"/>
      <c r="VZD40" s="262"/>
      <c r="VZE40" s="262"/>
      <c r="VZF40" s="262"/>
      <c r="VZG40" s="262"/>
      <c r="VZH40" s="262"/>
      <c r="VZI40" s="262"/>
      <c r="VZJ40" s="262"/>
      <c r="VZK40" s="262"/>
      <c r="VZL40" s="262"/>
      <c r="VZM40" s="262"/>
      <c r="VZN40" s="262"/>
      <c r="VZO40" s="262"/>
      <c r="VZP40" s="262"/>
      <c r="VZQ40" s="262"/>
      <c r="VZR40" s="262"/>
      <c r="VZS40" s="262"/>
      <c r="VZT40" s="262"/>
      <c r="VZU40" s="262"/>
      <c r="VZV40" s="262"/>
      <c r="VZW40" s="262"/>
      <c r="VZX40" s="262"/>
      <c r="VZY40" s="262"/>
      <c r="VZZ40" s="262"/>
      <c r="WAA40" s="262"/>
      <c r="WAB40" s="262"/>
      <c r="WAC40" s="262"/>
      <c r="WAD40" s="262"/>
      <c r="WAE40" s="262"/>
      <c r="WAF40" s="262"/>
      <c r="WAG40" s="262"/>
      <c r="WAH40" s="262"/>
      <c r="WAI40" s="262"/>
      <c r="WAJ40" s="262"/>
      <c r="WAK40" s="262"/>
      <c r="WAL40" s="262"/>
      <c r="WAM40" s="262"/>
      <c r="WAN40" s="262"/>
      <c r="WAO40" s="262"/>
      <c r="WAP40" s="262"/>
      <c r="WAQ40" s="262"/>
      <c r="WAR40" s="262"/>
      <c r="WAS40" s="262"/>
      <c r="WAT40" s="262"/>
      <c r="WAU40" s="262"/>
      <c r="WAV40" s="262"/>
      <c r="WAW40" s="262"/>
      <c r="WAX40" s="262"/>
      <c r="WAY40" s="262"/>
      <c r="WAZ40" s="262"/>
      <c r="WBA40" s="262"/>
      <c r="WBB40" s="262"/>
      <c r="WBC40" s="262"/>
      <c r="WBD40" s="262"/>
      <c r="WBE40" s="262"/>
      <c r="WBF40" s="262"/>
      <c r="WBG40" s="262"/>
      <c r="WBH40" s="262"/>
      <c r="WBI40" s="262"/>
      <c r="WBJ40" s="262"/>
      <c r="WBK40" s="262"/>
      <c r="WBL40" s="262"/>
      <c r="WBM40" s="262"/>
      <c r="WBN40" s="262"/>
      <c r="WBO40" s="262"/>
      <c r="WBP40" s="262"/>
      <c r="WBQ40" s="262"/>
      <c r="WBR40" s="262"/>
      <c r="WBS40" s="262"/>
      <c r="WBT40" s="262"/>
      <c r="WBU40" s="262"/>
      <c r="WBV40" s="262"/>
      <c r="WBW40" s="262"/>
      <c r="WBX40" s="262"/>
      <c r="WBY40" s="262"/>
      <c r="WBZ40" s="262"/>
      <c r="WCA40" s="262"/>
      <c r="WCB40" s="262"/>
      <c r="WCC40" s="262"/>
      <c r="WCD40" s="262"/>
      <c r="WCE40" s="262"/>
      <c r="WCF40" s="262"/>
      <c r="WCG40" s="262"/>
      <c r="WCH40" s="262"/>
      <c r="WCI40" s="262"/>
      <c r="WCJ40" s="262"/>
      <c r="WCK40" s="262"/>
      <c r="WCL40" s="262"/>
      <c r="WCM40" s="262"/>
      <c r="WCN40" s="262"/>
      <c r="WCO40" s="262"/>
      <c r="WCP40" s="262"/>
      <c r="WCQ40" s="262"/>
      <c r="WCR40" s="262"/>
      <c r="WCS40" s="262"/>
      <c r="WCT40" s="262"/>
      <c r="WCU40" s="262"/>
      <c r="WCV40" s="262"/>
      <c r="WCW40" s="262"/>
      <c r="WCX40" s="262"/>
      <c r="WCY40" s="262"/>
      <c r="WCZ40" s="262"/>
      <c r="WDA40" s="262"/>
      <c r="WDB40" s="262"/>
      <c r="WDC40" s="262"/>
      <c r="WDD40" s="262"/>
      <c r="WDE40" s="262"/>
      <c r="WDF40" s="262"/>
      <c r="WDG40" s="262"/>
      <c r="WDH40" s="262"/>
      <c r="WDI40" s="262"/>
      <c r="WDJ40" s="262"/>
      <c r="WDK40" s="262"/>
      <c r="WDL40" s="262"/>
      <c r="WDM40" s="262"/>
      <c r="WDN40" s="262"/>
      <c r="WDO40" s="262"/>
      <c r="WDP40" s="262"/>
      <c r="WDQ40" s="262"/>
      <c r="WDR40" s="262"/>
      <c r="WDS40" s="262"/>
      <c r="WDT40" s="262"/>
      <c r="WDU40" s="262"/>
      <c r="WDV40" s="262"/>
      <c r="WDW40" s="262"/>
      <c r="WDX40" s="262"/>
      <c r="WDY40" s="262"/>
      <c r="WDZ40" s="262"/>
      <c r="WEA40" s="262"/>
      <c r="WEB40" s="262"/>
      <c r="WEC40" s="262"/>
      <c r="WED40" s="262"/>
      <c r="WEE40" s="262"/>
      <c r="WEF40" s="262"/>
      <c r="WEG40" s="262"/>
      <c r="WEH40" s="262"/>
      <c r="WEI40" s="262"/>
      <c r="WEJ40" s="262"/>
      <c r="WEK40" s="262"/>
      <c r="WEL40" s="262"/>
      <c r="WEM40" s="262"/>
      <c r="WEN40" s="262"/>
      <c r="WEO40" s="262"/>
      <c r="WEP40" s="262"/>
      <c r="WEQ40" s="262"/>
      <c r="WER40" s="262"/>
      <c r="WES40" s="262"/>
      <c r="WET40" s="262"/>
      <c r="WEU40" s="262"/>
      <c r="WEV40" s="262"/>
      <c r="WEW40" s="262"/>
      <c r="WEX40" s="262"/>
      <c r="WEY40" s="262"/>
      <c r="WEZ40" s="262"/>
      <c r="WFA40" s="262"/>
      <c r="WFB40" s="262"/>
      <c r="WFC40" s="262"/>
      <c r="WFD40" s="262"/>
      <c r="WFE40" s="262"/>
      <c r="WFF40" s="262"/>
      <c r="WFG40" s="262"/>
      <c r="WFH40" s="262"/>
      <c r="WFI40" s="262"/>
      <c r="WFJ40" s="262"/>
      <c r="WFK40" s="262"/>
      <c r="WFL40" s="262"/>
      <c r="WFM40" s="262"/>
      <c r="WFN40" s="262"/>
      <c r="WFO40" s="262"/>
      <c r="WFP40" s="262"/>
      <c r="WFQ40" s="262"/>
      <c r="WFR40" s="262"/>
      <c r="WFS40" s="262"/>
      <c r="WFT40" s="262"/>
      <c r="WFU40" s="262"/>
      <c r="WFV40" s="262"/>
      <c r="WFW40" s="262"/>
      <c r="WFX40" s="262"/>
      <c r="WFY40" s="262"/>
      <c r="WFZ40" s="262"/>
      <c r="WGA40" s="262"/>
      <c r="WGB40" s="262"/>
      <c r="WGC40" s="262"/>
      <c r="WGD40" s="262"/>
      <c r="WGE40" s="262"/>
      <c r="WGF40" s="262"/>
      <c r="WGG40" s="262"/>
      <c r="WGH40" s="262"/>
      <c r="WGI40" s="262"/>
      <c r="WGJ40" s="262"/>
      <c r="WGK40" s="262"/>
      <c r="WGL40" s="262"/>
      <c r="WGM40" s="262"/>
      <c r="WGN40" s="262"/>
      <c r="WGO40" s="262"/>
      <c r="WGP40" s="262"/>
      <c r="WGQ40" s="262"/>
      <c r="WGR40" s="262"/>
      <c r="WGS40" s="262"/>
      <c r="WGT40" s="262"/>
      <c r="WGU40" s="262"/>
      <c r="WGV40" s="262"/>
      <c r="WGW40" s="262"/>
      <c r="WGX40" s="262"/>
      <c r="WGY40" s="262"/>
      <c r="WGZ40" s="262"/>
      <c r="WHA40" s="262"/>
      <c r="WHB40" s="262"/>
      <c r="WHC40" s="262"/>
      <c r="WHD40" s="262"/>
      <c r="WHE40" s="262"/>
      <c r="WHF40" s="262"/>
      <c r="WHG40" s="262"/>
      <c r="WHH40" s="262"/>
      <c r="WHI40" s="262"/>
      <c r="WHJ40" s="262"/>
      <c r="WHK40" s="262"/>
      <c r="WHL40" s="262"/>
      <c r="WHM40" s="262"/>
      <c r="WHN40" s="262"/>
      <c r="WHO40" s="262"/>
      <c r="WHP40" s="262"/>
      <c r="WHQ40" s="262"/>
      <c r="WHR40" s="262"/>
      <c r="WHS40" s="262"/>
      <c r="WHT40" s="262"/>
      <c r="WHU40" s="262"/>
      <c r="WHV40" s="262"/>
      <c r="WHW40" s="262"/>
      <c r="WHX40" s="262"/>
      <c r="WHY40" s="262"/>
      <c r="WHZ40" s="262"/>
      <c r="WIA40" s="262"/>
      <c r="WIB40" s="262"/>
      <c r="WIC40" s="262"/>
      <c r="WID40" s="262"/>
      <c r="WIE40" s="262"/>
      <c r="WIF40" s="262"/>
      <c r="WIG40" s="262"/>
      <c r="WIH40" s="262"/>
      <c r="WII40" s="262"/>
      <c r="WIJ40" s="262"/>
      <c r="WIK40" s="262"/>
      <c r="WIL40" s="262"/>
      <c r="WIM40" s="262"/>
      <c r="WIN40" s="262"/>
      <c r="WIO40" s="262"/>
      <c r="WIP40" s="262"/>
      <c r="WIQ40" s="262"/>
      <c r="WIR40" s="262"/>
      <c r="WIS40" s="262"/>
      <c r="WIT40" s="262"/>
      <c r="WIU40" s="262"/>
      <c r="WIV40" s="262"/>
      <c r="WIW40" s="262"/>
      <c r="WIX40" s="262"/>
      <c r="WIY40" s="262"/>
      <c r="WIZ40" s="262"/>
      <c r="WJA40" s="262"/>
      <c r="WJB40" s="262"/>
      <c r="WJC40" s="262"/>
      <c r="WJD40" s="262"/>
      <c r="WJE40" s="262"/>
      <c r="WJF40" s="262"/>
      <c r="WJG40" s="262"/>
      <c r="WJH40" s="262"/>
      <c r="WJI40" s="262"/>
      <c r="WJJ40" s="262"/>
      <c r="WJK40" s="262"/>
      <c r="WJL40" s="262"/>
      <c r="WJM40" s="262"/>
      <c r="WJN40" s="262"/>
      <c r="WJO40" s="262"/>
      <c r="WJP40" s="262"/>
      <c r="WJQ40" s="262"/>
      <c r="WJR40" s="262"/>
      <c r="WJS40" s="262"/>
      <c r="WJT40" s="262"/>
      <c r="WJU40" s="262"/>
      <c r="WJV40" s="262"/>
      <c r="WJW40" s="262"/>
      <c r="WJX40" s="262"/>
      <c r="WJY40" s="262"/>
      <c r="WJZ40" s="262"/>
      <c r="WKA40" s="262"/>
      <c r="WKB40" s="262"/>
      <c r="WKC40" s="262"/>
      <c r="WKD40" s="262"/>
      <c r="WKE40" s="262"/>
      <c r="WKF40" s="262"/>
      <c r="WKG40" s="262"/>
      <c r="WKH40" s="262"/>
      <c r="WKI40" s="262"/>
      <c r="WKJ40" s="262"/>
      <c r="WKK40" s="262"/>
      <c r="WKL40" s="262"/>
      <c r="WKM40" s="262"/>
      <c r="WKN40" s="262"/>
      <c r="WKO40" s="262"/>
      <c r="WKP40" s="262"/>
      <c r="WKQ40" s="262"/>
      <c r="WKR40" s="262"/>
      <c r="WKS40" s="262"/>
      <c r="WKT40" s="262"/>
      <c r="WKU40" s="262"/>
      <c r="WKV40" s="262"/>
      <c r="WKW40" s="262"/>
      <c r="WKX40" s="262"/>
      <c r="WKY40" s="262"/>
      <c r="WKZ40" s="262"/>
      <c r="WLA40" s="262"/>
      <c r="WLB40" s="262"/>
      <c r="WLC40" s="262"/>
      <c r="WLD40" s="262"/>
      <c r="WLE40" s="262"/>
      <c r="WLF40" s="262"/>
      <c r="WLG40" s="262"/>
      <c r="WLH40" s="262"/>
      <c r="WLI40" s="262"/>
      <c r="WLJ40" s="262"/>
      <c r="WLK40" s="262"/>
      <c r="WLL40" s="262"/>
      <c r="WLM40" s="262"/>
      <c r="WLN40" s="262"/>
      <c r="WLO40" s="262"/>
      <c r="WLP40" s="262"/>
      <c r="WLQ40" s="262"/>
      <c r="WLR40" s="262"/>
      <c r="WLS40" s="262"/>
      <c r="WLT40" s="262"/>
      <c r="WLU40" s="262"/>
      <c r="WLV40" s="262"/>
      <c r="WLW40" s="262"/>
      <c r="WLX40" s="262"/>
      <c r="WLY40" s="262"/>
      <c r="WLZ40" s="262"/>
      <c r="WMA40" s="262"/>
      <c r="WMB40" s="262"/>
      <c r="WMC40" s="262"/>
      <c r="WMD40" s="262"/>
      <c r="WME40" s="262"/>
      <c r="WMF40" s="262"/>
      <c r="WMG40" s="262"/>
      <c r="WMH40" s="262"/>
      <c r="WMI40" s="262"/>
      <c r="WMJ40" s="262"/>
      <c r="WMK40" s="262"/>
      <c r="WML40" s="262"/>
      <c r="WMM40" s="262"/>
      <c r="WMN40" s="262"/>
      <c r="WMO40" s="262"/>
      <c r="WMP40" s="262"/>
      <c r="WMQ40" s="262"/>
      <c r="WMR40" s="262"/>
      <c r="WMS40" s="262"/>
      <c r="WMT40" s="262"/>
      <c r="WMU40" s="262"/>
      <c r="WMV40" s="262"/>
      <c r="WMW40" s="262"/>
      <c r="WMX40" s="262"/>
      <c r="WMY40" s="262"/>
      <c r="WMZ40" s="262"/>
      <c r="WNA40" s="262"/>
      <c r="WNB40" s="262"/>
      <c r="WNC40" s="262"/>
      <c r="WND40" s="262"/>
      <c r="WNE40" s="262"/>
      <c r="WNF40" s="262"/>
      <c r="WNG40" s="262"/>
      <c r="WNH40" s="262"/>
      <c r="WNI40" s="262"/>
      <c r="WNJ40" s="262"/>
      <c r="WNK40" s="262"/>
      <c r="WNL40" s="262"/>
      <c r="WNM40" s="262"/>
      <c r="WNN40" s="262"/>
      <c r="WNO40" s="262"/>
      <c r="WNP40" s="262"/>
      <c r="WNQ40" s="262"/>
      <c r="WNR40" s="262"/>
      <c r="WNS40" s="262"/>
      <c r="WNT40" s="262"/>
      <c r="WNU40" s="262"/>
      <c r="WNV40" s="262"/>
      <c r="WNW40" s="262"/>
      <c r="WNX40" s="262"/>
      <c r="WNY40" s="262"/>
      <c r="WNZ40" s="262"/>
      <c r="WOA40" s="262"/>
      <c r="WOB40" s="262"/>
      <c r="WOC40" s="262"/>
      <c r="WOD40" s="262"/>
      <c r="WOE40" s="262"/>
      <c r="WOF40" s="262"/>
      <c r="WOG40" s="262"/>
      <c r="WOH40" s="262"/>
      <c r="WOI40" s="262"/>
      <c r="WOJ40" s="262"/>
      <c r="WOK40" s="262"/>
      <c r="WOL40" s="262"/>
      <c r="WOM40" s="262"/>
      <c r="WON40" s="262"/>
      <c r="WOO40" s="262"/>
      <c r="WOP40" s="262"/>
      <c r="WOQ40" s="262"/>
      <c r="WOR40" s="262"/>
      <c r="WOS40" s="262"/>
      <c r="WOT40" s="262"/>
      <c r="WOU40" s="262"/>
      <c r="WOV40" s="262"/>
      <c r="WOW40" s="262"/>
      <c r="WOX40" s="262"/>
      <c r="WOY40" s="262"/>
      <c r="WOZ40" s="262"/>
      <c r="WPA40" s="262"/>
      <c r="WPB40" s="262"/>
      <c r="WPC40" s="262"/>
      <c r="WPD40" s="262"/>
      <c r="WPE40" s="262"/>
      <c r="WPF40" s="262"/>
      <c r="WPG40" s="262"/>
      <c r="WPH40" s="262"/>
      <c r="WPI40" s="262"/>
      <c r="WPJ40" s="262"/>
      <c r="WPK40" s="262"/>
      <c r="WPL40" s="262"/>
      <c r="WPM40" s="262"/>
      <c r="WPN40" s="262"/>
      <c r="WPO40" s="262"/>
      <c r="WPP40" s="262"/>
      <c r="WPQ40" s="262"/>
      <c r="WPR40" s="262"/>
      <c r="WPS40" s="262"/>
      <c r="WPT40" s="262"/>
      <c r="WPU40" s="262"/>
      <c r="WPV40" s="262"/>
      <c r="WPW40" s="262"/>
      <c r="WPX40" s="262"/>
      <c r="WPY40" s="262"/>
      <c r="WPZ40" s="262"/>
      <c r="WQA40" s="262"/>
      <c r="WQB40" s="262"/>
      <c r="WQC40" s="262"/>
      <c r="WQD40" s="262"/>
      <c r="WQE40" s="262"/>
      <c r="WQF40" s="262"/>
      <c r="WQG40" s="262"/>
      <c r="WQH40" s="262"/>
      <c r="WQI40" s="262"/>
      <c r="WQJ40" s="262"/>
      <c r="WQK40" s="262"/>
      <c r="WQL40" s="262"/>
      <c r="WQM40" s="262"/>
      <c r="WQN40" s="262"/>
      <c r="WQO40" s="262"/>
      <c r="WQP40" s="262"/>
      <c r="WQQ40" s="262"/>
      <c r="WQR40" s="262"/>
      <c r="WQS40" s="262"/>
      <c r="WQT40" s="262"/>
      <c r="WQU40" s="262"/>
      <c r="WQV40" s="262"/>
      <c r="WQW40" s="262"/>
      <c r="WQX40" s="262"/>
      <c r="WQY40" s="262"/>
      <c r="WQZ40" s="262"/>
      <c r="WRA40" s="262"/>
      <c r="WRB40" s="262"/>
      <c r="WRC40" s="262"/>
      <c r="WRD40" s="262"/>
      <c r="WRE40" s="262"/>
      <c r="WRF40" s="262"/>
      <c r="WRG40" s="262"/>
      <c r="WRH40" s="262"/>
      <c r="WRI40" s="262"/>
      <c r="WRJ40" s="262"/>
      <c r="WRK40" s="262"/>
      <c r="WRL40" s="262"/>
      <c r="WRM40" s="262"/>
      <c r="WRN40" s="262"/>
      <c r="WRO40" s="262"/>
      <c r="WRP40" s="262"/>
      <c r="WRQ40" s="262"/>
      <c r="WRR40" s="262"/>
      <c r="WRS40" s="262"/>
      <c r="WRT40" s="262"/>
      <c r="WRU40" s="262"/>
      <c r="WRV40" s="262"/>
      <c r="WRW40" s="262"/>
      <c r="WRX40" s="262"/>
      <c r="WRY40" s="262"/>
      <c r="WRZ40" s="262"/>
      <c r="WSA40" s="262"/>
      <c r="WSB40" s="262"/>
      <c r="WSC40" s="262"/>
      <c r="WSD40" s="262"/>
      <c r="WSE40" s="262"/>
      <c r="WSF40" s="262"/>
      <c r="WSG40" s="262"/>
      <c r="WSH40" s="262"/>
      <c r="WSI40" s="262"/>
      <c r="WSJ40" s="262"/>
      <c r="WSK40" s="262"/>
      <c r="WSL40" s="262"/>
      <c r="WSM40" s="262"/>
      <c r="WSN40" s="262"/>
      <c r="WSO40" s="262"/>
      <c r="WSP40" s="262"/>
      <c r="WSQ40" s="262"/>
      <c r="WSR40" s="262"/>
      <c r="WSS40" s="262"/>
      <c r="WST40" s="262"/>
      <c r="WSU40" s="262"/>
      <c r="WSV40" s="262"/>
      <c r="WSW40" s="262"/>
      <c r="WSX40" s="262"/>
      <c r="WSY40" s="262"/>
      <c r="WSZ40" s="262"/>
      <c r="WTA40" s="262"/>
      <c r="WTB40" s="262"/>
      <c r="WTC40" s="262"/>
      <c r="WTD40" s="262"/>
      <c r="WTE40" s="262"/>
      <c r="WTF40" s="262"/>
      <c r="WTG40" s="262"/>
      <c r="WTH40" s="262"/>
      <c r="WTI40" s="262"/>
      <c r="WTJ40" s="262"/>
      <c r="WTK40" s="262"/>
      <c r="WTL40" s="262"/>
      <c r="WTM40" s="262"/>
      <c r="WTN40" s="262"/>
      <c r="WTO40" s="262"/>
      <c r="WTP40" s="262"/>
      <c r="WTQ40" s="262"/>
      <c r="WTR40" s="262"/>
      <c r="WTS40" s="262"/>
      <c r="WTT40" s="262"/>
      <c r="WTU40" s="262"/>
      <c r="WTV40" s="262"/>
      <c r="WTW40" s="262"/>
      <c r="WTX40" s="262"/>
      <c r="WTY40" s="262"/>
      <c r="WTZ40" s="262"/>
      <c r="WUA40" s="262"/>
      <c r="WUB40" s="262"/>
      <c r="WUC40" s="262"/>
      <c r="WUD40" s="262"/>
      <c r="WUE40" s="262"/>
      <c r="WUF40" s="262"/>
      <c r="WUG40" s="262"/>
      <c r="WUH40" s="262"/>
      <c r="WUI40" s="262"/>
      <c r="WUJ40" s="262"/>
      <c r="WUK40" s="262"/>
      <c r="WUL40" s="262"/>
      <c r="WUM40" s="262"/>
      <c r="WUN40" s="262"/>
      <c r="WUO40" s="262"/>
      <c r="WUP40" s="262"/>
      <c r="WUQ40" s="262"/>
      <c r="WUR40" s="262"/>
      <c r="WUS40" s="262"/>
      <c r="WUT40" s="262"/>
      <c r="WUU40" s="262"/>
      <c r="WUV40" s="262"/>
      <c r="WUW40" s="262"/>
      <c r="WUX40" s="262"/>
      <c r="WUY40" s="262"/>
      <c r="WUZ40" s="262"/>
      <c r="WVA40" s="262"/>
      <c r="WVB40" s="262"/>
      <c r="WVC40" s="262"/>
      <c r="WVD40" s="262"/>
      <c r="WVE40" s="262"/>
      <c r="WVF40" s="262"/>
      <c r="WVG40" s="262"/>
      <c r="WVH40" s="262"/>
      <c r="WVI40" s="262"/>
      <c r="WVJ40" s="262"/>
      <c r="WVK40" s="262"/>
      <c r="WVL40" s="262"/>
      <c r="WVM40" s="262"/>
      <c r="WVN40" s="262"/>
      <c r="WVO40" s="262"/>
      <c r="WVP40" s="262"/>
      <c r="WVQ40" s="262"/>
      <c r="WVR40" s="262"/>
      <c r="WVS40" s="262"/>
      <c r="WVT40" s="262"/>
      <c r="WVU40" s="262"/>
      <c r="WVV40" s="262"/>
      <c r="WVW40" s="262"/>
      <c r="WVX40" s="262"/>
      <c r="WVY40" s="262"/>
      <c r="WVZ40" s="262"/>
      <c r="WWA40" s="262"/>
      <c r="WWB40" s="262"/>
      <c r="WWC40" s="262"/>
      <c r="WWD40" s="262"/>
      <c r="WWE40" s="262"/>
      <c r="WWF40" s="262"/>
      <c r="WWG40" s="262"/>
      <c r="WWH40" s="262"/>
      <c r="WWI40" s="262"/>
      <c r="WWJ40" s="262"/>
      <c r="WWK40" s="262"/>
      <c r="WWL40" s="262"/>
      <c r="WWM40" s="262"/>
      <c r="WWN40" s="262"/>
      <c r="WWO40" s="262"/>
      <c r="WWP40" s="262"/>
      <c r="WWQ40" s="262"/>
      <c r="WWR40" s="262"/>
      <c r="WWS40" s="262"/>
      <c r="WWT40" s="262"/>
      <c r="WWU40" s="262"/>
      <c r="WWV40" s="262"/>
      <c r="WWW40" s="262"/>
      <c r="WWX40" s="262"/>
      <c r="WWY40" s="262"/>
      <c r="WWZ40" s="262"/>
      <c r="WXA40" s="262"/>
      <c r="WXB40" s="262"/>
      <c r="WXC40" s="262"/>
      <c r="WXD40" s="262"/>
      <c r="WXE40" s="262"/>
      <c r="WXF40" s="262"/>
      <c r="WXG40" s="262"/>
      <c r="WXH40" s="262"/>
      <c r="WXI40" s="262"/>
      <c r="WXJ40" s="262"/>
      <c r="WXK40" s="262"/>
      <c r="WXL40" s="262"/>
      <c r="WXM40" s="262"/>
      <c r="WXN40" s="262"/>
      <c r="WXO40" s="262"/>
      <c r="WXP40" s="262"/>
      <c r="WXQ40" s="262"/>
      <c r="WXR40" s="262"/>
      <c r="WXS40" s="262"/>
      <c r="WXT40" s="262"/>
      <c r="WXU40" s="262"/>
      <c r="WXV40" s="262"/>
      <c r="WXW40" s="262"/>
      <c r="WXX40" s="262"/>
      <c r="WXY40" s="262"/>
      <c r="WXZ40" s="262"/>
      <c r="WYA40" s="262"/>
      <c r="WYB40" s="262"/>
      <c r="WYC40" s="262"/>
      <c r="WYD40" s="262"/>
      <c r="WYE40" s="262"/>
      <c r="WYF40" s="262"/>
      <c r="WYG40" s="262"/>
      <c r="WYH40" s="262"/>
      <c r="WYI40" s="262"/>
      <c r="WYJ40" s="262"/>
      <c r="WYK40" s="262"/>
      <c r="WYL40" s="262"/>
      <c r="WYM40" s="262"/>
      <c r="WYN40" s="262"/>
      <c r="WYO40" s="262"/>
      <c r="WYP40" s="262"/>
      <c r="WYQ40" s="262"/>
      <c r="WYR40" s="262"/>
      <c r="WYS40" s="262"/>
      <c r="WYT40" s="262"/>
      <c r="WYU40" s="262"/>
      <c r="WYV40" s="262"/>
      <c r="WYW40" s="262"/>
      <c r="WYX40" s="262"/>
      <c r="WYY40" s="262"/>
      <c r="WYZ40" s="262"/>
      <c r="WZA40" s="262"/>
      <c r="WZB40" s="262"/>
      <c r="WZC40" s="262"/>
      <c r="WZD40" s="262"/>
      <c r="WZE40" s="262"/>
      <c r="WZF40" s="262"/>
      <c r="WZG40" s="262"/>
      <c r="WZH40" s="262"/>
      <c r="WZI40" s="262"/>
      <c r="WZJ40" s="262"/>
      <c r="WZK40" s="262"/>
      <c r="WZL40" s="262"/>
      <c r="WZM40" s="262"/>
      <c r="WZN40" s="262"/>
      <c r="WZO40" s="262"/>
      <c r="WZP40" s="262"/>
      <c r="WZQ40" s="262"/>
      <c r="WZR40" s="262"/>
      <c r="WZS40" s="262"/>
      <c r="WZT40" s="262"/>
      <c r="WZU40" s="262"/>
      <c r="WZV40" s="262"/>
      <c r="WZW40" s="262"/>
      <c r="WZX40" s="262"/>
      <c r="WZY40" s="262"/>
      <c r="WZZ40" s="262"/>
      <c r="XAA40" s="262"/>
      <c r="XAB40" s="262"/>
      <c r="XAC40" s="262"/>
      <c r="XAD40" s="262"/>
      <c r="XAE40" s="262"/>
      <c r="XAF40" s="262"/>
      <c r="XAG40" s="262"/>
      <c r="XAH40" s="262"/>
      <c r="XAI40" s="262"/>
      <c r="XAJ40" s="262"/>
      <c r="XAK40" s="262"/>
      <c r="XAL40" s="262"/>
      <c r="XAM40" s="262"/>
      <c r="XAN40" s="262"/>
      <c r="XAO40" s="262"/>
      <c r="XAP40" s="262"/>
      <c r="XAQ40" s="262"/>
      <c r="XAR40" s="262"/>
      <c r="XAS40" s="262"/>
      <c r="XAT40" s="262"/>
      <c r="XAU40" s="262"/>
      <c r="XAV40" s="262"/>
      <c r="XAW40" s="262"/>
      <c r="XAX40" s="262"/>
      <c r="XAY40" s="262"/>
      <c r="XAZ40" s="262"/>
      <c r="XBA40" s="262"/>
      <c r="XBB40" s="262"/>
      <c r="XBC40" s="262"/>
      <c r="XBD40" s="262"/>
      <c r="XBE40" s="262"/>
      <c r="XBF40" s="262"/>
      <c r="XBG40" s="262"/>
      <c r="XBH40" s="262"/>
      <c r="XBI40" s="262"/>
      <c r="XBJ40" s="262"/>
      <c r="XBK40" s="262"/>
      <c r="XBL40" s="262"/>
      <c r="XBM40" s="262"/>
      <c r="XBN40" s="262"/>
      <c r="XBO40" s="262"/>
      <c r="XBP40" s="262"/>
      <c r="XBQ40" s="262"/>
      <c r="XBR40" s="262"/>
      <c r="XBS40" s="262"/>
      <c r="XBT40" s="262"/>
      <c r="XBU40" s="262"/>
      <c r="XBV40" s="262"/>
      <c r="XBW40" s="262"/>
      <c r="XBX40" s="262"/>
      <c r="XBY40" s="262"/>
      <c r="XBZ40" s="262"/>
      <c r="XCA40" s="262"/>
      <c r="XCB40" s="262"/>
      <c r="XCC40" s="262"/>
      <c r="XCD40" s="262"/>
      <c r="XCE40" s="262"/>
      <c r="XCF40" s="262"/>
      <c r="XCG40" s="262"/>
      <c r="XCH40" s="262"/>
      <c r="XCI40" s="262"/>
      <c r="XCJ40" s="262"/>
      <c r="XCK40" s="262"/>
      <c r="XCL40" s="262"/>
      <c r="XCM40" s="262"/>
      <c r="XCN40" s="262"/>
      <c r="XCO40" s="262"/>
      <c r="XCP40" s="262"/>
      <c r="XCQ40" s="262"/>
      <c r="XCR40" s="262"/>
      <c r="XCS40" s="262"/>
      <c r="XCT40" s="262"/>
      <c r="XCU40" s="262"/>
      <c r="XCV40" s="262"/>
      <c r="XCW40" s="262"/>
      <c r="XCX40" s="262"/>
      <c r="XCY40" s="262"/>
      <c r="XCZ40" s="262"/>
      <c r="XDA40" s="262"/>
      <c r="XDB40" s="262"/>
      <c r="XDC40" s="262"/>
      <c r="XDD40" s="262"/>
      <c r="XDE40" s="262"/>
      <c r="XDF40" s="262"/>
      <c r="XDG40" s="262"/>
      <c r="XDH40" s="262"/>
      <c r="XDI40" s="262"/>
      <c r="XDJ40" s="262"/>
      <c r="XDK40" s="262"/>
      <c r="XDL40" s="262"/>
      <c r="XDM40" s="262"/>
      <c r="XDN40" s="262"/>
      <c r="XDO40" s="262"/>
      <c r="XDP40" s="262"/>
      <c r="XDQ40" s="262"/>
      <c r="XDR40" s="262"/>
      <c r="XDS40" s="262"/>
      <c r="XDT40" s="262"/>
      <c r="XDU40" s="262"/>
      <c r="XDV40" s="262"/>
      <c r="XDW40" s="262"/>
      <c r="XDX40" s="262"/>
      <c r="XDY40" s="262"/>
      <c r="XDZ40" s="262"/>
      <c r="XEA40" s="262"/>
      <c r="XEB40" s="262"/>
      <c r="XEC40" s="262"/>
      <c r="XED40" s="262"/>
      <c r="XEE40" s="262"/>
      <c r="XEF40" s="262"/>
      <c r="XEG40" s="262"/>
      <c r="XEH40" s="262"/>
      <c r="XEI40" s="262"/>
    </row>
    <row r="41" spans="1:16363" ht="24" x14ac:dyDescent="0.2">
      <c r="A41" s="209" t="s">
        <v>325</v>
      </c>
    </row>
    <row r="42" spans="1:16363" s="263" customFormat="1" ht="25.5" x14ac:dyDescent="0.2">
      <c r="A42" s="231" t="s">
        <v>402</v>
      </c>
    </row>
    <row r="43" spans="1:16363" s="263" customFormat="1" ht="38.25" x14ac:dyDescent="0.2">
      <c r="A43" s="323" t="s">
        <v>393</v>
      </c>
    </row>
    <row r="44" spans="1:16363" s="263" customFormat="1" ht="51" x14ac:dyDescent="0.2">
      <c r="A44" s="323" t="s">
        <v>394</v>
      </c>
    </row>
    <row r="45" spans="1:16363" s="263" customFormat="1" ht="25.5" x14ac:dyDescent="0.2">
      <c r="A45" s="323" t="s">
        <v>395</v>
      </c>
    </row>
    <row r="46" spans="1:16363" s="263" customFormat="1" ht="38.25" x14ac:dyDescent="0.2">
      <c r="A46" s="323" t="s">
        <v>396</v>
      </c>
    </row>
    <row r="47" spans="1:16363" s="263" customFormat="1" ht="25.5" x14ac:dyDescent="0.2">
      <c r="A47" s="323" t="s">
        <v>397</v>
      </c>
    </row>
    <row r="48" spans="1:16363" s="263" customFormat="1" ht="12.75" x14ac:dyDescent="0.2">
      <c r="A48" s="323" t="s">
        <v>398</v>
      </c>
    </row>
    <row r="49" spans="1:1" s="263" customFormat="1" ht="12.75" x14ac:dyDescent="0.2">
      <c r="A49" s="146"/>
    </row>
    <row r="50" spans="1:1" s="263" customFormat="1" ht="31.5" x14ac:dyDescent="0.2">
      <c r="A50" s="158" t="s">
        <v>179</v>
      </c>
    </row>
    <row r="51" spans="1:1" s="263" customFormat="1" ht="21" x14ac:dyDescent="0.2">
      <c r="A51" s="232" t="s">
        <v>175</v>
      </c>
    </row>
    <row r="52" spans="1:1" s="263" customFormat="1" ht="42.75" x14ac:dyDescent="0.2">
      <c r="A52" s="149" t="s">
        <v>176</v>
      </c>
    </row>
    <row r="53" spans="1:1" s="263" customFormat="1" ht="21" x14ac:dyDescent="0.2">
      <c r="A53" s="198" t="s">
        <v>177</v>
      </c>
    </row>
    <row r="54" spans="1:1" s="263" customFormat="1" ht="12.75" x14ac:dyDescent="0.2">
      <c r="A54" s="130"/>
    </row>
    <row r="55" spans="1:1" s="263" customFormat="1" ht="12.75" x14ac:dyDescent="0.2">
      <c r="A55" s="131" t="s">
        <v>145</v>
      </c>
    </row>
    <row r="56" spans="1:1" s="263" customFormat="1" ht="24" x14ac:dyDescent="0.2">
      <c r="A56" s="264" t="s">
        <v>420</v>
      </c>
    </row>
    <row r="57" spans="1:1" s="263" customFormat="1" ht="12.75" x14ac:dyDescent="0.2">
      <c r="A57" s="264"/>
    </row>
    <row r="58" spans="1:1" s="263" customFormat="1" ht="12.75" x14ac:dyDescent="0.2">
      <c r="A58" s="129"/>
    </row>
    <row r="59" spans="1:1" s="263" customFormat="1" ht="12.75" x14ac:dyDescent="0.2"/>
    <row r="60" spans="1:1" s="263" customFormat="1" ht="12.75" x14ac:dyDescent="0.2"/>
  </sheetData>
  <mergeCells count="1">
    <mergeCell ref="A36:A39"/>
  </mergeCells>
  <pageMargins left="0.7" right="0.7" top="0.75" bottom="0.75" header="0.3" footer="0.3"/>
  <pageSetup paperSize="9" orientation="portrait" horizontalDpi="4294967295" verticalDpi="4294967295"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L60"/>
  <sheetViews>
    <sheetView zoomScaleNormal="100" workbookViewId="0">
      <selection activeCell="A57" sqref="A57"/>
    </sheetView>
  </sheetViews>
  <sheetFormatPr defaultColWidth="9" defaultRowHeight="12" x14ac:dyDescent="0.2"/>
  <cols>
    <col min="1" max="1" width="83.85546875" style="213" customWidth="1"/>
    <col min="2" max="16384" width="9" style="213"/>
  </cols>
  <sheetData>
    <row r="1" spans="1:41" s="21" customFormat="1" ht="12" customHeight="1" x14ac:dyDescent="0.2">
      <c r="A1" s="114" t="s">
        <v>141</v>
      </c>
    </row>
    <row r="2" spans="1:41" s="21" customFormat="1" ht="12" customHeight="1" x14ac:dyDescent="0.2">
      <c r="A2" s="230" t="s">
        <v>405</v>
      </c>
    </row>
    <row r="3" spans="1:41" ht="8.4499999999999993" customHeight="1" x14ac:dyDescent="0.2">
      <c r="A3" s="80"/>
    </row>
    <row r="4" spans="1:41" s="21" customFormat="1" ht="32.450000000000003" customHeight="1" x14ac:dyDescent="0.2">
      <c r="A4" s="330" t="s">
        <v>146</v>
      </c>
    </row>
    <row r="5" spans="1:41" s="81" customFormat="1" ht="23.1" customHeight="1" x14ac:dyDescent="0.2">
      <c r="A5" s="93" t="s">
        <v>143</v>
      </c>
      <c r="B5" s="267">
        <f>'C завтраками| Bed and breakfast'!V4</f>
        <v>45444</v>
      </c>
      <c r="C5" s="267">
        <f>'C завтраками| Bed and breakfast'!W4</f>
        <v>45445</v>
      </c>
      <c r="D5" s="267">
        <f>'C завтраками| Bed and breakfast'!X4</f>
        <v>45453</v>
      </c>
      <c r="E5" s="267">
        <f>'C завтраками| Bed and breakfast'!Y4</f>
        <v>45454</v>
      </c>
      <c r="F5" s="267">
        <f>'C завтраками| Bed and breakfast'!Z4</f>
        <v>45457</v>
      </c>
      <c r="G5" s="267">
        <f>'C завтраками| Bed and breakfast'!AA4</f>
        <v>45459</v>
      </c>
      <c r="H5" s="121">
        <f>'C завтраками| Bed and breakfast'!AB4</f>
        <v>45461</v>
      </c>
      <c r="I5" s="267">
        <f>'C завтраками| Bed and breakfast'!AC4</f>
        <v>45464</v>
      </c>
      <c r="J5" s="267">
        <f>'C завтраками| Bed and breakfast'!AD4</f>
        <v>45466</v>
      </c>
      <c r="K5" s="267">
        <f>'C завтраками| Bed and breakfast'!AE4</f>
        <v>45471</v>
      </c>
      <c r="L5" s="267">
        <f>'C завтраками| Bed and breakfast'!AF4</f>
        <v>45473</v>
      </c>
      <c r="M5" s="267">
        <f>'C завтраками| Bed and breakfast'!AG4</f>
        <v>45474</v>
      </c>
      <c r="N5" s="267">
        <f>'C завтраками| Bed and breakfast'!AH4</f>
        <v>45478</v>
      </c>
      <c r="O5" s="267">
        <f>'C завтраками| Bed and breakfast'!AI4</f>
        <v>45480</v>
      </c>
      <c r="P5" s="267">
        <f>'C завтраками| Bed and breakfast'!AJ4</f>
        <v>45484</v>
      </c>
      <c r="Q5" s="267">
        <f>'C завтраками| Bed and breakfast'!AK4</f>
        <v>45485</v>
      </c>
      <c r="R5" s="267">
        <f>'C завтраками| Bed and breakfast'!AL4</f>
        <v>45492</v>
      </c>
      <c r="S5" s="267">
        <f>'C завтраками| Bed and breakfast'!AM4</f>
        <v>45494</v>
      </c>
      <c r="T5" s="267">
        <f>'C завтраками| Bed and breakfast'!AN4</f>
        <v>45499</v>
      </c>
      <c r="U5" s="267">
        <f>'C завтраками| Bed and breakfast'!AO4</f>
        <v>45501</v>
      </c>
      <c r="V5" s="267">
        <f>'C завтраками| Bed and breakfast'!AP4</f>
        <v>45504</v>
      </c>
      <c r="W5" s="267">
        <f>'C завтраками| Bed and breakfast'!AQ4</f>
        <v>45505</v>
      </c>
      <c r="X5" s="267">
        <f>'C завтраками| Bed and breakfast'!AR4</f>
        <v>45506</v>
      </c>
      <c r="Y5" s="267">
        <f>'C завтраками| Bed and breakfast'!AS4</f>
        <v>45508</v>
      </c>
      <c r="Z5" s="267">
        <f>'C завтраками| Bed and breakfast'!AT4</f>
        <v>45513</v>
      </c>
      <c r="AA5" s="267">
        <f>'C завтраками| Bed and breakfast'!AU4</f>
        <v>45515</v>
      </c>
      <c r="AB5" s="267">
        <f>'C завтраками| Bed and breakfast'!AV4</f>
        <v>45520</v>
      </c>
      <c r="AC5" s="267">
        <f>'C завтраками| Bed and breakfast'!AW4</f>
        <v>45522</v>
      </c>
      <c r="AD5" s="267">
        <f>'C завтраками| Bed and breakfast'!AX4</f>
        <v>45526</v>
      </c>
      <c r="AE5" s="267">
        <f>'C завтраками| Bed and breakfast'!AY4</f>
        <v>45532</v>
      </c>
      <c r="AF5" s="267">
        <f>'C завтраками| Bed and breakfast'!AZ4</f>
        <v>45534</v>
      </c>
      <c r="AG5" s="267">
        <f>'C завтраками| Bed and breakfast'!BA4</f>
        <v>45536</v>
      </c>
      <c r="AH5" s="267">
        <f>'C завтраками| Bed and breakfast'!BB4</f>
        <v>45541</v>
      </c>
      <c r="AI5" s="267">
        <f>'C завтраками| Bed and breakfast'!BC4</f>
        <v>45543</v>
      </c>
      <c r="AJ5" s="267">
        <f>'C завтраками| Bed and breakfast'!BD4</f>
        <v>45548</v>
      </c>
      <c r="AK5" s="267">
        <f>'C завтраками| Bed and breakfast'!BE4</f>
        <v>45550</v>
      </c>
      <c r="AL5" s="267">
        <f>'C завтраками| Bed and breakfast'!BF4</f>
        <v>45555</v>
      </c>
      <c r="AM5" s="267">
        <f>'C завтраками| Bed and breakfast'!BG4</f>
        <v>45557</v>
      </c>
      <c r="AN5" s="267">
        <f>'C завтраками| Bed and breakfast'!BH4</f>
        <v>45562</v>
      </c>
      <c r="AO5" s="267">
        <f>'C завтраками| Bed and breakfast'!BI4</f>
        <v>45564</v>
      </c>
    </row>
    <row r="6" spans="1:41" s="81" customFormat="1" ht="23.1" customHeight="1" x14ac:dyDescent="0.2">
      <c r="A6" s="94"/>
      <c r="B6" s="267">
        <f>'C завтраками| Bed and breakfast'!V5</f>
        <v>45444</v>
      </c>
      <c r="C6" s="267">
        <f>'C завтраками| Bed and breakfast'!W5</f>
        <v>45452</v>
      </c>
      <c r="D6" s="267">
        <f>'C завтраками| Bed and breakfast'!X5</f>
        <v>45453</v>
      </c>
      <c r="E6" s="267">
        <f>'C завтраками| Bed and breakfast'!Y5</f>
        <v>45456</v>
      </c>
      <c r="F6" s="267">
        <f>'C завтраками| Bed and breakfast'!Z5</f>
        <v>45458</v>
      </c>
      <c r="G6" s="267">
        <f>'C завтраками| Bed and breakfast'!AA5</f>
        <v>45460</v>
      </c>
      <c r="H6" s="121">
        <f>'C завтраками| Bed and breakfast'!AB5</f>
        <v>45463</v>
      </c>
      <c r="I6" s="267">
        <f>'C завтраками| Bed and breakfast'!AC5</f>
        <v>45465</v>
      </c>
      <c r="J6" s="267">
        <f>'C завтраками| Bed and breakfast'!AD5</f>
        <v>45470</v>
      </c>
      <c r="K6" s="267">
        <f>'C завтраками| Bed and breakfast'!AE5</f>
        <v>45472</v>
      </c>
      <c r="L6" s="267">
        <f>'C завтраками| Bed and breakfast'!AF5</f>
        <v>45473</v>
      </c>
      <c r="M6" s="267">
        <f>'C завтраками| Bed and breakfast'!AG5</f>
        <v>45477</v>
      </c>
      <c r="N6" s="267">
        <f>'C завтраками| Bed and breakfast'!AH5</f>
        <v>45479</v>
      </c>
      <c r="O6" s="267">
        <f>'C завтраками| Bed and breakfast'!AI5</f>
        <v>45483</v>
      </c>
      <c r="P6" s="267">
        <f>'C завтраками| Bed and breakfast'!AJ5</f>
        <v>45484</v>
      </c>
      <c r="Q6" s="267">
        <f>'C завтраками| Bed and breakfast'!AK5</f>
        <v>45491</v>
      </c>
      <c r="R6" s="267">
        <f>'C завтраками| Bed and breakfast'!AL5</f>
        <v>45493</v>
      </c>
      <c r="S6" s="267">
        <f>'C завтраками| Bed and breakfast'!AM5</f>
        <v>45498</v>
      </c>
      <c r="T6" s="267">
        <f>'C завтраками| Bed and breakfast'!AN5</f>
        <v>45500</v>
      </c>
      <c r="U6" s="267">
        <f>'C завтраками| Bed and breakfast'!AO5</f>
        <v>45503</v>
      </c>
      <c r="V6" s="267">
        <f>'C завтраками| Bed and breakfast'!AP5</f>
        <v>45504</v>
      </c>
      <c r="W6" s="267">
        <f>'C завтраками| Bed and breakfast'!AQ5</f>
        <v>45505</v>
      </c>
      <c r="X6" s="267">
        <f>'C завтраками| Bed and breakfast'!AR5</f>
        <v>45507</v>
      </c>
      <c r="Y6" s="267">
        <f>'C завтраками| Bed and breakfast'!AS5</f>
        <v>45512</v>
      </c>
      <c r="Z6" s="267">
        <f>'C завтраками| Bed and breakfast'!AT5</f>
        <v>45514</v>
      </c>
      <c r="AA6" s="267">
        <f>'C завтраками| Bed and breakfast'!AU5</f>
        <v>45519</v>
      </c>
      <c r="AB6" s="267">
        <f>'C завтраками| Bed and breakfast'!AV5</f>
        <v>45521</v>
      </c>
      <c r="AC6" s="267">
        <f>'C завтраками| Bed and breakfast'!AW5</f>
        <v>45525</v>
      </c>
      <c r="AD6" s="267">
        <f>'C завтраками| Bed and breakfast'!AX5</f>
        <v>45531</v>
      </c>
      <c r="AE6" s="267">
        <f>'C завтраками| Bed and breakfast'!AY5</f>
        <v>45533</v>
      </c>
      <c r="AF6" s="267">
        <f>'C завтраками| Bed and breakfast'!AZ5</f>
        <v>45535</v>
      </c>
      <c r="AG6" s="267">
        <f>'C завтраками| Bed and breakfast'!BA5</f>
        <v>45540</v>
      </c>
      <c r="AH6" s="267">
        <f>'C завтраками| Bed and breakfast'!BB5</f>
        <v>45542</v>
      </c>
      <c r="AI6" s="267">
        <f>'C завтраками| Bed and breakfast'!BC5</f>
        <v>45547</v>
      </c>
      <c r="AJ6" s="267">
        <f>'C завтраками| Bed and breakfast'!BD5</f>
        <v>45549</v>
      </c>
      <c r="AK6" s="267">
        <f>'C завтраками| Bed and breakfast'!BE5</f>
        <v>45554</v>
      </c>
      <c r="AL6" s="267">
        <f>'C завтраками| Bed and breakfast'!BF5</f>
        <v>45556</v>
      </c>
      <c r="AM6" s="267">
        <f>'C завтраками| Bed and breakfast'!BG5</f>
        <v>45561</v>
      </c>
      <c r="AN6" s="267">
        <f>'C завтраками| Bed and breakfast'!BH5</f>
        <v>45563</v>
      </c>
      <c r="AO6" s="267">
        <f>'C завтраками| Bed and breakfast'!BI5</f>
        <v>45565</v>
      </c>
    </row>
    <row r="7" spans="1:41" s="85" customFormat="1" x14ac:dyDescent="0.2">
      <c r="A7" s="259" t="s">
        <v>153</v>
      </c>
    </row>
    <row r="8" spans="1:41" s="85" customFormat="1" x14ac:dyDescent="0.2">
      <c r="A8" s="260">
        <v>1</v>
      </c>
      <c r="B8" s="261">
        <f>'C завтраками| Bed and breakfast'!V7*0.9</f>
        <v>16650</v>
      </c>
      <c r="C8" s="261">
        <f>'C завтраками| Bed and breakfast'!W7*0.9</f>
        <v>16650</v>
      </c>
      <c r="D8" s="261">
        <f>'C завтраками| Bed and breakfast'!X7*0.9</f>
        <v>16650</v>
      </c>
      <c r="E8" s="261">
        <f>'C завтраками| Bed and breakfast'!Y7*0.9</f>
        <v>15300</v>
      </c>
      <c r="F8" s="261">
        <f>'C завтраками| Bed and breakfast'!Z7*0.9</f>
        <v>19350</v>
      </c>
      <c r="G8" s="261">
        <f>'C завтраками| Bed and breakfast'!AA7*0.9</f>
        <v>15300</v>
      </c>
      <c r="H8" s="261">
        <f>'C завтраками| Bed and breakfast'!AB7*0.9</f>
        <v>22050</v>
      </c>
      <c r="I8" s="261">
        <f>'C завтраками| Bed and breakfast'!AC7*0.9</f>
        <v>19350</v>
      </c>
      <c r="J8" s="261">
        <f>'C завтраками| Bed and breakfast'!AD7*0.9</f>
        <v>15300</v>
      </c>
      <c r="K8" s="261">
        <f>'C завтраками| Bed and breakfast'!AE7*0.9</f>
        <v>19350</v>
      </c>
      <c r="L8" s="261">
        <f>'C завтраками| Bed and breakfast'!AF7*0.9</f>
        <v>16650</v>
      </c>
      <c r="M8" s="261">
        <f>'C завтраками| Bed and breakfast'!AG7*0.9</f>
        <v>22680</v>
      </c>
      <c r="N8" s="261">
        <f>'C завтраками| Bed and breakfast'!AH7*0.9</f>
        <v>25380</v>
      </c>
      <c r="O8" s="261">
        <f>'C завтраками| Bed and breakfast'!AI7*0.9</f>
        <v>22680</v>
      </c>
      <c r="P8" s="261">
        <f>'C завтраками| Bed and breakfast'!AJ7*0.9</f>
        <v>21150</v>
      </c>
      <c r="Q8" s="261">
        <f>'C завтраками| Bed and breakfast'!AK7*0.9</f>
        <v>21150</v>
      </c>
      <c r="R8" s="261">
        <f>'C завтраками| Bed and breakfast'!AL7*0.9</f>
        <v>22680</v>
      </c>
      <c r="S8" s="261">
        <f>'C завтраками| Bed and breakfast'!AM7*0.9</f>
        <v>21150</v>
      </c>
      <c r="T8" s="261">
        <f>'C завтраками| Bed and breakfast'!AN7*0.9</f>
        <v>25380</v>
      </c>
      <c r="U8" s="261">
        <f>'C завтраками| Bed and breakfast'!AO7*0.9</f>
        <v>22680</v>
      </c>
      <c r="V8" s="261">
        <f>'C завтраками| Bed and breakfast'!AP7*0.9</f>
        <v>25380</v>
      </c>
      <c r="W8" s="261">
        <f>'C завтраками| Bed and breakfast'!AQ7*0.9</f>
        <v>25380</v>
      </c>
      <c r="X8" s="261">
        <f>'C завтраками| Bed and breakfast'!AR7*0.9</f>
        <v>32580</v>
      </c>
      <c r="Y8" s="261">
        <f>'C завтраками| Bed and breakfast'!AS7*0.9</f>
        <v>25380</v>
      </c>
      <c r="Z8" s="261">
        <f>'C завтраками| Bed and breakfast'!AT7*0.9</f>
        <v>29880</v>
      </c>
      <c r="AA8" s="261">
        <f>'C завтраками| Bed and breakfast'!AU7*0.9</f>
        <v>25380</v>
      </c>
      <c r="AB8" s="261">
        <f>'C завтраками| Bed and breakfast'!AV7*0.9</f>
        <v>29880</v>
      </c>
      <c r="AC8" s="261">
        <f>'C завтраками| Bed and breakfast'!AW7*0.9</f>
        <v>25380</v>
      </c>
      <c r="AD8" s="261">
        <f>'C завтраками| Bed and breakfast'!AX7*0.9</f>
        <v>32580</v>
      </c>
      <c r="AE8" s="261">
        <f>'C завтраками| Bed and breakfast'!AY7*0.9</f>
        <v>21150</v>
      </c>
      <c r="AF8" s="261">
        <f>'C завтраками| Bed and breakfast'!AZ7*0.9</f>
        <v>27180</v>
      </c>
      <c r="AG8" s="261">
        <f>'C завтраками| Bed and breakfast'!BA7*0.9</f>
        <v>18450</v>
      </c>
      <c r="AH8" s="261">
        <f>'C завтраками| Bed and breakfast'!BB7*0.9</f>
        <v>19800</v>
      </c>
      <c r="AI8" s="261">
        <f>'C завтраками| Bed and breakfast'!BC7*0.9</f>
        <v>18450</v>
      </c>
      <c r="AJ8" s="261">
        <f>'C завтраками| Bed and breakfast'!BD7*0.9</f>
        <v>19800</v>
      </c>
      <c r="AK8" s="261">
        <f>'C завтраками| Bed and breakfast'!BE7*0.9</f>
        <v>18450</v>
      </c>
      <c r="AL8" s="261">
        <f>'C завтраками| Bed and breakfast'!BF7*0.9</f>
        <v>19800</v>
      </c>
      <c r="AM8" s="261">
        <f>'C завтраками| Bed and breakfast'!BG7*0.9</f>
        <v>18450</v>
      </c>
      <c r="AN8" s="261">
        <f>'C завтраками| Bed and breakfast'!BH7*0.9</f>
        <v>19800</v>
      </c>
      <c r="AO8" s="261">
        <f>'C завтраками| Bed and breakfast'!BI7*0.9</f>
        <v>18450</v>
      </c>
    </row>
    <row r="9" spans="1:41" s="85" customFormat="1" x14ac:dyDescent="0.2">
      <c r="A9" s="260">
        <v>2</v>
      </c>
      <c r="B9" s="261">
        <f>'C завтраками| Bed and breakfast'!V8*0.9</f>
        <v>18450</v>
      </c>
      <c r="C9" s="261">
        <f>'C завтраками| Bed and breakfast'!W8*0.9</f>
        <v>18450</v>
      </c>
      <c r="D9" s="261">
        <f>'C завтраками| Bed and breakfast'!X8*0.9</f>
        <v>18450</v>
      </c>
      <c r="E9" s="261">
        <f>'C завтраками| Bed and breakfast'!Y8*0.9</f>
        <v>17100</v>
      </c>
      <c r="F9" s="261">
        <f>'C завтраками| Bed and breakfast'!Z8*0.9</f>
        <v>21150</v>
      </c>
      <c r="G9" s="261">
        <f>'C завтраками| Bed and breakfast'!AA8*0.9</f>
        <v>17100</v>
      </c>
      <c r="H9" s="261">
        <f>'C завтраками| Bed and breakfast'!AB8*0.9</f>
        <v>23850</v>
      </c>
      <c r="I9" s="261">
        <f>'C завтраками| Bed and breakfast'!AC8*0.9</f>
        <v>21150</v>
      </c>
      <c r="J9" s="261">
        <f>'C завтраками| Bed and breakfast'!AD8*0.9</f>
        <v>17100</v>
      </c>
      <c r="K9" s="261">
        <f>'C завтраками| Bed and breakfast'!AE8*0.9</f>
        <v>21150</v>
      </c>
      <c r="L9" s="261">
        <f>'C завтраками| Bed and breakfast'!AF8*0.9</f>
        <v>18450</v>
      </c>
      <c r="M9" s="261">
        <f>'C завтраками| Bed and breakfast'!AG8*0.9</f>
        <v>24480</v>
      </c>
      <c r="N9" s="261">
        <f>'C завтраками| Bed and breakfast'!AH8*0.9</f>
        <v>27180</v>
      </c>
      <c r="O9" s="261">
        <f>'C завтраками| Bed and breakfast'!AI8*0.9</f>
        <v>24480</v>
      </c>
      <c r="P9" s="261">
        <f>'C завтраками| Bed and breakfast'!AJ8*0.9</f>
        <v>22950</v>
      </c>
      <c r="Q9" s="261">
        <f>'C завтраками| Bed and breakfast'!AK8*0.9</f>
        <v>22950</v>
      </c>
      <c r="R9" s="261">
        <f>'C завтраками| Bed and breakfast'!AL8*0.9</f>
        <v>24480</v>
      </c>
      <c r="S9" s="261">
        <f>'C завтраками| Bed and breakfast'!AM8*0.9</f>
        <v>22950</v>
      </c>
      <c r="T9" s="261">
        <f>'C завтраками| Bed and breakfast'!AN8*0.9</f>
        <v>27180</v>
      </c>
      <c r="U9" s="261">
        <f>'C завтраками| Bed and breakfast'!AO8*0.9</f>
        <v>24480</v>
      </c>
      <c r="V9" s="261">
        <f>'C завтраками| Bed and breakfast'!AP8*0.9</f>
        <v>27180</v>
      </c>
      <c r="W9" s="261">
        <f>'C завтраками| Bed and breakfast'!AQ8*0.9</f>
        <v>27180</v>
      </c>
      <c r="X9" s="261">
        <f>'C завтраками| Bed and breakfast'!AR8*0.9</f>
        <v>34380</v>
      </c>
      <c r="Y9" s="261">
        <f>'C завтраками| Bed and breakfast'!AS8*0.9</f>
        <v>27180</v>
      </c>
      <c r="Z9" s="261">
        <f>'C завтраками| Bed and breakfast'!AT8*0.9</f>
        <v>31680</v>
      </c>
      <c r="AA9" s="261">
        <f>'C завтраками| Bed and breakfast'!AU8*0.9</f>
        <v>27180</v>
      </c>
      <c r="AB9" s="261">
        <f>'C завтраками| Bed and breakfast'!AV8*0.9</f>
        <v>31680</v>
      </c>
      <c r="AC9" s="261">
        <f>'C завтраками| Bed and breakfast'!AW8*0.9</f>
        <v>27180</v>
      </c>
      <c r="AD9" s="261">
        <f>'C завтраками| Bed and breakfast'!AX8*0.9</f>
        <v>34380</v>
      </c>
      <c r="AE9" s="261">
        <f>'C завтраками| Bed and breakfast'!AY8*0.9</f>
        <v>22950</v>
      </c>
      <c r="AF9" s="261">
        <f>'C завтраками| Bed and breakfast'!AZ8*0.9</f>
        <v>28980</v>
      </c>
      <c r="AG9" s="261">
        <f>'C завтраками| Bed and breakfast'!BA8*0.9</f>
        <v>20250</v>
      </c>
      <c r="AH9" s="261">
        <f>'C завтраками| Bed and breakfast'!BB8*0.9</f>
        <v>21600</v>
      </c>
      <c r="AI9" s="261">
        <f>'C завтраками| Bed and breakfast'!BC8*0.9</f>
        <v>20250</v>
      </c>
      <c r="AJ9" s="261">
        <f>'C завтраками| Bed and breakfast'!BD8*0.9</f>
        <v>21600</v>
      </c>
      <c r="AK9" s="261">
        <f>'C завтраками| Bed and breakfast'!BE8*0.9</f>
        <v>20250</v>
      </c>
      <c r="AL9" s="261">
        <f>'C завтраками| Bed and breakfast'!BF8*0.9</f>
        <v>21600</v>
      </c>
      <c r="AM9" s="261">
        <f>'C завтраками| Bed and breakfast'!BG8*0.9</f>
        <v>20250</v>
      </c>
      <c r="AN9" s="261">
        <f>'C завтраками| Bed and breakfast'!BH8*0.9</f>
        <v>21600</v>
      </c>
      <c r="AO9" s="261">
        <f>'C завтраками| Bed and breakfast'!BI8*0.9</f>
        <v>20250</v>
      </c>
    </row>
    <row r="10" spans="1:41" s="85" customFormat="1" x14ac:dyDescent="0.2">
      <c r="A10" s="259" t="s">
        <v>155</v>
      </c>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row>
    <row r="11" spans="1:41" s="85" customFormat="1" x14ac:dyDescent="0.2">
      <c r="A11" s="260">
        <v>1</v>
      </c>
      <c r="B11" s="261">
        <f>'C завтраками| Bed and breakfast'!V10*0.9</f>
        <v>18900</v>
      </c>
      <c r="C11" s="261">
        <f>'C завтраками| Bed and breakfast'!W10*0.9</f>
        <v>18900</v>
      </c>
      <c r="D11" s="261">
        <f>'C завтраками| Bed and breakfast'!X10*0.9</f>
        <v>18900</v>
      </c>
      <c r="E11" s="261">
        <f>'C завтраками| Bed and breakfast'!Y10*0.9</f>
        <v>17550</v>
      </c>
      <c r="F11" s="261">
        <f>'C завтраками| Bed and breakfast'!Z10*0.9</f>
        <v>21600</v>
      </c>
      <c r="G11" s="261">
        <f>'C завтраками| Bed and breakfast'!AA10*0.9</f>
        <v>17550</v>
      </c>
      <c r="H11" s="261">
        <f>'C завтраками| Bed and breakfast'!AB10*0.9</f>
        <v>24300</v>
      </c>
      <c r="I11" s="261">
        <f>'C завтраками| Bed and breakfast'!AC10*0.9</f>
        <v>21600</v>
      </c>
      <c r="J11" s="261">
        <f>'C завтраками| Bed and breakfast'!AD10*0.9</f>
        <v>17550</v>
      </c>
      <c r="K11" s="261">
        <f>'C завтраками| Bed and breakfast'!AE10*0.9</f>
        <v>21600</v>
      </c>
      <c r="L11" s="261">
        <f>'C завтраками| Bed and breakfast'!AF10*0.9</f>
        <v>18900</v>
      </c>
      <c r="M11" s="261">
        <f>'C завтраками| Bed and breakfast'!AG10*0.9</f>
        <v>24930</v>
      </c>
      <c r="N11" s="261">
        <f>'C завтраками| Bed and breakfast'!AH10*0.9</f>
        <v>27630</v>
      </c>
      <c r="O11" s="261">
        <f>'C завтраками| Bed and breakfast'!AI10*0.9</f>
        <v>24930</v>
      </c>
      <c r="P11" s="261">
        <f>'C завтраками| Bed and breakfast'!AJ10*0.9</f>
        <v>23400</v>
      </c>
      <c r="Q11" s="261">
        <f>'C завтраками| Bed and breakfast'!AK10*0.9</f>
        <v>23400</v>
      </c>
      <c r="R11" s="261">
        <f>'C завтраками| Bed and breakfast'!AL10*0.9</f>
        <v>24930</v>
      </c>
      <c r="S11" s="261">
        <f>'C завтраками| Bed and breakfast'!AM10*0.9</f>
        <v>23400</v>
      </c>
      <c r="T11" s="261">
        <f>'C завтраками| Bed and breakfast'!AN10*0.9</f>
        <v>27630</v>
      </c>
      <c r="U11" s="261">
        <f>'C завтраками| Bed and breakfast'!AO10*0.9</f>
        <v>24930</v>
      </c>
      <c r="V11" s="261">
        <f>'C завтраками| Bed and breakfast'!AP10*0.9</f>
        <v>27630</v>
      </c>
      <c r="W11" s="261">
        <f>'C завтраками| Bed and breakfast'!AQ10*0.9</f>
        <v>27630</v>
      </c>
      <c r="X11" s="261">
        <f>'C завтраками| Bed and breakfast'!AR10*0.9</f>
        <v>34830</v>
      </c>
      <c r="Y11" s="261">
        <f>'C завтраками| Bed and breakfast'!AS10*0.9</f>
        <v>27630</v>
      </c>
      <c r="Z11" s="261">
        <f>'C завтраками| Bed and breakfast'!AT10*0.9</f>
        <v>32130</v>
      </c>
      <c r="AA11" s="261">
        <f>'C завтраками| Bed and breakfast'!AU10*0.9</f>
        <v>27630</v>
      </c>
      <c r="AB11" s="261">
        <f>'C завтраками| Bed and breakfast'!AV10*0.9</f>
        <v>32130</v>
      </c>
      <c r="AC11" s="261">
        <f>'C завтраками| Bed and breakfast'!AW10*0.9</f>
        <v>27630</v>
      </c>
      <c r="AD11" s="261">
        <f>'C завтраками| Bed and breakfast'!AX10*0.9</f>
        <v>34830</v>
      </c>
      <c r="AE11" s="261">
        <f>'C завтраками| Bed and breakfast'!AY10*0.9</f>
        <v>23400</v>
      </c>
      <c r="AF11" s="261">
        <f>'C завтраками| Bed and breakfast'!AZ10*0.9</f>
        <v>29430</v>
      </c>
      <c r="AG11" s="261">
        <f>'C завтраками| Bed and breakfast'!BA10*0.9</f>
        <v>20700</v>
      </c>
      <c r="AH11" s="261">
        <f>'C завтраками| Bed and breakfast'!BB10*0.9</f>
        <v>22050</v>
      </c>
      <c r="AI11" s="261">
        <f>'C завтраками| Bed and breakfast'!BC10*0.9</f>
        <v>20700</v>
      </c>
      <c r="AJ11" s="261">
        <f>'C завтраками| Bed and breakfast'!BD10*0.9</f>
        <v>22050</v>
      </c>
      <c r="AK11" s="261">
        <f>'C завтраками| Bed and breakfast'!BE10*0.9</f>
        <v>20700</v>
      </c>
      <c r="AL11" s="261">
        <f>'C завтраками| Bed and breakfast'!BF10*0.9</f>
        <v>22050</v>
      </c>
      <c r="AM11" s="261">
        <f>'C завтраками| Bed and breakfast'!BG10*0.9</f>
        <v>20700</v>
      </c>
      <c r="AN11" s="261">
        <f>'C завтраками| Bed and breakfast'!BH10*0.9</f>
        <v>22050</v>
      </c>
      <c r="AO11" s="261">
        <f>'C завтраками| Bed and breakfast'!BI10*0.9</f>
        <v>20700</v>
      </c>
    </row>
    <row r="12" spans="1:41" s="85" customFormat="1" x14ac:dyDescent="0.2">
      <c r="A12" s="260">
        <v>2</v>
      </c>
      <c r="B12" s="261">
        <f>'C завтраками| Bed and breakfast'!V11*0.9</f>
        <v>20700</v>
      </c>
      <c r="C12" s="261">
        <f>'C завтраками| Bed and breakfast'!W11*0.9</f>
        <v>20700</v>
      </c>
      <c r="D12" s="261">
        <f>'C завтраками| Bed and breakfast'!X11*0.9</f>
        <v>20700</v>
      </c>
      <c r="E12" s="261">
        <f>'C завтраками| Bed and breakfast'!Y11*0.9</f>
        <v>19350</v>
      </c>
      <c r="F12" s="261">
        <f>'C завтраками| Bed and breakfast'!Z11*0.9</f>
        <v>23400</v>
      </c>
      <c r="G12" s="261">
        <f>'C завтраками| Bed and breakfast'!AA11*0.9</f>
        <v>19350</v>
      </c>
      <c r="H12" s="261">
        <f>'C завтраками| Bed and breakfast'!AB11*0.9</f>
        <v>26100</v>
      </c>
      <c r="I12" s="261">
        <f>'C завтраками| Bed and breakfast'!AC11*0.9</f>
        <v>23400</v>
      </c>
      <c r="J12" s="261">
        <f>'C завтраками| Bed and breakfast'!AD11*0.9</f>
        <v>19350</v>
      </c>
      <c r="K12" s="261">
        <f>'C завтраками| Bed and breakfast'!AE11*0.9</f>
        <v>23400</v>
      </c>
      <c r="L12" s="261">
        <f>'C завтраками| Bed and breakfast'!AF11*0.9</f>
        <v>20700</v>
      </c>
      <c r="M12" s="261">
        <f>'C завтраками| Bed and breakfast'!AG11*0.9</f>
        <v>26730</v>
      </c>
      <c r="N12" s="261">
        <f>'C завтраками| Bed and breakfast'!AH11*0.9</f>
        <v>29430</v>
      </c>
      <c r="O12" s="261">
        <f>'C завтраками| Bed and breakfast'!AI11*0.9</f>
        <v>26730</v>
      </c>
      <c r="P12" s="261">
        <f>'C завтраками| Bed and breakfast'!AJ11*0.9</f>
        <v>25200</v>
      </c>
      <c r="Q12" s="261">
        <f>'C завтраками| Bed and breakfast'!AK11*0.9</f>
        <v>25200</v>
      </c>
      <c r="R12" s="261">
        <f>'C завтраками| Bed and breakfast'!AL11*0.9</f>
        <v>26730</v>
      </c>
      <c r="S12" s="261">
        <f>'C завтраками| Bed and breakfast'!AM11*0.9</f>
        <v>25200</v>
      </c>
      <c r="T12" s="261">
        <f>'C завтраками| Bed and breakfast'!AN11*0.9</f>
        <v>29430</v>
      </c>
      <c r="U12" s="261">
        <f>'C завтраками| Bed and breakfast'!AO11*0.9</f>
        <v>26730</v>
      </c>
      <c r="V12" s="261">
        <f>'C завтраками| Bed and breakfast'!AP11*0.9</f>
        <v>29430</v>
      </c>
      <c r="W12" s="261">
        <f>'C завтраками| Bed and breakfast'!AQ11*0.9</f>
        <v>29430</v>
      </c>
      <c r="X12" s="261">
        <f>'C завтраками| Bed and breakfast'!AR11*0.9</f>
        <v>36630</v>
      </c>
      <c r="Y12" s="261">
        <f>'C завтраками| Bed and breakfast'!AS11*0.9</f>
        <v>29430</v>
      </c>
      <c r="Z12" s="261">
        <f>'C завтраками| Bed and breakfast'!AT11*0.9</f>
        <v>33930</v>
      </c>
      <c r="AA12" s="261">
        <f>'C завтраками| Bed and breakfast'!AU11*0.9</f>
        <v>29430</v>
      </c>
      <c r="AB12" s="261">
        <f>'C завтраками| Bed and breakfast'!AV11*0.9</f>
        <v>33930</v>
      </c>
      <c r="AC12" s="261">
        <f>'C завтраками| Bed and breakfast'!AW11*0.9</f>
        <v>29430</v>
      </c>
      <c r="AD12" s="261">
        <f>'C завтраками| Bed and breakfast'!AX11*0.9</f>
        <v>36630</v>
      </c>
      <c r="AE12" s="261">
        <f>'C завтраками| Bed and breakfast'!AY11*0.9</f>
        <v>25200</v>
      </c>
      <c r="AF12" s="261">
        <f>'C завтраками| Bed and breakfast'!AZ11*0.9</f>
        <v>31230</v>
      </c>
      <c r="AG12" s="261">
        <f>'C завтраками| Bed and breakfast'!BA11*0.9</f>
        <v>22500</v>
      </c>
      <c r="AH12" s="261">
        <f>'C завтраками| Bed and breakfast'!BB11*0.9</f>
        <v>23850</v>
      </c>
      <c r="AI12" s="261">
        <f>'C завтраками| Bed and breakfast'!BC11*0.9</f>
        <v>22500</v>
      </c>
      <c r="AJ12" s="261">
        <f>'C завтраками| Bed and breakfast'!BD11*0.9</f>
        <v>23850</v>
      </c>
      <c r="AK12" s="261">
        <f>'C завтраками| Bed and breakfast'!BE11*0.9</f>
        <v>22500</v>
      </c>
      <c r="AL12" s="261">
        <f>'C завтраками| Bed and breakfast'!BF11*0.9</f>
        <v>23850</v>
      </c>
      <c r="AM12" s="261">
        <f>'C завтраками| Bed and breakfast'!BG11*0.9</f>
        <v>22500</v>
      </c>
      <c r="AN12" s="261">
        <f>'C завтраками| Bed and breakfast'!BH11*0.9</f>
        <v>23850</v>
      </c>
      <c r="AO12" s="261">
        <f>'C завтраками| Bed and breakfast'!BI11*0.9</f>
        <v>22500</v>
      </c>
    </row>
    <row r="13" spans="1:41" s="85" customFormat="1" x14ac:dyDescent="0.2">
      <c r="A13" s="259" t="s">
        <v>154</v>
      </c>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row>
    <row r="14" spans="1:41" s="85" customFormat="1" x14ac:dyDescent="0.2">
      <c r="A14" s="260">
        <v>1</v>
      </c>
      <c r="B14" s="261">
        <f>'C завтраками| Bed and breakfast'!V13*0.9</f>
        <v>19800</v>
      </c>
      <c r="C14" s="261">
        <f>'C завтраками| Bed and breakfast'!W13*0.9</f>
        <v>19800</v>
      </c>
      <c r="D14" s="261">
        <f>'C завтраками| Bed and breakfast'!X13*0.9</f>
        <v>19800</v>
      </c>
      <c r="E14" s="261">
        <f>'C завтраками| Bed and breakfast'!Y13*0.9</f>
        <v>18450</v>
      </c>
      <c r="F14" s="261">
        <f>'C завтраками| Bed and breakfast'!Z13*0.9</f>
        <v>22500</v>
      </c>
      <c r="G14" s="261">
        <f>'C завтраками| Bed and breakfast'!AA13*0.9</f>
        <v>18450</v>
      </c>
      <c r="H14" s="261">
        <f>'C завтраками| Bed and breakfast'!AB13*0.9</f>
        <v>25200</v>
      </c>
      <c r="I14" s="261">
        <f>'C завтраками| Bed and breakfast'!AC13*0.9</f>
        <v>22500</v>
      </c>
      <c r="J14" s="261">
        <f>'C завтраками| Bed and breakfast'!AD13*0.9</f>
        <v>18450</v>
      </c>
      <c r="K14" s="261">
        <f>'C завтраками| Bed and breakfast'!AE13*0.9</f>
        <v>22500</v>
      </c>
      <c r="L14" s="261">
        <f>'C завтраками| Bed and breakfast'!AF13*0.9</f>
        <v>19800</v>
      </c>
      <c r="M14" s="261">
        <f>'C завтраками| Bed and breakfast'!AG13*0.9</f>
        <v>25830</v>
      </c>
      <c r="N14" s="261">
        <f>'C завтраками| Bed and breakfast'!AH13*0.9</f>
        <v>28530</v>
      </c>
      <c r="O14" s="261">
        <f>'C завтраками| Bed and breakfast'!AI13*0.9</f>
        <v>25830</v>
      </c>
      <c r="P14" s="261">
        <f>'C завтраками| Bed and breakfast'!AJ13*0.9</f>
        <v>24300</v>
      </c>
      <c r="Q14" s="261">
        <f>'C завтраками| Bed and breakfast'!AK13*0.9</f>
        <v>24300</v>
      </c>
      <c r="R14" s="261">
        <f>'C завтраками| Bed and breakfast'!AL13*0.9</f>
        <v>25830</v>
      </c>
      <c r="S14" s="261">
        <f>'C завтраками| Bed and breakfast'!AM13*0.9</f>
        <v>24300</v>
      </c>
      <c r="T14" s="261">
        <f>'C завтраками| Bed and breakfast'!AN13*0.9</f>
        <v>28530</v>
      </c>
      <c r="U14" s="261">
        <f>'C завтраками| Bed and breakfast'!AO13*0.9</f>
        <v>25830</v>
      </c>
      <c r="V14" s="261">
        <f>'C завтраками| Bed and breakfast'!AP13*0.9</f>
        <v>28530</v>
      </c>
      <c r="W14" s="261">
        <f>'C завтраками| Bed and breakfast'!AQ13*0.9</f>
        <v>28530</v>
      </c>
      <c r="X14" s="261">
        <f>'C завтраками| Bed and breakfast'!AR13*0.9</f>
        <v>35730</v>
      </c>
      <c r="Y14" s="261">
        <f>'C завтраками| Bed and breakfast'!AS13*0.9</f>
        <v>28530</v>
      </c>
      <c r="Z14" s="261">
        <f>'C завтраками| Bed and breakfast'!AT13*0.9</f>
        <v>33030</v>
      </c>
      <c r="AA14" s="261">
        <f>'C завтраками| Bed and breakfast'!AU13*0.9</f>
        <v>28530</v>
      </c>
      <c r="AB14" s="261">
        <f>'C завтраками| Bed and breakfast'!AV13*0.9</f>
        <v>33030</v>
      </c>
      <c r="AC14" s="261">
        <f>'C завтраками| Bed and breakfast'!AW13*0.9</f>
        <v>28530</v>
      </c>
      <c r="AD14" s="261">
        <f>'C завтраками| Bed and breakfast'!AX13*0.9</f>
        <v>35730</v>
      </c>
      <c r="AE14" s="261">
        <f>'C завтраками| Bed and breakfast'!AY13*0.9</f>
        <v>24300</v>
      </c>
      <c r="AF14" s="261">
        <f>'C завтраками| Bed and breakfast'!AZ13*0.9</f>
        <v>30330</v>
      </c>
      <c r="AG14" s="261">
        <f>'C завтраками| Bed and breakfast'!BA13*0.9</f>
        <v>21600</v>
      </c>
      <c r="AH14" s="261">
        <f>'C завтраками| Bed and breakfast'!BB13*0.9</f>
        <v>22950</v>
      </c>
      <c r="AI14" s="261">
        <f>'C завтраками| Bed and breakfast'!BC13*0.9</f>
        <v>21600</v>
      </c>
      <c r="AJ14" s="261">
        <f>'C завтраками| Bed and breakfast'!BD13*0.9</f>
        <v>22950</v>
      </c>
      <c r="AK14" s="261">
        <f>'C завтраками| Bed and breakfast'!BE13*0.9</f>
        <v>21600</v>
      </c>
      <c r="AL14" s="261">
        <f>'C завтраками| Bed and breakfast'!BF13*0.9</f>
        <v>22950</v>
      </c>
      <c r="AM14" s="261">
        <f>'C завтраками| Bed and breakfast'!BG13*0.9</f>
        <v>21600</v>
      </c>
      <c r="AN14" s="261">
        <f>'C завтраками| Bed and breakfast'!BH13*0.9</f>
        <v>22950</v>
      </c>
      <c r="AO14" s="261">
        <f>'C завтраками| Bed and breakfast'!BI13*0.9</f>
        <v>21600</v>
      </c>
    </row>
    <row r="15" spans="1:41" s="85" customFormat="1" x14ac:dyDescent="0.2">
      <c r="A15" s="260">
        <v>2</v>
      </c>
      <c r="B15" s="261">
        <f>'C завтраками| Bed and breakfast'!V14*0.9</f>
        <v>21600</v>
      </c>
      <c r="C15" s="261">
        <f>'C завтраками| Bed and breakfast'!W14*0.9</f>
        <v>21600</v>
      </c>
      <c r="D15" s="261">
        <f>'C завтраками| Bed and breakfast'!X14*0.9</f>
        <v>21600</v>
      </c>
      <c r="E15" s="261">
        <f>'C завтраками| Bed and breakfast'!Y14*0.9</f>
        <v>20250</v>
      </c>
      <c r="F15" s="261">
        <f>'C завтраками| Bed and breakfast'!Z14*0.9</f>
        <v>24300</v>
      </c>
      <c r="G15" s="261">
        <f>'C завтраками| Bed and breakfast'!AA14*0.9</f>
        <v>20250</v>
      </c>
      <c r="H15" s="261">
        <f>'C завтраками| Bed and breakfast'!AB14*0.9</f>
        <v>27000</v>
      </c>
      <c r="I15" s="261">
        <f>'C завтраками| Bed and breakfast'!AC14*0.9</f>
        <v>24300</v>
      </c>
      <c r="J15" s="261">
        <f>'C завтраками| Bed and breakfast'!AD14*0.9</f>
        <v>20250</v>
      </c>
      <c r="K15" s="261">
        <f>'C завтраками| Bed and breakfast'!AE14*0.9</f>
        <v>24300</v>
      </c>
      <c r="L15" s="261">
        <f>'C завтраками| Bed and breakfast'!AF14*0.9</f>
        <v>21600</v>
      </c>
      <c r="M15" s="261">
        <f>'C завтраками| Bed and breakfast'!AG14*0.9</f>
        <v>27630</v>
      </c>
      <c r="N15" s="261">
        <f>'C завтраками| Bed and breakfast'!AH14*0.9</f>
        <v>30330</v>
      </c>
      <c r="O15" s="261">
        <f>'C завтраками| Bed and breakfast'!AI14*0.9</f>
        <v>27630</v>
      </c>
      <c r="P15" s="261">
        <f>'C завтраками| Bed and breakfast'!AJ14*0.9</f>
        <v>26100</v>
      </c>
      <c r="Q15" s="261">
        <f>'C завтраками| Bed and breakfast'!AK14*0.9</f>
        <v>26100</v>
      </c>
      <c r="R15" s="261">
        <f>'C завтраками| Bed and breakfast'!AL14*0.9</f>
        <v>27630</v>
      </c>
      <c r="S15" s="261">
        <f>'C завтраками| Bed and breakfast'!AM14*0.9</f>
        <v>26100</v>
      </c>
      <c r="T15" s="261">
        <f>'C завтраками| Bed and breakfast'!AN14*0.9</f>
        <v>30330</v>
      </c>
      <c r="U15" s="261">
        <f>'C завтраками| Bed and breakfast'!AO14*0.9</f>
        <v>27630</v>
      </c>
      <c r="V15" s="261">
        <f>'C завтраками| Bed and breakfast'!AP14*0.9</f>
        <v>30330</v>
      </c>
      <c r="W15" s="261">
        <f>'C завтраками| Bed and breakfast'!AQ14*0.9</f>
        <v>30330</v>
      </c>
      <c r="X15" s="261">
        <f>'C завтраками| Bed and breakfast'!AR14*0.9</f>
        <v>37530</v>
      </c>
      <c r="Y15" s="261">
        <f>'C завтраками| Bed and breakfast'!AS14*0.9</f>
        <v>30330</v>
      </c>
      <c r="Z15" s="261">
        <f>'C завтраками| Bed and breakfast'!AT14*0.9</f>
        <v>34830</v>
      </c>
      <c r="AA15" s="261">
        <f>'C завтраками| Bed and breakfast'!AU14*0.9</f>
        <v>30330</v>
      </c>
      <c r="AB15" s="261">
        <f>'C завтраками| Bed and breakfast'!AV14*0.9</f>
        <v>34830</v>
      </c>
      <c r="AC15" s="261">
        <f>'C завтраками| Bed and breakfast'!AW14*0.9</f>
        <v>30330</v>
      </c>
      <c r="AD15" s="261">
        <f>'C завтраками| Bed and breakfast'!AX14*0.9</f>
        <v>37530</v>
      </c>
      <c r="AE15" s="261">
        <f>'C завтраками| Bed and breakfast'!AY14*0.9</f>
        <v>26100</v>
      </c>
      <c r="AF15" s="261">
        <f>'C завтраками| Bed and breakfast'!AZ14*0.9</f>
        <v>32130</v>
      </c>
      <c r="AG15" s="261">
        <f>'C завтраками| Bed and breakfast'!BA14*0.9</f>
        <v>23400</v>
      </c>
      <c r="AH15" s="261">
        <f>'C завтраками| Bed and breakfast'!BB14*0.9</f>
        <v>24750</v>
      </c>
      <c r="AI15" s="261">
        <f>'C завтраками| Bed and breakfast'!BC14*0.9</f>
        <v>23400</v>
      </c>
      <c r="AJ15" s="261">
        <f>'C завтраками| Bed and breakfast'!BD14*0.9</f>
        <v>24750</v>
      </c>
      <c r="AK15" s="261">
        <f>'C завтраками| Bed and breakfast'!BE14*0.9</f>
        <v>23400</v>
      </c>
      <c r="AL15" s="261">
        <f>'C завтраками| Bed and breakfast'!BF14*0.9</f>
        <v>24750</v>
      </c>
      <c r="AM15" s="261">
        <f>'C завтраками| Bed and breakfast'!BG14*0.9</f>
        <v>23400</v>
      </c>
      <c r="AN15" s="261">
        <f>'C завтраками| Bed and breakfast'!BH14*0.9</f>
        <v>24750</v>
      </c>
      <c r="AO15" s="261">
        <f>'C завтраками| Bed and breakfast'!BI14*0.9</f>
        <v>23400</v>
      </c>
    </row>
    <row r="16" spans="1:41" s="85" customFormat="1" x14ac:dyDescent="0.2">
      <c r="A16" s="259" t="s">
        <v>156</v>
      </c>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row>
    <row r="17" spans="1:41" s="85" customFormat="1" x14ac:dyDescent="0.2">
      <c r="A17" s="260">
        <v>1</v>
      </c>
      <c r="B17" s="261">
        <f>'C завтраками| Bed and breakfast'!V16*0.9</f>
        <v>22500</v>
      </c>
      <c r="C17" s="261">
        <f>'C завтраками| Bed and breakfast'!W16*0.9</f>
        <v>22500</v>
      </c>
      <c r="D17" s="261">
        <f>'C завтраками| Bed and breakfast'!X16*0.9</f>
        <v>22500</v>
      </c>
      <c r="E17" s="261">
        <f>'C завтраками| Bed and breakfast'!Y16*0.9</f>
        <v>21150</v>
      </c>
      <c r="F17" s="261">
        <f>'C завтраками| Bed and breakfast'!Z16*0.9</f>
        <v>25200</v>
      </c>
      <c r="G17" s="261">
        <f>'C завтраками| Bed and breakfast'!AA16*0.9</f>
        <v>21150</v>
      </c>
      <c r="H17" s="261">
        <f>'C завтраками| Bed and breakfast'!AB16*0.9</f>
        <v>27900</v>
      </c>
      <c r="I17" s="261">
        <f>'C завтраками| Bed and breakfast'!AC16*0.9</f>
        <v>25200</v>
      </c>
      <c r="J17" s="261">
        <f>'C завтраками| Bed and breakfast'!AD16*0.9</f>
        <v>21150</v>
      </c>
      <c r="K17" s="261">
        <f>'C завтраками| Bed and breakfast'!AE16*0.9</f>
        <v>25200</v>
      </c>
      <c r="L17" s="261">
        <f>'C завтраками| Bed and breakfast'!AF16*0.9</f>
        <v>22500</v>
      </c>
      <c r="M17" s="261">
        <f>'C завтраками| Bed and breakfast'!AG16*0.9</f>
        <v>28530</v>
      </c>
      <c r="N17" s="261">
        <f>'C завтраками| Bed and breakfast'!AH16*0.9</f>
        <v>31230</v>
      </c>
      <c r="O17" s="261">
        <f>'C завтраками| Bed and breakfast'!AI16*0.9</f>
        <v>28530</v>
      </c>
      <c r="P17" s="261">
        <f>'C завтраками| Bed and breakfast'!AJ16*0.9</f>
        <v>27000</v>
      </c>
      <c r="Q17" s="261">
        <f>'C завтраками| Bed and breakfast'!AK16*0.9</f>
        <v>27000</v>
      </c>
      <c r="R17" s="261">
        <f>'C завтраками| Bed and breakfast'!AL16*0.9</f>
        <v>28530</v>
      </c>
      <c r="S17" s="261">
        <f>'C завтраками| Bed and breakfast'!AM16*0.9</f>
        <v>27000</v>
      </c>
      <c r="T17" s="261">
        <f>'C завтраками| Bed and breakfast'!AN16*0.9</f>
        <v>31230</v>
      </c>
      <c r="U17" s="261">
        <f>'C завтраками| Bed and breakfast'!AO16*0.9</f>
        <v>28530</v>
      </c>
      <c r="V17" s="261">
        <f>'C завтраками| Bed and breakfast'!AP16*0.9</f>
        <v>31230</v>
      </c>
      <c r="W17" s="261">
        <f>'C завтраками| Bed and breakfast'!AQ16*0.9</f>
        <v>31230</v>
      </c>
      <c r="X17" s="261">
        <f>'C завтраками| Bed and breakfast'!AR16*0.9</f>
        <v>38430</v>
      </c>
      <c r="Y17" s="261">
        <f>'C завтраками| Bed and breakfast'!AS16*0.9</f>
        <v>31230</v>
      </c>
      <c r="Z17" s="261">
        <f>'C завтраками| Bed and breakfast'!AT16*0.9</f>
        <v>35730</v>
      </c>
      <c r="AA17" s="261">
        <f>'C завтраками| Bed and breakfast'!AU16*0.9</f>
        <v>31230</v>
      </c>
      <c r="AB17" s="261">
        <f>'C завтраками| Bed and breakfast'!AV16*0.9</f>
        <v>35730</v>
      </c>
      <c r="AC17" s="261">
        <f>'C завтраками| Bed and breakfast'!AW16*0.9</f>
        <v>31230</v>
      </c>
      <c r="AD17" s="261">
        <f>'C завтраками| Bed and breakfast'!AX16*0.9</f>
        <v>38430</v>
      </c>
      <c r="AE17" s="261">
        <f>'C завтраками| Bed and breakfast'!AY16*0.9</f>
        <v>27000</v>
      </c>
      <c r="AF17" s="261">
        <f>'C завтраками| Bed and breakfast'!AZ16*0.9</f>
        <v>33030</v>
      </c>
      <c r="AG17" s="261">
        <f>'C завтраками| Bed and breakfast'!BA16*0.9</f>
        <v>24300</v>
      </c>
      <c r="AH17" s="261">
        <f>'C завтраками| Bed and breakfast'!BB16*0.9</f>
        <v>25650</v>
      </c>
      <c r="AI17" s="261">
        <f>'C завтраками| Bed and breakfast'!BC16*0.9</f>
        <v>24300</v>
      </c>
      <c r="AJ17" s="261">
        <f>'C завтраками| Bed and breakfast'!BD16*0.9</f>
        <v>25650</v>
      </c>
      <c r="AK17" s="261">
        <f>'C завтраками| Bed and breakfast'!BE16*0.9</f>
        <v>24300</v>
      </c>
      <c r="AL17" s="261">
        <f>'C завтраками| Bed and breakfast'!BF16*0.9</f>
        <v>25650</v>
      </c>
      <c r="AM17" s="261">
        <f>'C завтраками| Bed and breakfast'!BG16*0.9</f>
        <v>24300</v>
      </c>
      <c r="AN17" s="261">
        <f>'C завтраками| Bed and breakfast'!BH16*0.9</f>
        <v>25650</v>
      </c>
      <c r="AO17" s="261">
        <f>'C завтраками| Bed and breakfast'!BI16*0.9</f>
        <v>24300</v>
      </c>
    </row>
    <row r="18" spans="1:41" s="85" customFormat="1" x14ac:dyDescent="0.2">
      <c r="A18" s="260">
        <v>2</v>
      </c>
      <c r="B18" s="261">
        <f>'C завтраками| Bed and breakfast'!V17*0.9</f>
        <v>24300</v>
      </c>
      <c r="C18" s="261">
        <f>'C завтраками| Bed and breakfast'!W17*0.9</f>
        <v>24300</v>
      </c>
      <c r="D18" s="261">
        <f>'C завтраками| Bed and breakfast'!X17*0.9</f>
        <v>24300</v>
      </c>
      <c r="E18" s="261">
        <f>'C завтраками| Bed and breakfast'!Y17*0.9</f>
        <v>22950</v>
      </c>
      <c r="F18" s="261">
        <f>'C завтраками| Bed and breakfast'!Z17*0.9</f>
        <v>27000</v>
      </c>
      <c r="G18" s="261">
        <f>'C завтраками| Bed and breakfast'!AA17*0.9</f>
        <v>22950</v>
      </c>
      <c r="H18" s="261">
        <f>'C завтраками| Bed and breakfast'!AB17*0.9</f>
        <v>29700</v>
      </c>
      <c r="I18" s="261">
        <f>'C завтраками| Bed and breakfast'!AC17*0.9</f>
        <v>27000</v>
      </c>
      <c r="J18" s="261">
        <f>'C завтраками| Bed and breakfast'!AD17*0.9</f>
        <v>22950</v>
      </c>
      <c r="K18" s="261">
        <f>'C завтраками| Bed and breakfast'!AE17*0.9</f>
        <v>27000</v>
      </c>
      <c r="L18" s="261">
        <f>'C завтраками| Bed and breakfast'!AF17*0.9</f>
        <v>24300</v>
      </c>
      <c r="M18" s="261">
        <f>'C завтраками| Bed and breakfast'!AG17*0.9</f>
        <v>30330</v>
      </c>
      <c r="N18" s="261">
        <f>'C завтраками| Bed and breakfast'!AH17*0.9</f>
        <v>33030</v>
      </c>
      <c r="O18" s="261">
        <f>'C завтраками| Bed and breakfast'!AI17*0.9</f>
        <v>30330</v>
      </c>
      <c r="P18" s="261">
        <f>'C завтраками| Bed and breakfast'!AJ17*0.9</f>
        <v>28800</v>
      </c>
      <c r="Q18" s="261">
        <f>'C завтраками| Bed and breakfast'!AK17*0.9</f>
        <v>28800</v>
      </c>
      <c r="R18" s="261">
        <f>'C завтраками| Bed and breakfast'!AL17*0.9</f>
        <v>30330</v>
      </c>
      <c r="S18" s="261">
        <f>'C завтраками| Bed and breakfast'!AM17*0.9</f>
        <v>28800</v>
      </c>
      <c r="T18" s="261">
        <f>'C завтраками| Bed and breakfast'!AN17*0.9</f>
        <v>33030</v>
      </c>
      <c r="U18" s="261">
        <f>'C завтраками| Bed and breakfast'!AO17*0.9</f>
        <v>30330</v>
      </c>
      <c r="V18" s="261">
        <f>'C завтраками| Bed and breakfast'!AP17*0.9</f>
        <v>33030</v>
      </c>
      <c r="W18" s="261">
        <f>'C завтраками| Bed and breakfast'!AQ17*0.9</f>
        <v>33030</v>
      </c>
      <c r="X18" s="261">
        <f>'C завтраками| Bed and breakfast'!AR17*0.9</f>
        <v>40230</v>
      </c>
      <c r="Y18" s="261">
        <f>'C завтраками| Bed and breakfast'!AS17*0.9</f>
        <v>33030</v>
      </c>
      <c r="Z18" s="261">
        <f>'C завтраками| Bed and breakfast'!AT17*0.9</f>
        <v>37530</v>
      </c>
      <c r="AA18" s="261">
        <f>'C завтраками| Bed and breakfast'!AU17*0.9</f>
        <v>33030</v>
      </c>
      <c r="AB18" s="261">
        <f>'C завтраками| Bed and breakfast'!AV17*0.9</f>
        <v>37530</v>
      </c>
      <c r="AC18" s="261">
        <f>'C завтраками| Bed and breakfast'!AW17*0.9</f>
        <v>33030</v>
      </c>
      <c r="AD18" s="261">
        <f>'C завтраками| Bed and breakfast'!AX17*0.9</f>
        <v>40230</v>
      </c>
      <c r="AE18" s="261">
        <f>'C завтраками| Bed and breakfast'!AY17*0.9</f>
        <v>28800</v>
      </c>
      <c r="AF18" s="261">
        <f>'C завтраками| Bed and breakfast'!AZ17*0.9</f>
        <v>34830</v>
      </c>
      <c r="AG18" s="261">
        <f>'C завтраками| Bed and breakfast'!BA17*0.9</f>
        <v>26100</v>
      </c>
      <c r="AH18" s="261">
        <f>'C завтраками| Bed and breakfast'!BB17*0.9</f>
        <v>27450</v>
      </c>
      <c r="AI18" s="261">
        <f>'C завтраками| Bed and breakfast'!BC17*0.9</f>
        <v>26100</v>
      </c>
      <c r="AJ18" s="261">
        <f>'C завтраками| Bed and breakfast'!BD17*0.9</f>
        <v>27450</v>
      </c>
      <c r="AK18" s="261">
        <f>'C завтраками| Bed and breakfast'!BE17*0.9</f>
        <v>26100</v>
      </c>
      <c r="AL18" s="261">
        <f>'C завтраками| Bed and breakfast'!BF17*0.9</f>
        <v>27450</v>
      </c>
      <c r="AM18" s="261">
        <f>'C завтраками| Bed and breakfast'!BG17*0.9</f>
        <v>26100</v>
      </c>
      <c r="AN18" s="261">
        <f>'C завтраками| Bed and breakfast'!BH17*0.9</f>
        <v>27450</v>
      </c>
      <c r="AO18" s="261">
        <f>'C завтраками| Bed and breakfast'!BI17*0.9</f>
        <v>26100</v>
      </c>
    </row>
    <row r="19" spans="1:41" s="85" customFormat="1" x14ac:dyDescent="0.2">
      <c r="A19" s="259" t="s">
        <v>136</v>
      </c>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row>
    <row r="20" spans="1:41" s="85" customFormat="1" x14ac:dyDescent="0.2">
      <c r="A20" s="260">
        <v>1</v>
      </c>
      <c r="B20" s="261">
        <f>'C завтраками| Bed and breakfast'!V19*0.9</f>
        <v>25200</v>
      </c>
      <c r="C20" s="261">
        <f>'C завтраками| Bed and breakfast'!W19*0.9</f>
        <v>25200</v>
      </c>
      <c r="D20" s="261">
        <f>'C завтраками| Bed and breakfast'!X19*0.9</f>
        <v>25200</v>
      </c>
      <c r="E20" s="261">
        <f>'C завтраками| Bed and breakfast'!Y19*0.9</f>
        <v>23850</v>
      </c>
      <c r="F20" s="261">
        <f>'C завтраками| Bed and breakfast'!Z19*0.9</f>
        <v>27900</v>
      </c>
      <c r="G20" s="261">
        <f>'C завтраками| Bed and breakfast'!AA19*0.9</f>
        <v>23850</v>
      </c>
      <c r="H20" s="261">
        <f>'C завтраками| Bed and breakfast'!AB19*0.9</f>
        <v>30600</v>
      </c>
      <c r="I20" s="261">
        <f>'C завтраками| Bed and breakfast'!AC19*0.9</f>
        <v>27900</v>
      </c>
      <c r="J20" s="261">
        <f>'C завтраками| Bed and breakfast'!AD19*0.9</f>
        <v>23850</v>
      </c>
      <c r="K20" s="261">
        <f>'C завтраками| Bed and breakfast'!AE19*0.9</f>
        <v>27900</v>
      </c>
      <c r="L20" s="261">
        <f>'C завтраками| Bed and breakfast'!AF19*0.9</f>
        <v>25200</v>
      </c>
      <c r="M20" s="261">
        <f>'C завтраками| Bed and breakfast'!AG19*0.9</f>
        <v>31230</v>
      </c>
      <c r="N20" s="261">
        <f>'C завтраками| Bed and breakfast'!AH19*0.9</f>
        <v>33930</v>
      </c>
      <c r="O20" s="261">
        <f>'C завтраками| Bed and breakfast'!AI19*0.9</f>
        <v>31230</v>
      </c>
      <c r="P20" s="261">
        <f>'C завтраками| Bed and breakfast'!AJ19*0.9</f>
        <v>29700</v>
      </c>
      <c r="Q20" s="261">
        <f>'C завтраками| Bed and breakfast'!AK19*0.9</f>
        <v>29700</v>
      </c>
      <c r="R20" s="261">
        <f>'C завтраками| Bed and breakfast'!AL19*0.9</f>
        <v>31230</v>
      </c>
      <c r="S20" s="261">
        <f>'C завтраками| Bed and breakfast'!AM19*0.9</f>
        <v>29700</v>
      </c>
      <c r="T20" s="261">
        <f>'C завтраками| Bed and breakfast'!AN19*0.9</f>
        <v>33930</v>
      </c>
      <c r="U20" s="261">
        <f>'C завтраками| Bed and breakfast'!AO19*0.9</f>
        <v>31230</v>
      </c>
      <c r="V20" s="261">
        <f>'C завтраками| Bed and breakfast'!AP19*0.9</f>
        <v>33930</v>
      </c>
      <c r="W20" s="261">
        <f>'C завтраками| Bed and breakfast'!AQ19*0.9</f>
        <v>33930</v>
      </c>
      <c r="X20" s="261">
        <f>'C завтраками| Bed and breakfast'!AR19*0.9</f>
        <v>41130</v>
      </c>
      <c r="Y20" s="261">
        <f>'C завтраками| Bed and breakfast'!AS19*0.9</f>
        <v>33930</v>
      </c>
      <c r="Z20" s="261">
        <f>'C завтраками| Bed and breakfast'!AT19*0.9</f>
        <v>38430</v>
      </c>
      <c r="AA20" s="261">
        <f>'C завтраками| Bed and breakfast'!AU19*0.9</f>
        <v>33930</v>
      </c>
      <c r="AB20" s="261">
        <f>'C завтраками| Bed and breakfast'!AV19*0.9</f>
        <v>38430</v>
      </c>
      <c r="AC20" s="261">
        <f>'C завтраками| Bed and breakfast'!AW19*0.9</f>
        <v>33930</v>
      </c>
      <c r="AD20" s="261">
        <f>'C завтраками| Bed and breakfast'!AX19*0.9</f>
        <v>41130</v>
      </c>
      <c r="AE20" s="261">
        <f>'C завтраками| Bed and breakfast'!AY19*0.9</f>
        <v>29700</v>
      </c>
      <c r="AF20" s="261">
        <f>'C завтраками| Bed and breakfast'!AZ19*0.9</f>
        <v>35730</v>
      </c>
      <c r="AG20" s="261">
        <f>'C завтраками| Bed and breakfast'!BA19*0.9</f>
        <v>27000</v>
      </c>
      <c r="AH20" s="261">
        <f>'C завтраками| Bed and breakfast'!BB19*0.9</f>
        <v>28350</v>
      </c>
      <c r="AI20" s="261">
        <f>'C завтраками| Bed and breakfast'!BC19*0.9</f>
        <v>27000</v>
      </c>
      <c r="AJ20" s="261">
        <f>'C завтраками| Bed and breakfast'!BD19*0.9</f>
        <v>28350</v>
      </c>
      <c r="AK20" s="261">
        <f>'C завтраками| Bed and breakfast'!BE19*0.9</f>
        <v>27000</v>
      </c>
      <c r="AL20" s="261">
        <f>'C завтраками| Bed and breakfast'!BF19*0.9</f>
        <v>28350</v>
      </c>
      <c r="AM20" s="261">
        <f>'C завтраками| Bed and breakfast'!BG19*0.9</f>
        <v>27000</v>
      </c>
      <c r="AN20" s="261">
        <f>'C завтраками| Bed and breakfast'!BH19*0.9</f>
        <v>28350</v>
      </c>
      <c r="AO20" s="261">
        <f>'C завтраками| Bed and breakfast'!BI19*0.9</f>
        <v>27000</v>
      </c>
    </row>
    <row r="21" spans="1:41" s="85" customFormat="1" x14ac:dyDescent="0.2">
      <c r="A21" s="260">
        <v>2</v>
      </c>
      <c r="B21" s="261">
        <f>'C завтраками| Bed and breakfast'!V20*0.9</f>
        <v>27000</v>
      </c>
      <c r="C21" s="261">
        <f>'C завтраками| Bed and breakfast'!W20*0.9</f>
        <v>27000</v>
      </c>
      <c r="D21" s="261">
        <f>'C завтраками| Bed and breakfast'!X20*0.9</f>
        <v>27000</v>
      </c>
      <c r="E21" s="261">
        <f>'C завтраками| Bed and breakfast'!Y20*0.9</f>
        <v>25650</v>
      </c>
      <c r="F21" s="261">
        <f>'C завтраками| Bed and breakfast'!Z20*0.9</f>
        <v>29700</v>
      </c>
      <c r="G21" s="261">
        <f>'C завтраками| Bed and breakfast'!AA20*0.9</f>
        <v>25650</v>
      </c>
      <c r="H21" s="261">
        <f>'C завтраками| Bed and breakfast'!AB20*0.9</f>
        <v>32400</v>
      </c>
      <c r="I21" s="261">
        <f>'C завтраками| Bed and breakfast'!AC20*0.9</f>
        <v>29700</v>
      </c>
      <c r="J21" s="261">
        <f>'C завтраками| Bed and breakfast'!AD20*0.9</f>
        <v>25650</v>
      </c>
      <c r="K21" s="261">
        <f>'C завтраками| Bed and breakfast'!AE20*0.9</f>
        <v>29700</v>
      </c>
      <c r="L21" s="261">
        <f>'C завтраками| Bed and breakfast'!AF20*0.9</f>
        <v>27000</v>
      </c>
      <c r="M21" s="261">
        <f>'C завтраками| Bed and breakfast'!AG20*0.9</f>
        <v>33030</v>
      </c>
      <c r="N21" s="261">
        <f>'C завтраками| Bed and breakfast'!AH20*0.9</f>
        <v>35730</v>
      </c>
      <c r="O21" s="261">
        <f>'C завтраками| Bed and breakfast'!AI20*0.9</f>
        <v>33030</v>
      </c>
      <c r="P21" s="261">
        <f>'C завтраками| Bed and breakfast'!AJ20*0.9</f>
        <v>31500</v>
      </c>
      <c r="Q21" s="261">
        <f>'C завтраками| Bed and breakfast'!AK20*0.9</f>
        <v>31500</v>
      </c>
      <c r="R21" s="261">
        <f>'C завтраками| Bed and breakfast'!AL20*0.9</f>
        <v>33030</v>
      </c>
      <c r="S21" s="261">
        <f>'C завтраками| Bed and breakfast'!AM20*0.9</f>
        <v>31500</v>
      </c>
      <c r="T21" s="261">
        <f>'C завтраками| Bed and breakfast'!AN20*0.9</f>
        <v>35730</v>
      </c>
      <c r="U21" s="261">
        <f>'C завтраками| Bed and breakfast'!AO20*0.9</f>
        <v>33030</v>
      </c>
      <c r="V21" s="261">
        <f>'C завтраками| Bed and breakfast'!AP20*0.9</f>
        <v>35730</v>
      </c>
      <c r="W21" s="261">
        <f>'C завтраками| Bed and breakfast'!AQ20*0.9</f>
        <v>35730</v>
      </c>
      <c r="X21" s="261">
        <f>'C завтраками| Bed and breakfast'!AR20*0.9</f>
        <v>42930</v>
      </c>
      <c r="Y21" s="261">
        <f>'C завтраками| Bed and breakfast'!AS20*0.9</f>
        <v>35730</v>
      </c>
      <c r="Z21" s="261">
        <f>'C завтраками| Bed and breakfast'!AT20*0.9</f>
        <v>40230</v>
      </c>
      <c r="AA21" s="261">
        <f>'C завтраками| Bed and breakfast'!AU20*0.9</f>
        <v>35730</v>
      </c>
      <c r="AB21" s="261">
        <f>'C завтраками| Bed and breakfast'!AV20*0.9</f>
        <v>40230</v>
      </c>
      <c r="AC21" s="261">
        <f>'C завтраками| Bed and breakfast'!AW20*0.9</f>
        <v>35730</v>
      </c>
      <c r="AD21" s="261">
        <f>'C завтраками| Bed and breakfast'!AX20*0.9</f>
        <v>42930</v>
      </c>
      <c r="AE21" s="261">
        <f>'C завтраками| Bed and breakfast'!AY20*0.9</f>
        <v>31500</v>
      </c>
      <c r="AF21" s="261">
        <f>'C завтраками| Bed and breakfast'!AZ20*0.9</f>
        <v>37530</v>
      </c>
      <c r="AG21" s="261">
        <f>'C завтраками| Bed and breakfast'!BA20*0.9</f>
        <v>28800</v>
      </c>
      <c r="AH21" s="261">
        <f>'C завтраками| Bed and breakfast'!BB20*0.9</f>
        <v>30150</v>
      </c>
      <c r="AI21" s="261">
        <f>'C завтраками| Bed and breakfast'!BC20*0.9</f>
        <v>28800</v>
      </c>
      <c r="AJ21" s="261">
        <f>'C завтраками| Bed and breakfast'!BD20*0.9</f>
        <v>30150</v>
      </c>
      <c r="AK21" s="261">
        <f>'C завтраками| Bed and breakfast'!BE20*0.9</f>
        <v>28800</v>
      </c>
      <c r="AL21" s="261">
        <f>'C завтраками| Bed and breakfast'!BF20*0.9</f>
        <v>30150</v>
      </c>
      <c r="AM21" s="261">
        <f>'C завтраками| Bed and breakfast'!BG20*0.9</f>
        <v>28800</v>
      </c>
      <c r="AN21" s="261">
        <f>'C завтраками| Bed and breakfast'!BH20*0.9</f>
        <v>30150</v>
      </c>
      <c r="AO21" s="261">
        <f>'C завтраками| Bed and breakfast'!BI20*0.9</f>
        <v>28800</v>
      </c>
    </row>
    <row r="22" spans="1:41" s="85" customFormat="1" x14ac:dyDescent="0.2">
      <c r="A22" s="259" t="s">
        <v>137</v>
      </c>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row>
    <row r="23" spans="1:41" s="85" customFormat="1" x14ac:dyDescent="0.2">
      <c r="A23" s="260" t="s">
        <v>129</v>
      </c>
      <c r="B23" s="261">
        <f>'C завтраками| Bed and breakfast'!V22*0.9</f>
        <v>33750</v>
      </c>
      <c r="C23" s="261">
        <f>'C завтраками| Bed and breakfast'!W22*0.9</f>
        <v>33750</v>
      </c>
      <c r="D23" s="261">
        <f>'C завтраками| Bed and breakfast'!X22*0.9</f>
        <v>33750</v>
      </c>
      <c r="E23" s="261">
        <f>'C завтраками| Bed and breakfast'!Y22*0.9</f>
        <v>32400</v>
      </c>
      <c r="F23" s="261">
        <f>'C завтраками| Bed and breakfast'!Z22*0.9</f>
        <v>36450</v>
      </c>
      <c r="G23" s="261">
        <f>'C завтраками| Bed and breakfast'!AA22*0.9</f>
        <v>32400</v>
      </c>
      <c r="H23" s="261">
        <f>'C завтраками| Bed and breakfast'!AB22*0.9</f>
        <v>39150</v>
      </c>
      <c r="I23" s="261">
        <f>'C завтраками| Bed and breakfast'!AC22*0.9</f>
        <v>36450</v>
      </c>
      <c r="J23" s="261">
        <f>'C завтраками| Bed and breakfast'!AD22*0.9</f>
        <v>32400</v>
      </c>
      <c r="K23" s="261">
        <f>'C завтраками| Bed and breakfast'!AE22*0.9</f>
        <v>36450</v>
      </c>
      <c r="L23" s="261">
        <f>'C завтраками| Bed and breakfast'!AF22*0.9</f>
        <v>33750</v>
      </c>
      <c r="M23" s="261">
        <f>'C завтраками| Bed and breakfast'!AG22*0.9</f>
        <v>39780</v>
      </c>
      <c r="N23" s="261">
        <f>'C завтраками| Bed and breakfast'!AH22*0.9</f>
        <v>42480</v>
      </c>
      <c r="O23" s="261">
        <f>'C завтраками| Bed and breakfast'!AI22*0.9</f>
        <v>39780</v>
      </c>
      <c r="P23" s="261">
        <f>'C завтраками| Bed and breakfast'!AJ22*0.9</f>
        <v>38250</v>
      </c>
      <c r="Q23" s="261">
        <f>'C завтраками| Bed and breakfast'!AK22*0.9</f>
        <v>38250</v>
      </c>
      <c r="R23" s="261">
        <f>'C завтраками| Bed and breakfast'!AL22*0.9</f>
        <v>39780</v>
      </c>
      <c r="S23" s="261">
        <f>'C завтраками| Bed and breakfast'!AM22*0.9</f>
        <v>38250</v>
      </c>
      <c r="T23" s="261">
        <f>'C завтраками| Bed and breakfast'!AN22*0.9</f>
        <v>42480</v>
      </c>
      <c r="U23" s="261">
        <f>'C завтраками| Bed and breakfast'!AO22*0.9</f>
        <v>39780</v>
      </c>
      <c r="V23" s="261">
        <f>'C завтраками| Bed and breakfast'!AP22*0.9</f>
        <v>42480</v>
      </c>
      <c r="W23" s="261">
        <f>'C завтраками| Bed and breakfast'!AQ22*0.9</f>
        <v>42480</v>
      </c>
      <c r="X23" s="261">
        <f>'C завтраками| Bed and breakfast'!AR22*0.9</f>
        <v>49680</v>
      </c>
      <c r="Y23" s="261">
        <f>'C завтраками| Bed and breakfast'!AS22*0.9</f>
        <v>42480</v>
      </c>
      <c r="Z23" s="261">
        <f>'C завтраками| Bed and breakfast'!AT22*0.9</f>
        <v>46980</v>
      </c>
      <c r="AA23" s="261">
        <f>'C завтраками| Bed and breakfast'!AU22*0.9</f>
        <v>42480</v>
      </c>
      <c r="AB23" s="261">
        <f>'C завтраками| Bed and breakfast'!AV22*0.9</f>
        <v>46980</v>
      </c>
      <c r="AC23" s="261">
        <f>'C завтраками| Bed and breakfast'!AW22*0.9</f>
        <v>42480</v>
      </c>
      <c r="AD23" s="261">
        <f>'C завтраками| Bed and breakfast'!AX22*0.9</f>
        <v>49680</v>
      </c>
      <c r="AE23" s="261">
        <f>'C завтраками| Bed and breakfast'!AY22*0.9</f>
        <v>38250</v>
      </c>
      <c r="AF23" s="261">
        <f>'C завтраками| Bed and breakfast'!AZ22*0.9</f>
        <v>44280</v>
      </c>
      <c r="AG23" s="261">
        <f>'C завтраками| Bed and breakfast'!BA22*0.9</f>
        <v>35550</v>
      </c>
      <c r="AH23" s="261">
        <f>'C завтраками| Bed and breakfast'!BB22*0.9</f>
        <v>36900</v>
      </c>
      <c r="AI23" s="261">
        <f>'C завтраками| Bed and breakfast'!BC22*0.9</f>
        <v>35550</v>
      </c>
      <c r="AJ23" s="261">
        <f>'C завтраками| Bed and breakfast'!BD22*0.9</f>
        <v>36900</v>
      </c>
      <c r="AK23" s="261">
        <f>'C завтраками| Bed and breakfast'!BE22*0.9</f>
        <v>35550</v>
      </c>
      <c r="AL23" s="261">
        <f>'C завтраками| Bed and breakfast'!BF22*0.9</f>
        <v>36900</v>
      </c>
      <c r="AM23" s="261">
        <f>'C завтраками| Bed and breakfast'!BG22*0.9</f>
        <v>35550</v>
      </c>
      <c r="AN23" s="261">
        <f>'C завтраками| Bed and breakfast'!BH22*0.9</f>
        <v>36900</v>
      </c>
      <c r="AO23" s="261">
        <f>'C завтраками| Bed and breakfast'!BI22*0.9</f>
        <v>35550</v>
      </c>
    </row>
    <row r="24" spans="1:41" s="85" customFormat="1" x14ac:dyDescent="0.2">
      <c r="A24" s="259" t="s">
        <v>138</v>
      </c>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row>
    <row r="25" spans="1:41" s="85" customFormat="1" x14ac:dyDescent="0.2">
      <c r="A25" s="260" t="s">
        <v>129</v>
      </c>
      <c r="B25" s="261">
        <f>'C завтраками| Bed and breakfast'!V24*0.9</f>
        <v>40950</v>
      </c>
      <c r="C25" s="261">
        <f>'C завтраками| Bed and breakfast'!W24*0.9</f>
        <v>40950</v>
      </c>
      <c r="D25" s="261">
        <f>'C завтраками| Bed and breakfast'!X24*0.9</f>
        <v>40950</v>
      </c>
      <c r="E25" s="261">
        <f>'C завтраками| Bed and breakfast'!Y24*0.9</f>
        <v>39600</v>
      </c>
      <c r="F25" s="261">
        <f>'C завтраками| Bed and breakfast'!Z24*0.9</f>
        <v>43650</v>
      </c>
      <c r="G25" s="261">
        <f>'C завтраками| Bed and breakfast'!AA24*0.9</f>
        <v>39600</v>
      </c>
      <c r="H25" s="261">
        <f>'C завтраками| Bed and breakfast'!AB24*0.9</f>
        <v>46350</v>
      </c>
      <c r="I25" s="261">
        <f>'C завтраками| Bed and breakfast'!AC24*0.9</f>
        <v>43650</v>
      </c>
      <c r="J25" s="261">
        <f>'C завтраками| Bed and breakfast'!AD24*0.9</f>
        <v>39600</v>
      </c>
      <c r="K25" s="261">
        <f>'C завтраками| Bed and breakfast'!AE24*0.9</f>
        <v>43650</v>
      </c>
      <c r="L25" s="261">
        <f>'C завтраками| Bed and breakfast'!AF24*0.9</f>
        <v>40950</v>
      </c>
      <c r="M25" s="261">
        <f>'C завтраками| Bed and breakfast'!AG24*0.9</f>
        <v>46980</v>
      </c>
      <c r="N25" s="261">
        <f>'C завтраками| Bed and breakfast'!AH24*0.9</f>
        <v>49680</v>
      </c>
      <c r="O25" s="261">
        <f>'C завтраками| Bed and breakfast'!AI24*0.9</f>
        <v>46980</v>
      </c>
      <c r="P25" s="261">
        <f>'C завтраками| Bed and breakfast'!AJ24*0.9</f>
        <v>45450</v>
      </c>
      <c r="Q25" s="261">
        <f>'C завтраками| Bed and breakfast'!AK24*0.9</f>
        <v>45450</v>
      </c>
      <c r="R25" s="261">
        <f>'C завтраками| Bed and breakfast'!AL24*0.9</f>
        <v>46980</v>
      </c>
      <c r="S25" s="261">
        <f>'C завтраками| Bed and breakfast'!AM24*0.9</f>
        <v>45450</v>
      </c>
      <c r="T25" s="261">
        <f>'C завтраками| Bed and breakfast'!AN24*0.9</f>
        <v>49680</v>
      </c>
      <c r="U25" s="261">
        <f>'C завтраками| Bed and breakfast'!AO24*0.9</f>
        <v>46980</v>
      </c>
      <c r="V25" s="261">
        <f>'C завтраками| Bed and breakfast'!AP24*0.9</f>
        <v>49680</v>
      </c>
      <c r="W25" s="261">
        <f>'C завтраками| Bed and breakfast'!AQ24*0.9</f>
        <v>49680</v>
      </c>
      <c r="X25" s="261">
        <f>'C завтраками| Bed and breakfast'!AR24*0.9</f>
        <v>56880</v>
      </c>
      <c r="Y25" s="261">
        <f>'C завтраками| Bed and breakfast'!AS24*0.9</f>
        <v>49680</v>
      </c>
      <c r="Z25" s="261">
        <f>'C завтраками| Bed and breakfast'!AT24*0.9</f>
        <v>54180</v>
      </c>
      <c r="AA25" s="261">
        <f>'C завтраками| Bed and breakfast'!AU24*0.9</f>
        <v>49680</v>
      </c>
      <c r="AB25" s="261">
        <f>'C завтраками| Bed and breakfast'!AV24*0.9</f>
        <v>54180</v>
      </c>
      <c r="AC25" s="261">
        <f>'C завтраками| Bed and breakfast'!AW24*0.9</f>
        <v>49680</v>
      </c>
      <c r="AD25" s="261">
        <f>'C завтраками| Bed and breakfast'!AX24*0.9</f>
        <v>56880</v>
      </c>
      <c r="AE25" s="261">
        <f>'C завтраками| Bed and breakfast'!AY24*0.9</f>
        <v>45450</v>
      </c>
      <c r="AF25" s="261">
        <f>'C завтраками| Bed and breakfast'!AZ24*0.9</f>
        <v>51480</v>
      </c>
      <c r="AG25" s="261">
        <f>'C завтраками| Bed and breakfast'!BA24*0.9</f>
        <v>42750</v>
      </c>
      <c r="AH25" s="261">
        <f>'C завтраками| Bed and breakfast'!BB24*0.9</f>
        <v>44100</v>
      </c>
      <c r="AI25" s="261">
        <f>'C завтраками| Bed and breakfast'!BC24*0.9</f>
        <v>42750</v>
      </c>
      <c r="AJ25" s="261">
        <f>'C завтраками| Bed and breakfast'!BD24*0.9</f>
        <v>44100</v>
      </c>
      <c r="AK25" s="261">
        <f>'C завтраками| Bed and breakfast'!BE24*0.9</f>
        <v>42750</v>
      </c>
      <c r="AL25" s="261">
        <f>'C завтраками| Bed and breakfast'!BF24*0.9</f>
        <v>44100</v>
      </c>
      <c r="AM25" s="261">
        <f>'C завтраками| Bed and breakfast'!BG24*0.9</f>
        <v>42750</v>
      </c>
      <c r="AN25" s="261">
        <f>'C завтраками| Bed and breakfast'!BH24*0.9</f>
        <v>44100</v>
      </c>
      <c r="AO25" s="261">
        <f>'C завтраками| Bed and breakfast'!BI24*0.9</f>
        <v>42750</v>
      </c>
    </row>
    <row r="26" spans="1:41" s="85" customFormat="1" x14ac:dyDescent="0.2">
      <c r="A26" s="261" t="s">
        <v>139</v>
      </c>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row>
    <row r="27" spans="1:41" s="85" customFormat="1" x14ac:dyDescent="0.2">
      <c r="A27" s="260" t="s">
        <v>129</v>
      </c>
      <c r="B27" s="261">
        <f>'C завтраками| Bed and breakfast'!V26*0.9</f>
        <v>63450</v>
      </c>
      <c r="C27" s="261">
        <f>'C завтраками| Bed and breakfast'!W26*0.9</f>
        <v>63450</v>
      </c>
      <c r="D27" s="261">
        <f>'C завтраками| Bed and breakfast'!X26*0.9</f>
        <v>63450</v>
      </c>
      <c r="E27" s="261">
        <f>'C завтраками| Bed and breakfast'!Y26*0.9</f>
        <v>62100</v>
      </c>
      <c r="F27" s="261">
        <f>'C завтраками| Bed and breakfast'!Z26*0.9</f>
        <v>66150</v>
      </c>
      <c r="G27" s="261">
        <f>'C завтраками| Bed and breakfast'!AA26*0.9</f>
        <v>62100</v>
      </c>
      <c r="H27" s="261">
        <f>'C завтраками| Bed and breakfast'!AB26*0.9</f>
        <v>68850</v>
      </c>
      <c r="I27" s="261">
        <f>'C завтраками| Bed and breakfast'!AC26*0.9</f>
        <v>66150</v>
      </c>
      <c r="J27" s="261">
        <f>'C завтраками| Bed and breakfast'!AD26*0.9</f>
        <v>62100</v>
      </c>
      <c r="K27" s="261">
        <f>'C завтраками| Bed and breakfast'!AE26*0.9</f>
        <v>66150</v>
      </c>
      <c r="L27" s="261">
        <f>'C завтраками| Bed and breakfast'!AF26*0.9</f>
        <v>63450</v>
      </c>
      <c r="M27" s="261">
        <f>'C завтраками| Bed and breakfast'!AG26*0.9</f>
        <v>69480</v>
      </c>
      <c r="N27" s="261">
        <f>'C завтраками| Bed and breakfast'!AH26*0.9</f>
        <v>72180</v>
      </c>
      <c r="O27" s="261">
        <f>'C завтраками| Bed and breakfast'!AI26*0.9</f>
        <v>69480</v>
      </c>
      <c r="P27" s="261">
        <f>'C завтраками| Bed and breakfast'!AJ26*0.9</f>
        <v>67950</v>
      </c>
      <c r="Q27" s="261">
        <f>'C завтраками| Bed and breakfast'!AK26*0.9</f>
        <v>67950</v>
      </c>
      <c r="R27" s="261">
        <f>'C завтраками| Bed and breakfast'!AL26*0.9</f>
        <v>69480</v>
      </c>
      <c r="S27" s="261">
        <f>'C завтраками| Bed and breakfast'!AM26*0.9</f>
        <v>67950</v>
      </c>
      <c r="T27" s="261">
        <f>'C завтраками| Bed and breakfast'!AN26*0.9</f>
        <v>72180</v>
      </c>
      <c r="U27" s="261">
        <f>'C завтраками| Bed and breakfast'!AO26*0.9</f>
        <v>69480</v>
      </c>
      <c r="V27" s="261">
        <f>'C завтраками| Bed and breakfast'!AP26*0.9</f>
        <v>72180</v>
      </c>
      <c r="W27" s="261">
        <f>'C завтраками| Bed and breakfast'!AQ26*0.9</f>
        <v>72180</v>
      </c>
      <c r="X27" s="261">
        <f>'C завтраками| Bed and breakfast'!AR26*0.9</f>
        <v>79380</v>
      </c>
      <c r="Y27" s="261">
        <f>'C завтраками| Bed and breakfast'!AS26*0.9</f>
        <v>72180</v>
      </c>
      <c r="Z27" s="261">
        <f>'C завтраками| Bed and breakfast'!AT26*0.9</f>
        <v>76680</v>
      </c>
      <c r="AA27" s="261">
        <f>'C завтраками| Bed and breakfast'!AU26*0.9</f>
        <v>72180</v>
      </c>
      <c r="AB27" s="261">
        <f>'C завтраками| Bed and breakfast'!AV26*0.9</f>
        <v>76680</v>
      </c>
      <c r="AC27" s="261">
        <f>'C завтраками| Bed and breakfast'!AW26*0.9</f>
        <v>72180</v>
      </c>
      <c r="AD27" s="261">
        <f>'C завтраками| Bed and breakfast'!AX26*0.9</f>
        <v>79380</v>
      </c>
      <c r="AE27" s="261">
        <f>'C завтраками| Bed and breakfast'!AY26*0.9</f>
        <v>67950</v>
      </c>
      <c r="AF27" s="261">
        <f>'C завтраками| Bed and breakfast'!AZ26*0.9</f>
        <v>73980</v>
      </c>
      <c r="AG27" s="261">
        <f>'C завтраками| Bed and breakfast'!BA26*0.9</f>
        <v>65250</v>
      </c>
      <c r="AH27" s="261">
        <f>'C завтраками| Bed and breakfast'!BB26*0.9</f>
        <v>66600</v>
      </c>
      <c r="AI27" s="261">
        <f>'C завтраками| Bed and breakfast'!BC26*0.9</f>
        <v>65250</v>
      </c>
      <c r="AJ27" s="261">
        <f>'C завтраками| Bed and breakfast'!BD26*0.9</f>
        <v>66600</v>
      </c>
      <c r="AK27" s="261">
        <f>'C завтраками| Bed and breakfast'!BE26*0.9</f>
        <v>65250</v>
      </c>
      <c r="AL27" s="261">
        <f>'C завтраками| Bed and breakfast'!BF26*0.9</f>
        <v>66600</v>
      </c>
      <c r="AM27" s="261">
        <f>'C завтраками| Bed and breakfast'!BG26*0.9</f>
        <v>65250</v>
      </c>
      <c r="AN27" s="261">
        <f>'C завтраками| Bed and breakfast'!BH26*0.9</f>
        <v>66600</v>
      </c>
      <c r="AO27" s="261">
        <f>'C завтраками| Bed and breakfast'!BI26*0.9</f>
        <v>65250</v>
      </c>
    </row>
    <row r="28" spans="1:41" s="85" customFormat="1" x14ac:dyDescent="0.2">
      <c r="A28" s="259" t="s">
        <v>140</v>
      </c>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row>
    <row r="29" spans="1:41" s="85" customFormat="1" x14ac:dyDescent="0.2">
      <c r="A29" s="260" t="s">
        <v>129</v>
      </c>
      <c r="B29" s="261">
        <f>'C завтраками| Bed and breakfast'!V28*0.9</f>
        <v>81450</v>
      </c>
      <c r="C29" s="261">
        <f>'C завтраками| Bed and breakfast'!W28*0.9</f>
        <v>81450</v>
      </c>
      <c r="D29" s="261">
        <f>'C завтраками| Bed and breakfast'!X28*0.9</f>
        <v>81450</v>
      </c>
      <c r="E29" s="261">
        <f>'C завтраками| Bed and breakfast'!Y28*0.9</f>
        <v>80100</v>
      </c>
      <c r="F29" s="261">
        <f>'C завтраками| Bed and breakfast'!Z28*0.9</f>
        <v>84150</v>
      </c>
      <c r="G29" s="261">
        <f>'C завтраками| Bed and breakfast'!AA28*0.9</f>
        <v>80100</v>
      </c>
      <c r="H29" s="261">
        <f>'C завтраками| Bed and breakfast'!AB28*0.9</f>
        <v>86850</v>
      </c>
      <c r="I29" s="261">
        <f>'C завтраками| Bed and breakfast'!AC28*0.9</f>
        <v>84150</v>
      </c>
      <c r="J29" s="261">
        <f>'C завтраками| Bed and breakfast'!AD28*0.9</f>
        <v>80100</v>
      </c>
      <c r="K29" s="261">
        <f>'C завтраками| Bed and breakfast'!AE28*0.9</f>
        <v>84150</v>
      </c>
      <c r="L29" s="261">
        <f>'C завтраками| Bed and breakfast'!AF28*0.9</f>
        <v>81450</v>
      </c>
      <c r="M29" s="261">
        <f>'C завтраками| Bed and breakfast'!AG28*0.9</f>
        <v>87480</v>
      </c>
      <c r="N29" s="261">
        <f>'C завтраками| Bed and breakfast'!AH28*0.9</f>
        <v>90180</v>
      </c>
      <c r="O29" s="261">
        <f>'C завтраками| Bed and breakfast'!AI28*0.9</f>
        <v>87480</v>
      </c>
      <c r="P29" s="261">
        <f>'C завтраками| Bed and breakfast'!AJ28*0.9</f>
        <v>85950</v>
      </c>
      <c r="Q29" s="261">
        <f>'C завтраками| Bed and breakfast'!AK28*0.9</f>
        <v>85950</v>
      </c>
      <c r="R29" s="261">
        <f>'C завтраками| Bed and breakfast'!AL28*0.9</f>
        <v>87480</v>
      </c>
      <c r="S29" s="261">
        <f>'C завтраками| Bed and breakfast'!AM28*0.9</f>
        <v>85950</v>
      </c>
      <c r="T29" s="261">
        <f>'C завтраками| Bed and breakfast'!AN28*0.9</f>
        <v>90180</v>
      </c>
      <c r="U29" s="261">
        <f>'C завтраками| Bed and breakfast'!AO28*0.9</f>
        <v>87480</v>
      </c>
      <c r="V29" s="261">
        <f>'C завтраками| Bed and breakfast'!AP28*0.9</f>
        <v>90180</v>
      </c>
      <c r="W29" s="261">
        <f>'C завтраками| Bed and breakfast'!AQ28*0.9</f>
        <v>90180</v>
      </c>
      <c r="X29" s="261">
        <f>'C завтраками| Bed and breakfast'!AR28*0.9</f>
        <v>97380</v>
      </c>
      <c r="Y29" s="261">
        <f>'C завтраками| Bed and breakfast'!AS28*0.9</f>
        <v>90180</v>
      </c>
      <c r="Z29" s="261">
        <f>'C завтраками| Bed and breakfast'!AT28*0.9</f>
        <v>94680</v>
      </c>
      <c r="AA29" s="261">
        <f>'C завтраками| Bed and breakfast'!AU28*0.9</f>
        <v>90180</v>
      </c>
      <c r="AB29" s="261">
        <f>'C завтраками| Bed and breakfast'!AV28*0.9</f>
        <v>94680</v>
      </c>
      <c r="AC29" s="261">
        <f>'C завтраками| Bed and breakfast'!AW28*0.9</f>
        <v>90180</v>
      </c>
      <c r="AD29" s="261">
        <f>'C завтраками| Bed and breakfast'!AX28*0.9</f>
        <v>97380</v>
      </c>
      <c r="AE29" s="261">
        <f>'C завтраками| Bed and breakfast'!AY28*0.9</f>
        <v>85950</v>
      </c>
      <c r="AF29" s="261">
        <f>'C завтраками| Bed and breakfast'!AZ28*0.9</f>
        <v>91980</v>
      </c>
      <c r="AG29" s="261">
        <f>'C завтраками| Bed and breakfast'!BA28*0.9</f>
        <v>83250</v>
      </c>
      <c r="AH29" s="261">
        <f>'C завтраками| Bed and breakfast'!BB28*0.9</f>
        <v>84600</v>
      </c>
      <c r="AI29" s="261">
        <f>'C завтраками| Bed and breakfast'!BC28*0.9</f>
        <v>83250</v>
      </c>
      <c r="AJ29" s="261">
        <f>'C завтраками| Bed and breakfast'!BD28*0.9</f>
        <v>84600</v>
      </c>
      <c r="AK29" s="261">
        <f>'C завтраками| Bed and breakfast'!BE28*0.9</f>
        <v>83250</v>
      </c>
      <c r="AL29" s="261">
        <f>'C завтраками| Bed and breakfast'!BF28*0.9</f>
        <v>84600</v>
      </c>
      <c r="AM29" s="261">
        <f>'C завтраками| Bed and breakfast'!BG28*0.9</f>
        <v>83250</v>
      </c>
      <c r="AN29" s="261">
        <f>'C завтраками| Bed and breakfast'!BH28*0.9</f>
        <v>84600</v>
      </c>
      <c r="AO29" s="261">
        <f>'C завтраками| Bed and breakfast'!BI28*0.9</f>
        <v>83250</v>
      </c>
    </row>
    <row r="30" spans="1:41" s="85" customFormat="1" x14ac:dyDescent="0.2">
      <c r="A30" s="101"/>
    </row>
    <row r="31" spans="1:41" s="85" customFormat="1" ht="135" x14ac:dyDescent="0.2">
      <c r="A31" s="343" t="s">
        <v>408</v>
      </c>
    </row>
    <row r="32" spans="1:41" s="85" customFormat="1" x14ac:dyDescent="0.2">
      <c r="A32" s="345" t="s">
        <v>147</v>
      </c>
    </row>
    <row r="33" spans="1:16340" s="85" customFormat="1" x14ac:dyDescent="0.2">
      <c r="A33" s="334" t="s">
        <v>406</v>
      </c>
    </row>
    <row r="34" spans="1:16340" ht="11.1" customHeight="1" x14ac:dyDescent="0.2">
      <c r="A34" s="334" t="s">
        <v>407</v>
      </c>
    </row>
    <row r="35" spans="1:16340" ht="21" customHeight="1" x14ac:dyDescent="0.2">
      <c r="A35" s="341" t="s">
        <v>144</v>
      </c>
    </row>
    <row r="36" spans="1:16340" s="263" customFormat="1" ht="36" customHeight="1" x14ac:dyDescent="0.2">
      <c r="A36" s="422" t="s">
        <v>416</v>
      </c>
    </row>
    <row r="37" spans="1:16340" ht="36" customHeight="1" x14ac:dyDescent="0.2">
      <c r="A37" s="423"/>
    </row>
    <row r="38" spans="1:16340" ht="36" customHeight="1" x14ac:dyDescent="0.2">
      <c r="A38" s="423"/>
    </row>
    <row r="39" spans="1:16340" ht="12" customHeight="1" x14ac:dyDescent="0.2">
      <c r="A39" s="423"/>
    </row>
    <row r="40" spans="1:16340" x14ac:dyDescent="0.2">
      <c r="A40" s="332" t="s">
        <v>341</v>
      </c>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2"/>
      <c r="BQ40" s="262"/>
      <c r="BR40" s="262"/>
      <c r="BS40" s="262"/>
      <c r="BT40" s="262"/>
      <c r="BU40" s="262"/>
      <c r="BV40" s="262"/>
      <c r="BW40" s="262"/>
      <c r="BX40" s="262"/>
      <c r="BY40" s="262"/>
      <c r="BZ40" s="262"/>
      <c r="CA40" s="262"/>
      <c r="CB40" s="262"/>
      <c r="CC40" s="262"/>
      <c r="CD40" s="262"/>
      <c r="CE40" s="262"/>
      <c r="CF40" s="262"/>
      <c r="CG40" s="262"/>
      <c r="CH40" s="262"/>
      <c r="CI40" s="262"/>
      <c r="CJ40" s="262"/>
      <c r="CK40" s="262"/>
      <c r="CL40" s="262"/>
      <c r="CM40" s="262"/>
      <c r="CN40" s="262"/>
      <c r="CO40" s="262"/>
      <c r="CP40" s="262"/>
      <c r="CQ40" s="262"/>
      <c r="CR40" s="262"/>
      <c r="CS40" s="262"/>
      <c r="CT40" s="262"/>
      <c r="CU40" s="262"/>
      <c r="CV40" s="262"/>
      <c r="CW40" s="262"/>
      <c r="CX40" s="262"/>
      <c r="CY40" s="262"/>
      <c r="CZ40" s="262"/>
      <c r="DA40" s="262"/>
      <c r="DB40" s="262"/>
      <c r="DC40" s="262"/>
      <c r="DD40" s="262"/>
      <c r="DE40" s="262"/>
      <c r="DF40" s="262"/>
      <c r="DG40" s="262"/>
      <c r="DH40" s="262"/>
      <c r="DI40" s="262"/>
      <c r="DJ40" s="262"/>
      <c r="DK40" s="262"/>
      <c r="DL40" s="262"/>
      <c r="DM40" s="262"/>
      <c r="DN40" s="262"/>
      <c r="DO40" s="262"/>
      <c r="DP40" s="262"/>
      <c r="DQ40" s="262"/>
      <c r="DR40" s="262"/>
      <c r="DS40" s="262"/>
      <c r="DT40" s="262"/>
      <c r="DU40" s="262"/>
      <c r="DV40" s="262"/>
      <c r="DW40" s="262"/>
      <c r="DX40" s="262"/>
      <c r="DY40" s="262"/>
      <c r="DZ40" s="262"/>
      <c r="EA40" s="262"/>
      <c r="EB40" s="262"/>
      <c r="EC40" s="262"/>
      <c r="ED40" s="262"/>
      <c r="EE40" s="262"/>
      <c r="EF40" s="262"/>
      <c r="EG40" s="262"/>
      <c r="EH40" s="262"/>
      <c r="EI40" s="262"/>
      <c r="EJ40" s="262"/>
      <c r="EK40" s="262"/>
      <c r="EL40" s="262"/>
      <c r="EM40" s="262"/>
      <c r="EN40" s="262"/>
      <c r="EO40" s="262"/>
      <c r="EP40" s="262"/>
      <c r="EQ40" s="262"/>
      <c r="ER40" s="262"/>
      <c r="ES40" s="262"/>
      <c r="ET40" s="262"/>
      <c r="EU40" s="262"/>
      <c r="EV40" s="262"/>
      <c r="EW40" s="262"/>
      <c r="EX40" s="262"/>
      <c r="EY40" s="262"/>
      <c r="EZ40" s="262"/>
      <c r="FA40" s="262"/>
      <c r="FB40" s="262"/>
      <c r="FC40" s="262"/>
      <c r="FD40" s="262"/>
      <c r="FE40" s="262"/>
      <c r="FF40" s="262"/>
      <c r="FG40" s="262"/>
      <c r="FH40" s="262"/>
      <c r="FI40" s="262"/>
      <c r="FJ40" s="262"/>
      <c r="FK40" s="262"/>
      <c r="FL40" s="262"/>
      <c r="FM40" s="262"/>
      <c r="FN40" s="262"/>
      <c r="FO40" s="262"/>
      <c r="FP40" s="262"/>
      <c r="FQ40" s="262"/>
      <c r="FR40" s="262"/>
      <c r="FS40" s="262"/>
      <c r="FT40" s="262"/>
      <c r="FU40" s="262"/>
      <c r="FV40" s="262"/>
      <c r="FW40" s="262"/>
      <c r="FX40" s="262"/>
      <c r="FY40" s="262"/>
      <c r="FZ40" s="262"/>
      <c r="GA40" s="262"/>
      <c r="GB40" s="262"/>
      <c r="GC40" s="262"/>
      <c r="GD40" s="262"/>
      <c r="GE40" s="262"/>
      <c r="GF40" s="262"/>
      <c r="GG40" s="262"/>
      <c r="GH40" s="262"/>
      <c r="GI40" s="262"/>
      <c r="GJ40" s="262"/>
      <c r="GK40" s="262"/>
      <c r="GL40" s="262"/>
      <c r="GM40" s="262"/>
      <c r="GN40" s="262"/>
      <c r="GO40" s="262"/>
      <c r="GP40" s="262"/>
      <c r="GQ40" s="262"/>
      <c r="GR40" s="262"/>
      <c r="GS40" s="262"/>
      <c r="GT40" s="262"/>
      <c r="GU40" s="262"/>
      <c r="GV40" s="262"/>
      <c r="GW40" s="262"/>
      <c r="GX40" s="262"/>
      <c r="GY40" s="262"/>
      <c r="GZ40" s="262"/>
      <c r="HA40" s="262"/>
      <c r="HB40" s="262"/>
      <c r="HC40" s="262"/>
      <c r="HD40" s="262"/>
      <c r="HE40" s="262"/>
      <c r="HF40" s="262"/>
      <c r="HG40" s="262"/>
      <c r="HH40" s="262"/>
      <c r="HI40" s="262"/>
      <c r="HJ40" s="262"/>
      <c r="HK40" s="262"/>
      <c r="HL40" s="262"/>
      <c r="HM40" s="262"/>
      <c r="HN40" s="262"/>
      <c r="HO40" s="262"/>
      <c r="HP40" s="262"/>
      <c r="HQ40" s="262"/>
      <c r="HR40" s="262"/>
      <c r="HS40" s="262"/>
      <c r="HT40" s="262"/>
      <c r="HU40" s="262"/>
      <c r="HV40" s="262"/>
      <c r="HW40" s="262"/>
      <c r="HX40" s="262"/>
      <c r="HY40" s="262"/>
      <c r="HZ40" s="262"/>
      <c r="IA40" s="262"/>
      <c r="IB40" s="262"/>
      <c r="IC40" s="262"/>
      <c r="ID40" s="262"/>
      <c r="IE40" s="262"/>
      <c r="IF40" s="262"/>
      <c r="IG40" s="262"/>
      <c r="IH40" s="262"/>
      <c r="II40" s="262"/>
      <c r="IJ40" s="262"/>
      <c r="IK40" s="262"/>
      <c r="IL40" s="262"/>
      <c r="IM40" s="262"/>
      <c r="IN40" s="262"/>
      <c r="IO40" s="262"/>
      <c r="IP40" s="262"/>
      <c r="IQ40" s="262"/>
      <c r="IR40" s="262"/>
      <c r="IS40" s="262"/>
      <c r="IT40" s="262"/>
      <c r="IU40" s="262"/>
      <c r="IV40" s="262"/>
      <c r="IW40" s="262"/>
      <c r="IX40" s="262"/>
      <c r="IY40" s="262"/>
      <c r="IZ40" s="262"/>
      <c r="JA40" s="262"/>
      <c r="JB40" s="262"/>
      <c r="JC40" s="262"/>
      <c r="JD40" s="262"/>
      <c r="JE40" s="262"/>
      <c r="JF40" s="262"/>
      <c r="JG40" s="262"/>
      <c r="JH40" s="262"/>
      <c r="JI40" s="262"/>
      <c r="JJ40" s="262"/>
      <c r="JK40" s="262"/>
      <c r="JL40" s="262"/>
      <c r="JM40" s="262"/>
      <c r="JN40" s="262"/>
      <c r="JO40" s="262"/>
      <c r="JP40" s="262"/>
      <c r="JQ40" s="262"/>
      <c r="JR40" s="262"/>
      <c r="JS40" s="262"/>
      <c r="JT40" s="262"/>
      <c r="JU40" s="262"/>
      <c r="JV40" s="262"/>
      <c r="JW40" s="262"/>
      <c r="JX40" s="262"/>
      <c r="JY40" s="262"/>
      <c r="JZ40" s="262"/>
      <c r="KA40" s="262"/>
      <c r="KB40" s="262"/>
      <c r="KC40" s="262"/>
      <c r="KD40" s="262"/>
      <c r="KE40" s="262"/>
      <c r="KF40" s="262"/>
      <c r="KG40" s="262"/>
      <c r="KH40" s="262"/>
      <c r="KI40" s="262"/>
      <c r="KJ40" s="262"/>
      <c r="KK40" s="262"/>
      <c r="KL40" s="262"/>
      <c r="KM40" s="262"/>
      <c r="KN40" s="262"/>
      <c r="KO40" s="262"/>
      <c r="KP40" s="262"/>
      <c r="KQ40" s="262"/>
      <c r="KR40" s="262"/>
      <c r="KS40" s="262"/>
      <c r="KT40" s="262"/>
      <c r="KU40" s="262"/>
      <c r="KV40" s="262"/>
      <c r="KW40" s="262"/>
      <c r="KX40" s="262"/>
      <c r="KY40" s="262"/>
      <c r="KZ40" s="262"/>
      <c r="LA40" s="262"/>
      <c r="LB40" s="262"/>
      <c r="LC40" s="262"/>
      <c r="LD40" s="262"/>
      <c r="LE40" s="262"/>
      <c r="LF40" s="262"/>
      <c r="LG40" s="262"/>
      <c r="LH40" s="262"/>
      <c r="LI40" s="262"/>
      <c r="LJ40" s="262"/>
      <c r="LK40" s="262"/>
      <c r="LL40" s="262"/>
      <c r="LM40" s="262"/>
      <c r="LN40" s="262"/>
      <c r="LO40" s="262"/>
      <c r="LP40" s="262"/>
      <c r="LQ40" s="262"/>
      <c r="LR40" s="262"/>
      <c r="LS40" s="262"/>
      <c r="LT40" s="262"/>
      <c r="LU40" s="262"/>
      <c r="LV40" s="262"/>
      <c r="LW40" s="262"/>
      <c r="LX40" s="262"/>
      <c r="LY40" s="262"/>
      <c r="LZ40" s="262"/>
      <c r="MA40" s="262"/>
      <c r="MB40" s="262"/>
      <c r="MC40" s="262"/>
      <c r="MD40" s="262"/>
      <c r="ME40" s="262"/>
      <c r="MF40" s="262"/>
      <c r="MG40" s="262"/>
      <c r="MH40" s="262"/>
      <c r="MI40" s="262"/>
      <c r="MJ40" s="262"/>
      <c r="MK40" s="262"/>
      <c r="ML40" s="262"/>
      <c r="MM40" s="262"/>
      <c r="MN40" s="262"/>
      <c r="MO40" s="262"/>
      <c r="MP40" s="262"/>
      <c r="MQ40" s="262"/>
      <c r="MR40" s="262"/>
      <c r="MS40" s="262"/>
      <c r="MT40" s="262"/>
      <c r="MU40" s="262"/>
      <c r="MV40" s="262"/>
      <c r="MW40" s="262"/>
      <c r="MX40" s="262"/>
      <c r="MY40" s="262"/>
      <c r="MZ40" s="262"/>
      <c r="NA40" s="262"/>
      <c r="NB40" s="262"/>
      <c r="NC40" s="262"/>
      <c r="ND40" s="262"/>
      <c r="NE40" s="262"/>
      <c r="NF40" s="262"/>
      <c r="NG40" s="262"/>
      <c r="NH40" s="262"/>
      <c r="NI40" s="262"/>
      <c r="NJ40" s="262"/>
      <c r="NK40" s="262"/>
      <c r="NL40" s="262"/>
      <c r="NM40" s="262"/>
      <c r="NN40" s="262"/>
      <c r="NO40" s="262"/>
      <c r="NP40" s="262"/>
      <c r="NQ40" s="262"/>
      <c r="NR40" s="262"/>
      <c r="NS40" s="262"/>
      <c r="NT40" s="262"/>
      <c r="NU40" s="262"/>
      <c r="NV40" s="262"/>
      <c r="NW40" s="262"/>
      <c r="NX40" s="262"/>
      <c r="NY40" s="262"/>
      <c r="NZ40" s="262"/>
      <c r="OA40" s="262"/>
      <c r="OB40" s="262"/>
      <c r="OC40" s="262"/>
      <c r="OD40" s="262"/>
      <c r="OE40" s="262"/>
      <c r="OF40" s="262"/>
      <c r="OG40" s="262"/>
      <c r="OH40" s="262"/>
      <c r="OI40" s="262"/>
      <c r="OJ40" s="262"/>
      <c r="OK40" s="262"/>
      <c r="OL40" s="262"/>
      <c r="OM40" s="262"/>
      <c r="ON40" s="262"/>
      <c r="OO40" s="262"/>
      <c r="OP40" s="262"/>
      <c r="OQ40" s="262"/>
      <c r="OR40" s="262"/>
      <c r="OS40" s="262"/>
      <c r="OT40" s="262"/>
      <c r="OU40" s="262"/>
      <c r="OV40" s="262"/>
      <c r="OW40" s="262"/>
      <c r="OX40" s="262"/>
      <c r="OY40" s="262"/>
      <c r="OZ40" s="262"/>
      <c r="PA40" s="262"/>
      <c r="PB40" s="262"/>
      <c r="PC40" s="262"/>
      <c r="PD40" s="262"/>
      <c r="PE40" s="262"/>
      <c r="PF40" s="262"/>
      <c r="PG40" s="262"/>
      <c r="PH40" s="262"/>
      <c r="PI40" s="262"/>
      <c r="PJ40" s="262"/>
      <c r="PK40" s="262"/>
      <c r="PL40" s="262"/>
      <c r="PM40" s="262"/>
      <c r="PN40" s="262"/>
      <c r="PO40" s="262"/>
      <c r="PP40" s="262"/>
      <c r="PQ40" s="262"/>
      <c r="PR40" s="262"/>
      <c r="PS40" s="262"/>
      <c r="PT40" s="262"/>
      <c r="PU40" s="262"/>
      <c r="PV40" s="262"/>
      <c r="PW40" s="262"/>
      <c r="PX40" s="262"/>
      <c r="PY40" s="262"/>
      <c r="PZ40" s="262"/>
      <c r="QA40" s="262"/>
      <c r="QB40" s="262"/>
      <c r="QC40" s="262"/>
      <c r="QD40" s="262"/>
      <c r="QE40" s="262"/>
      <c r="QF40" s="262"/>
      <c r="QG40" s="262"/>
      <c r="QH40" s="262"/>
      <c r="QI40" s="262"/>
      <c r="QJ40" s="262"/>
      <c r="QK40" s="262"/>
      <c r="QL40" s="262"/>
      <c r="QM40" s="262"/>
      <c r="QN40" s="262"/>
      <c r="QO40" s="262"/>
      <c r="QP40" s="262"/>
      <c r="QQ40" s="262"/>
      <c r="QR40" s="262"/>
      <c r="QS40" s="262"/>
      <c r="QT40" s="262"/>
      <c r="QU40" s="262"/>
      <c r="QV40" s="262"/>
      <c r="QW40" s="262"/>
      <c r="QX40" s="262"/>
      <c r="QY40" s="262"/>
      <c r="QZ40" s="262"/>
      <c r="RA40" s="262"/>
      <c r="RB40" s="262"/>
      <c r="RC40" s="262"/>
      <c r="RD40" s="262"/>
      <c r="RE40" s="262"/>
      <c r="RF40" s="262"/>
      <c r="RG40" s="262"/>
      <c r="RH40" s="262"/>
      <c r="RI40" s="262"/>
      <c r="RJ40" s="262"/>
      <c r="RK40" s="262"/>
      <c r="RL40" s="262"/>
      <c r="RM40" s="262"/>
      <c r="RN40" s="262"/>
      <c r="RO40" s="262"/>
      <c r="RP40" s="262"/>
      <c r="RQ40" s="262"/>
      <c r="RR40" s="262"/>
      <c r="RS40" s="262"/>
      <c r="RT40" s="262"/>
      <c r="RU40" s="262"/>
      <c r="RV40" s="262"/>
      <c r="RW40" s="262"/>
      <c r="RX40" s="262"/>
      <c r="RY40" s="262"/>
      <c r="RZ40" s="262"/>
      <c r="SA40" s="262"/>
      <c r="SB40" s="262"/>
      <c r="SC40" s="262"/>
      <c r="SD40" s="262"/>
      <c r="SE40" s="262"/>
      <c r="SF40" s="262"/>
      <c r="SG40" s="262"/>
      <c r="SH40" s="262"/>
      <c r="SI40" s="262"/>
      <c r="SJ40" s="262"/>
      <c r="SK40" s="262"/>
      <c r="SL40" s="262"/>
      <c r="SM40" s="262"/>
      <c r="SN40" s="262"/>
      <c r="SO40" s="262"/>
      <c r="SP40" s="262"/>
      <c r="SQ40" s="262"/>
      <c r="SR40" s="262"/>
      <c r="SS40" s="262"/>
      <c r="ST40" s="262"/>
      <c r="SU40" s="262"/>
      <c r="SV40" s="262"/>
      <c r="SW40" s="262"/>
      <c r="SX40" s="262"/>
      <c r="SY40" s="262"/>
      <c r="SZ40" s="262"/>
      <c r="TA40" s="262"/>
      <c r="TB40" s="262"/>
      <c r="TC40" s="262"/>
      <c r="TD40" s="262"/>
      <c r="TE40" s="262"/>
      <c r="TF40" s="262"/>
      <c r="TG40" s="262"/>
      <c r="TH40" s="262"/>
      <c r="TI40" s="262"/>
      <c r="TJ40" s="262"/>
      <c r="TK40" s="262"/>
      <c r="TL40" s="262"/>
      <c r="TM40" s="262"/>
      <c r="TN40" s="262"/>
      <c r="TO40" s="262"/>
      <c r="TP40" s="262"/>
      <c r="TQ40" s="262"/>
      <c r="TR40" s="262"/>
      <c r="TS40" s="262"/>
      <c r="TT40" s="262"/>
      <c r="TU40" s="262"/>
      <c r="TV40" s="262"/>
      <c r="TW40" s="262"/>
      <c r="TX40" s="262"/>
      <c r="TY40" s="262"/>
      <c r="TZ40" s="262"/>
      <c r="UA40" s="262"/>
      <c r="UB40" s="262"/>
      <c r="UC40" s="262"/>
      <c r="UD40" s="262"/>
      <c r="UE40" s="262"/>
      <c r="UF40" s="262"/>
      <c r="UG40" s="262"/>
      <c r="UH40" s="262"/>
      <c r="UI40" s="262"/>
      <c r="UJ40" s="262"/>
      <c r="UK40" s="262"/>
      <c r="UL40" s="262"/>
      <c r="UM40" s="262"/>
      <c r="UN40" s="262"/>
      <c r="UO40" s="262"/>
      <c r="UP40" s="262"/>
      <c r="UQ40" s="262"/>
      <c r="UR40" s="262"/>
      <c r="US40" s="262"/>
      <c r="UT40" s="262"/>
      <c r="UU40" s="262"/>
      <c r="UV40" s="262"/>
      <c r="UW40" s="262"/>
      <c r="UX40" s="262"/>
      <c r="UY40" s="262"/>
      <c r="UZ40" s="262"/>
      <c r="VA40" s="262"/>
      <c r="VB40" s="262"/>
      <c r="VC40" s="262"/>
      <c r="VD40" s="262"/>
      <c r="VE40" s="262"/>
      <c r="VF40" s="262"/>
      <c r="VG40" s="262"/>
      <c r="VH40" s="262"/>
      <c r="VI40" s="262"/>
      <c r="VJ40" s="262"/>
      <c r="VK40" s="262"/>
      <c r="VL40" s="262"/>
      <c r="VM40" s="262"/>
      <c r="VN40" s="262"/>
      <c r="VO40" s="262"/>
      <c r="VP40" s="262"/>
      <c r="VQ40" s="262"/>
      <c r="VR40" s="262"/>
      <c r="VS40" s="262"/>
      <c r="VT40" s="262"/>
      <c r="VU40" s="262"/>
      <c r="VV40" s="262"/>
      <c r="VW40" s="262"/>
      <c r="VX40" s="262"/>
      <c r="VY40" s="262"/>
      <c r="VZ40" s="262"/>
      <c r="WA40" s="262"/>
      <c r="WB40" s="262"/>
      <c r="WC40" s="262"/>
      <c r="WD40" s="262"/>
      <c r="WE40" s="262"/>
      <c r="WF40" s="262"/>
      <c r="WG40" s="262"/>
      <c r="WH40" s="262"/>
      <c r="WI40" s="262"/>
      <c r="WJ40" s="262"/>
      <c r="WK40" s="262"/>
      <c r="WL40" s="262"/>
      <c r="WM40" s="262"/>
      <c r="WN40" s="262"/>
      <c r="WO40" s="262"/>
      <c r="WP40" s="262"/>
      <c r="WQ40" s="262"/>
      <c r="WR40" s="262"/>
      <c r="WS40" s="262"/>
      <c r="WT40" s="262"/>
      <c r="WU40" s="262"/>
      <c r="WV40" s="262"/>
      <c r="WW40" s="262"/>
      <c r="WX40" s="262"/>
      <c r="WY40" s="262"/>
      <c r="WZ40" s="262"/>
      <c r="XA40" s="262"/>
      <c r="XB40" s="262"/>
      <c r="XC40" s="262"/>
      <c r="XD40" s="262"/>
      <c r="XE40" s="262"/>
      <c r="XF40" s="262"/>
      <c r="XG40" s="262"/>
      <c r="XH40" s="262"/>
      <c r="XI40" s="262"/>
      <c r="XJ40" s="262"/>
      <c r="XK40" s="262"/>
      <c r="XL40" s="262"/>
      <c r="XM40" s="262"/>
      <c r="XN40" s="262"/>
      <c r="XO40" s="262"/>
      <c r="XP40" s="262"/>
      <c r="XQ40" s="262"/>
      <c r="XR40" s="262"/>
      <c r="XS40" s="262"/>
      <c r="XT40" s="262"/>
      <c r="XU40" s="262"/>
      <c r="XV40" s="262"/>
      <c r="XW40" s="262"/>
      <c r="XX40" s="262"/>
      <c r="XY40" s="262"/>
      <c r="XZ40" s="262"/>
      <c r="YA40" s="262"/>
      <c r="YB40" s="262"/>
      <c r="YC40" s="262"/>
      <c r="YD40" s="262"/>
      <c r="YE40" s="262"/>
      <c r="YF40" s="262"/>
      <c r="YG40" s="262"/>
      <c r="YH40" s="262"/>
      <c r="YI40" s="262"/>
      <c r="YJ40" s="262"/>
      <c r="YK40" s="262"/>
      <c r="YL40" s="262"/>
      <c r="YM40" s="262"/>
      <c r="YN40" s="262"/>
      <c r="YO40" s="262"/>
      <c r="YP40" s="262"/>
      <c r="YQ40" s="262"/>
      <c r="YR40" s="262"/>
      <c r="YS40" s="262"/>
      <c r="YT40" s="262"/>
      <c r="YU40" s="262"/>
      <c r="YV40" s="262"/>
      <c r="YW40" s="262"/>
      <c r="YX40" s="262"/>
      <c r="YY40" s="262"/>
      <c r="YZ40" s="262"/>
      <c r="ZA40" s="262"/>
      <c r="ZB40" s="262"/>
      <c r="ZC40" s="262"/>
      <c r="ZD40" s="262"/>
      <c r="ZE40" s="262"/>
      <c r="ZF40" s="262"/>
      <c r="ZG40" s="262"/>
      <c r="ZH40" s="262"/>
      <c r="ZI40" s="262"/>
      <c r="ZJ40" s="262"/>
      <c r="ZK40" s="262"/>
      <c r="ZL40" s="262"/>
      <c r="ZM40" s="262"/>
      <c r="ZN40" s="262"/>
      <c r="ZO40" s="262"/>
      <c r="ZP40" s="262"/>
      <c r="ZQ40" s="262"/>
      <c r="ZR40" s="262"/>
      <c r="ZS40" s="262"/>
      <c r="ZT40" s="262"/>
      <c r="ZU40" s="262"/>
      <c r="ZV40" s="262"/>
      <c r="ZW40" s="262"/>
      <c r="ZX40" s="262"/>
      <c r="ZY40" s="262"/>
      <c r="ZZ40" s="262"/>
      <c r="AAA40" s="262"/>
      <c r="AAB40" s="262"/>
      <c r="AAC40" s="262"/>
      <c r="AAD40" s="262"/>
      <c r="AAE40" s="262"/>
      <c r="AAF40" s="262"/>
      <c r="AAG40" s="262"/>
      <c r="AAH40" s="262"/>
      <c r="AAI40" s="262"/>
      <c r="AAJ40" s="262"/>
      <c r="AAK40" s="262"/>
      <c r="AAL40" s="262"/>
      <c r="AAM40" s="262"/>
      <c r="AAN40" s="262"/>
      <c r="AAO40" s="262"/>
      <c r="AAP40" s="262"/>
      <c r="AAQ40" s="262"/>
      <c r="AAR40" s="262"/>
      <c r="AAS40" s="262"/>
      <c r="AAT40" s="262"/>
      <c r="AAU40" s="262"/>
      <c r="AAV40" s="262"/>
      <c r="AAW40" s="262"/>
      <c r="AAX40" s="262"/>
      <c r="AAY40" s="262"/>
      <c r="AAZ40" s="262"/>
      <c r="ABA40" s="262"/>
      <c r="ABB40" s="262"/>
      <c r="ABC40" s="262"/>
      <c r="ABD40" s="262"/>
      <c r="ABE40" s="262"/>
      <c r="ABF40" s="262"/>
      <c r="ABG40" s="262"/>
      <c r="ABH40" s="262"/>
      <c r="ABI40" s="262"/>
      <c r="ABJ40" s="262"/>
      <c r="ABK40" s="262"/>
      <c r="ABL40" s="262"/>
      <c r="ABM40" s="262"/>
      <c r="ABN40" s="262"/>
      <c r="ABO40" s="262"/>
      <c r="ABP40" s="262"/>
      <c r="ABQ40" s="262"/>
      <c r="ABR40" s="262"/>
      <c r="ABS40" s="262"/>
      <c r="ABT40" s="262"/>
      <c r="ABU40" s="262"/>
      <c r="ABV40" s="262"/>
      <c r="ABW40" s="262"/>
      <c r="ABX40" s="262"/>
      <c r="ABY40" s="262"/>
      <c r="ABZ40" s="262"/>
      <c r="ACA40" s="262"/>
      <c r="ACB40" s="262"/>
      <c r="ACC40" s="262"/>
      <c r="ACD40" s="262"/>
      <c r="ACE40" s="262"/>
      <c r="ACF40" s="262"/>
      <c r="ACG40" s="262"/>
      <c r="ACH40" s="262"/>
      <c r="ACI40" s="262"/>
      <c r="ACJ40" s="262"/>
      <c r="ACK40" s="262"/>
      <c r="ACL40" s="262"/>
      <c r="ACM40" s="262"/>
      <c r="ACN40" s="262"/>
      <c r="ACO40" s="262"/>
      <c r="ACP40" s="262"/>
      <c r="ACQ40" s="262"/>
      <c r="ACR40" s="262"/>
      <c r="ACS40" s="262"/>
      <c r="ACT40" s="262"/>
      <c r="ACU40" s="262"/>
      <c r="ACV40" s="262"/>
      <c r="ACW40" s="262"/>
      <c r="ACX40" s="262"/>
      <c r="ACY40" s="262"/>
      <c r="ACZ40" s="262"/>
      <c r="ADA40" s="262"/>
      <c r="ADB40" s="262"/>
      <c r="ADC40" s="262"/>
      <c r="ADD40" s="262"/>
      <c r="ADE40" s="262"/>
      <c r="ADF40" s="262"/>
      <c r="ADG40" s="262"/>
      <c r="ADH40" s="262"/>
      <c r="ADI40" s="262"/>
      <c r="ADJ40" s="262"/>
      <c r="ADK40" s="262"/>
      <c r="ADL40" s="262"/>
      <c r="ADM40" s="262"/>
      <c r="ADN40" s="262"/>
      <c r="ADO40" s="262"/>
      <c r="ADP40" s="262"/>
      <c r="ADQ40" s="262"/>
      <c r="ADR40" s="262"/>
      <c r="ADS40" s="262"/>
      <c r="ADT40" s="262"/>
      <c r="ADU40" s="262"/>
      <c r="ADV40" s="262"/>
      <c r="ADW40" s="262"/>
      <c r="ADX40" s="262"/>
      <c r="ADY40" s="262"/>
      <c r="ADZ40" s="262"/>
      <c r="AEA40" s="262"/>
      <c r="AEB40" s="262"/>
      <c r="AEC40" s="262"/>
      <c r="AED40" s="262"/>
      <c r="AEE40" s="262"/>
      <c r="AEF40" s="262"/>
      <c r="AEG40" s="262"/>
      <c r="AEH40" s="262"/>
      <c r="AEI40" s="262"/>
      <c r="AEJ40" s="262"/>
      <c r="AEK40" s="262"/>
      <c r="AEL40" s="262"/>
      <c r="AEM40" s="262"/>
      <c r="AEN40" s="262"/>
      <c r="AEO40" s="262"/>
      <c r="AEP40" s="262"/>
      <c r="AEQ40" s="262"/>
      <c r="AER40" s="262"/>
      <c r="AES40" s="262"/>
      <c r="AET40" s="262"/>
      <c r="AEU40" s="262"/>
      <c r="AEV40" s="262"/>
      <c r="AEW40" s="262"/>
      <c r="AEX40" s="262"/>
      <c r="AEY40" s="262"/>
      <c r="AEZ40" s="262"/>
      <c r="AFA40" s="262"/>
      <c r="AFB40" s="262"/>
      <c r="AFC40" s="262"/>
      <c r="AFD40" s="262"/>
      <c r="AFE40" s="262"/>
      <c r="AFF40" s="262"/>
      <c r="AFG40" s="262"/>
      <c r="AFH40" s="262"/>
      <c r="AFI40" s="262"/>
      <c r="AFJ40" s="262"/>
      <c r="AFK40" s="262"/>
      <c r="AFL40" s="262"/>
      <c r="AFM40" s="262"/>
      <c r="AFN40" s="262"/>
      <c r="AFO40" s="262"/>
      <c r="AFP40" s="262"/>
      <c r="AFQ40" s="262"/>
      <c r="AFR40" s="262"/>
      <c r="AFS40" s="262"/>
      <c r="AFT40" s="262"/>
      <c r="AFU40" s="262"/>
      <c r="AFV40" s="262"/>
      <c r="AFW40" s="262"/>
      <c r="AFX40" s="262"/>
      <c r="AFY40" s="262"/>
      <c r="AFZ40" s="262"/>
      <c r="AGA40" s="262"/>
      <c r="AGB40" s="262"/>
      <c r="AGC40" s="262"/>
      <c r="AGD40" s="262"/>
      <c r="AGE40" s="262"/>
      <c r="AGF40" s="262"/>
      <c r="AGG40" s="262"/>
      <c r="AGH40" s="262"/>
      <c r="AGI40" s="262"/>
      <c r="AGJ40" s="262"/>
      <c r="AGK40" s="262"/>
      <c r="AGL40" s="262"/>
      <c r="AGM40" s="262"/>
      <c r="AGN40" s="262"/>
      <c r="AGO40" s="262"/>
      <c r="AGP40" s="262"/>
      <c r="AGQ40" s="262"/>
      <c r="AGR40" s="262"/>
      <c r="AGS40" s="262"/>
      <c r="AGT40" s="262"/>
      <c r="AGU40" s="262"/>
      <c r="AGV40" s="262"/>
      <c r="AGW40" s="262"/>
      <c r="AGX40" s="262"/>
      <c r="AGY40" s="262"/>
      <c r="AGZ40" s="262"/>
      <c r="AHA40" s="262"/>
      <c r="AHB40" s="262"/>
      <c r="AHC40" s="262"/>
      <c r="AHD40" s="262"/>
      <c r="AHE40" s="262"/>
      <c r="AHF40" s="262"/>
      <c r="AHG40" s="262"/>
      <c r="AHH40" s="262"/>
      <c r="AHI40" s="262"/>
      <c r="AHJ40" s="262"/>
      <c r="AHK40" s="262"/>
      <c r="AHL40" s="262"/>
      <c r="AHM40" s="262"/>
      <c r="AHN40" s="262"/>
      <c r="AHO40" s="262"/>
      <c r="AHP40" s="262"/>
      <c r="AHQ40" s="262"/>
      <c r="AHR40" s="262"/>
      <c r="AHS40" s="262"/>
      <c r="AHT40" s="262"/>
      <c r="AHU40" s="262"/>
      <c r="AHV40" s="262"/>
      <c r="AHW40" s="262"/>
      <c r="AHX40" s="262"/>
      <c r="AHY40" s="262"/>
      <c r="AHZ40" s="262"/>
      <c r="AIA40" s="262"/>
      <c r="AIB40" s="262"/>
      <c r="AIC40" s="262"/>
      <c r="AID40" s="262"/>
      <c r="AIE40" s="262"/>
      <c r="AIF40" s="262"/>
      <c r="AIG40" s="262"/>
      <c r="AIH40" s="262"/>
      <c r="AII40" s="262"/>
      <c r="AIJ40" s="262"/>
      <c r="AIK40" s="262"/>
      <c r="AIL40" s="262"/>
      <c r="AIM40" s="262"/>
      <c r="AIN40" s="262"/>
      <c r="AIO40" s="262"/>
      <c r="AIP40" s="262"/>
      <c r="AIQ40" s="262"/>
      <c r="AIR40" s="262"/>
      <c r="AIS40" s="262"/>
      <c r="AIT40" s="262"/>
      <c r="AIU40" s="262"/>
      <c r="AIV40" s="262"/>
      <c r="AIW40" s="262"/>
      <c r="AIX40" s="262"/>
      <c r="AIY40" s="262"/>
      <c r="AIZ40" s="262"/>
      <c r="AJA40" s="262"/>
      <c r="AJB40" s="262"/>
      <c r="AJC40" s="262"/>
      <c r="AJD40" s="262"/>
      <c r="AJE40" s="262"/>
      <c r="AJF40" s="262"/>
      <c r="AJG40" s="262"/>
      <c r="AJH40" s="262"/>
      <c r="AJI40" s="262"/>
      <c r="AJJ40" s="262"/>
      <c r="AJK40" s="262"/>
      <c r="AJL40" s="262"/>
      <c r="AJM40" s="262"/>
      <c r="AJN40" s="262"/>
      <c r="AJO40" s="262"/>
      <c r="AJP40" s="262"/>
      <c r="AJQ40" s="262"/>
      <c r="AJR40" s="262"/>
      <c r="AJS40" s="262"/>
      <c r="AJT40" s="262"/>
      <c r="AJU40" s="262"/>
      <c r="AJV40" s="262"/>
      <c r="AJW40" s="262"/>
      <c r="AJX40" s="262"/>
      <c r="AJY40" s="262"/>
      <c r="AJZ40" s="262"/>
      <c r="AKA40" s="262"/>
      <c r="AKB40" s="262"/>
      <c r="AKC40" s="262"/>
      <c r="AKD40" s="262"/>
      <c r="AKE40" s="262"/>
      <c r="AKF40" s="262"/>
      <c r="AKG40" s="262"/>
      <c r="AKH40" s="262"/>
      <c r="AKI40" s="262"/>
      <c r="AKJ40" s="262"/>
      <c r="AKK40" s="262"/>
      <c r="AKL40" s="262"/>
      <c r="AKM40" s="262"/>
      <c r="AKN40" s="262"/>
      <c r="AKO40" s="262"/>
      <c r="AKP40" s="262"/>
      <c r="AKQ40" s="262"/>
      <c r="AKR40" s="262"/>
      <c r="AKS40" s="262"/>
      <c r="AKT40" s="262"/>
      <c r="AKU40" s="262"/>
      <c r="AKV40" s="262"/>
      <c r="AKW40" s="262"/>
      <c r="AKX40" s="262"/>
      <c r="AKY40" s="262"/>
      <c r="AKZ40" s="262"/>
      <c r="ALA40" s="262"/>
      <c r="ALB40" s="262"/>
      <c r="ALC40" s="262"/>
      <c r="ALD40" s="262"/>
      <c r="ALE40" s="262"/>
      <c r="ALF40" s="262"/>
      <c r="ALG40" s="262"/>
      <c r="ALH40" s="262"/>
      <c r="ALI40" s="262"/>
      <c r="ALJ40" s="262"/>
      <c r="ALK40" s="262"/>
      <c r="ALL40" s="262"/>
      <c r="ALM40" s="262"/>
      <c r="ALN40" s="262"/>
      <c r="ALO40" s="262"/>
      <c r="ALP40" s="262"/>
      <c r="ALQ40" s="262"/>
      <c r="ALR40" s="262"/>
      <c r="ALS40" s="262"/>
      <c r="ALT40" s="262"/>
      <c r="ALU40" s="262"/>
      <c r="ALV40" s="262"/>
      <c r="ALW40" s="262"/>
      <c r="ALX40" s="262"/>
      <c r="ALY40" s="262"/>
      <c r="ALZ40" s="262"/>
      <c r="AMA40" s="262"/>
      <c r="AMB40" s="262"/>
      <c r="AMC40" s="262"/>
      <c r="AMD40" s="262"/>
      <c r="AME40" s="262"/>
      <c r="AMF40" s="262"/>
      <c r="AMG40" s="262"/>
      <c r="AMH40" s="262"/>
      <c r="AMI40" s="262"/>
      <c r="AMJ40" s="262"/>
      <c r="AMK40" s="262"/>
      <c r="AML40" s="262"/>
      <c r="AMM40" s="262"/>
      <c r="AMN40" s="262"/>
      <c r="AMO40" s="262"/>
      <c r="AMP40" s="262"/>
      <c r="AMQ40" s="262"/>
      <c r="AMR40" s="262"/>
      <c r="AMS40" s="262"/>
      <c r="AMT40" s="262"/>
      <c r="AMU40" s="262"/>
      <c r="AMV40" s="262"/>
      <c r="AMW40" s="262"/>
      <c r="AMX40" s="262"/>
      <c r="AMY40" s="262"/>
      <c r="AMZ40" s="262"/>
      <c r="ANA40" s="262"/>
      <c r="ANB40" s="262"/>
      <c r="ANC40" s="262"/>
      <c r="AND40" s="262"/>
      <c r="ANE40" s="262"/>
      <c r="ANF40" s="262"/>
      <c r="ANG40" s="262"/>
      <c r="ANH40" s="262"/>
      <c r="ANI40" s="262"/>
      <c r="ANJ40" s="262"/>
      <c r="ANK40" s="262"/>
      <c r="ANL40" s="262"/>
      <c r="ANM40" s="262"/>
      <c r="ANN40" s="262"/>
      <c r="ANO40" s="262"/>
      <c r="ANP40" s="262"/>
      <c r="ANQ40" s="262"/>
      <c r="ANR40" s="262"/>
      <c r="ANS40" s="262"/>
      <c r="ANT40" s="262"/>
      <c r="ANU40" s="262"/>
      <c r="ANV40" s="262"/>
      <c r="ANW40" s="262"/>
      <c r="ANX40" s="262"/>
      <c r="ANY40" s="262"/>
      <c r="ANZ40" s="262"/>
      <c r="AOA40" s="262"/>
      <c r="AOB40" s="262"/>
      <c r="AOC40" s="262"/>
      <c r="AOD40" s="262"/>
      <c r="AOE40" s="262"/>
      <c r="AOF40" s="262"/>
      <c r="AOG40" s="262"/>
      <c r="AOH40" s="262"/>
      <c r="AOI40" s="262"/>
      <c r="AOJ40" s="262"/>
      <c r="AOK40" s="262"/>
      <c r="AOL40" s="262"/>
      <c r="AOM40" s="262"/>
      <c r="AON40" s="262"/>
      <c r="AOO40" s="262"/>
      <c r="AOP40" s="262"/>
      <c r="AOQ40" s="262"/>
      <c r="AOR40" s="262"/>
      <c r="AOS40" s="262"/>
      <c r="AOT40" s="262"/>
      <c r="AOU40" s="262"/>
      <c r="AOV40" s="262"/>
      <c r="AOW40" s="262"/>
      <c r="AOX40" s="262"/>
      <c r="AOY40" s="262"/>
      <c r="AOZ40" s="262"/>
      <c r="APA40" s="262"/>
      <c r="APB40" s="262"/>
      <c r="APC40" s="262"/>
      <c r="APD40" s="262"/>
      <c r="APE40" s="262"/>
      <c r="APF40" s="262"/>
      <c r="APG40" s="262"/>
      <c r="APH40" s="262"/>
      <c r="API40" s="262"/>
      <c r="APJ40" s="262"/>
      <c r="APK40" s="262"/>
      <c r="APL40" s="262"/>
      <c r="APM40" s="262"/>
      <c r="APN40" s="262"/>
      <c r="APO40" s="262"/>
      <c r="APP40" s="262"/>
      <c r="APQ40" s="262"/>
      <c r="APR40" s="262"/>
      <c r="APS40" s="262"/>
      <c r="APT40" s="262"/>
      <c r="APU40" s="262"/>
      <c r="APV40" s="262"/>
      <c r="APW40" s="262"/>
      <c r="APX40" s="262"/>
      <c r="APY40" s="262"/>
      <c r="APZ40" s="262"/>
      <c r="AQA40" s="262"/>
      <c r="AQB40" s="262"/>
      <c r="AQC40" s="262"/>
      <c r="AQD40" s="262"/>
      <c r="AQE40" s="262"/>
      <c r="AQF40" s="262"/>
      <c r="AQG40" s="262"/>
      <c r="AQH40" s="262"/>
      <c r="AQI40" s="262"/>
      <c r="AQJ40" s="262"/>
      <c r="AQK40" s="262"/>
      <c r="AQL40" s="262"/>
      <c r="AQM40" s="262"/>
      <c r="AQN40" s="262"/>
      <c r="AQO40" s="262"/>
      <c r="AQP40" s="262"/>
      <c r="AQQ40" s="262"/>
      <c r="AQR40" s="262"/>
      <c r="AQS40" s="262"/>
      <c r="AQT40" s="262"/>
      <c r="AQU40" s="262"/>
      <c r="AQV40" s="262"/>
      <c r="AQW40" s="262"/>
      <c r="AQX40" s="262"/>
      <c r="AQY40" s="262"/>
      <c r="AQZ40" s="262"/>
      <c r="ARA40" s="262"/>
      <c r="ARB40" s="262"/>
      <c r="ARC40" s="262"/>
      <c r="ARD40" s="262"/>
      <c r="ARE40" s="262"/>
      <c r="ARF40" s="262"/>
      <c r="ARG40" s="262"/>
      <c r="ARH40" s="262"/>
      <c r="ARI40" s="262"/>
      <c r="ARJ40" s="262"/>
      <c r="ARK40" s="262"/>
      <c r="ARL40" s="262"/>
      <c r="ARM40" s="262"/>
      <c r="ARN40" s="262"/>
      <c r="ARO40" s="262"/>
      <c r="ARP40" s="262"/>
      <c r="ARQ40" s="262"/>
      <c r="ARR40" s="262"/>
      <c r="ARS40" s="262"/>
      <c r="ART40" s="262"/>
      <c r="ARU40" s="262"/>
      <c r="ARV40" s="262"/>
      <c r="ARW40" s="262"/>
      <c r="ARX40" s="262"/>
      <c r="ARY40" s="262"/>
      <c r="ARZ40" s="262"/>
      <c r="ASA40" s="262"/>
      <c r="ASB40" s="262"/>
      <c r="ASC40" s="262"/>
      <c r="ASD40" s="262"/>
      <c r="ASE40" s="262"/>
      <c r="ASF40" s="262"/>
      <c r="ASG40" s="262"/>
      <c r="ASH40" s="262"/>
      <c r="ASI40" s="262"/>
      <c r="ASJ40" s="262"/>
      <c r="ASK40" s="262"/>
      <c r="ASL40" s="262"/>
      <c r="ASM40" s="262"/>
      <c r="ASN40" s="262"/>
      <c r="ASO40" s="262"/>
      <c r="ASP40" s="262"/>
      <c r="ASQ40" s="262"/>
      <c r="ASR40" s="262"/>
      <c r="ASS40" s="262"/>
      <c r="AST40" s="262"/>
      <c r="ASU40" s="262"/>
      <c r="ASV40" s="262"/>
      <c r="ASW40" s="262"/>
      <c r="ASX40" s="262"/>
      <c r="ASY40" s="262"/>
      <c r="ASZ40" s="262"/>
      <c r="ATA40" s="262"/>
      <c r="ATB40" s="262"/>
      <c r="ATC40" s="262"/>
      <c r="ATD40" s="262"/>
      <c r="ATE40" s="262"/>
      <c r="ATF40" s="262"/>
      <c r="ATG40" s="262"/>
      <c r="ATH40" s="262"/>
      <c r="ATI40" s="262"/>
      <c r="ATJ40" s="262"/>
      <c r="ATK40" s="262"/>
      <c r="ATL40" s="262"/>
      <c r="ATM40" s="262"/>
      <c r="ATN40" s="262"/>
      <c r="ATO40" s="262"/>
      <c r="ATP40" s="262"/>
      <c r="ATQ40" s="262"/>
      <c r="ATR40" s="262"/>
      <c r="ATS40" s="262"/>
      <c r="ATT40" s="262"/>
      <c r="ATU40" s="262"/>
      <c r="ATV40" s="262"/>
      <c r="ATW40" s="262"/>
      <c r="ATX40" s="262"/>
      <c r="ATY40" s="262"/>
      <c r="ATZ40" s="262"/>
      <c r="AUA40" s="262"/>
      <c r="AUB40" s="262"/>
      <c r="AUC40" s="262"/>
      <c r="AUD40" s="262"/>
      <c r="AUE40" s="262"/>
      <c r="AUF40" s="262"/>
      <c r="AUG40" s="262"/>
      <c r="AUH40" s="262"/>
      <c r="AUI40" s="262"/>
      <c r="AUJ40" s="262"/>
      <c r="AUK40" s="262"/>
      <c r="AUL40" s="262"/>
      <c r="AUM40" s="262"/>
      <c r="AUN40" s="262"/>
      <c r="AUO40" s="262"/>
      <c r="AUP40" s="262"/>
      <c r="AUQ40" s="262"/>
      <c r="AUR40" s="262"/>
      <c r="AUS40" s="262"/>
      <c r="AUT40" s="262"/>
      <c r="AUU40" s="262"/>
      <c r="AUV40" s="262"/>
      <c r="AUW40" s="262"/>
      <c r="AUX40" s="262"/>
      <c r="AUY40" s="262"/>
      <c r="AUZ40" s="262"/>
      <c r="AVA40" s="262"/>
      <c r="AVB40" s="262"/>
      <c r="AVC40" s="262"/>
      <c r="AVD40" s="262"/>
      <c r="AVE40" s="262"/>
      <c r="AVF40" s="262"/>
      <c r="AVG40" s="262"/>
      <c r="AVH40" s="262"/>
      <c r="AVI40" s="262"/>
      <c r="AVJ40" s="262"/>
      <c r="AVK40" s="262"/>
      <c r="AVL40" s="262"/>
      <c r="AVM40" s="262"/>
      <c r="AVN40" s="262"/>
      <c r="AVO40" s="262"/>
      <c r="AVP40" s="262"/>
      <c r="AVQ40" s="262"/>
      <c r="AVR40" s="262"/>
      <c r="AVS40" s="262"/>
      <c r="AVT40" s="262"/>
      <c r="AVU40" s="262"/>
      <c r="AVV40" s="262"/>
      <c r="AVW40" s="262"/>
      <c r="AVX40" s="262"/>
      <c r="AVY40" s="262"/>
      <c r="AVZ40" s="262"/>
      <c r="AWA40" s="262"/>
      <c r="AWB40" s="262"/>
      <c r="AWC40" s="262"/>
      <c r="AWD40" s="262"/>
      <c r="AWE40" s="262"/>
      <c r="AWF40" s="262"/>
      <c r="AWG40" s="262"/>
      <c r="AWH40" s="262"/>
      <c r="AWI40" s="262"/>
      <c r="AWJ40" s="262"/>
      <c r="AWK40" s="262"/>
      <c r="AWL40" s="262"/>
      <c r="AWM40" s="262"/>
      <c r="AWN40" s="262"/>
      <c r="AWO40" s="262"/>
      <c r="AWP40" s="262"/>
      <c r="AWQ40" s="262"/>
      <c r="AWR40" s="262"/>
      <c r="AWS40" s="262"/>
      <c r="AWT40" s="262"/>
      <c r="AWU40" s="262"/>
      <c r="AWV40" s="262"/>
      <c r="AWW40" s="262"/>
      <c r="AWX40" s="262"/>
      <c r="AWY40" s="262"/>
      <c r="AWZ40" s="262"/>
      <c r="AXA40" s="262"/>
      <c r="AXB40" s="262"/>
      <c r="AXC40" s="262"/>
      <c r="AXD40" s="262"/>
      <c r="AXE40" s="262"/>
      <c r="AXF40" s="262"/>
      <c r="AXG40" s="262"/>
      <c r="AXH40" s="262"/>
      <c r="AXI40" s="262"/>
      <c r="AXJ40" s="262"/>
      <c r="AXK40" s="262"/>
      <c r="AXL40" s="262"/>
      <c r="AXM40" s="262"/>
      <c r="AXN40" s="262"/>
      <c r="AXO40" s="262"/>
      <c r="AXP40" s="262"/>
      <c r="AXQ40" s="262"/>
      <c r="AXR40" s="262"/>
      <c r="AXS40" s="262"/>
      <c r="AXT40" s="262"/>
      <c r="AXU40" s="262"/>
      <c r="AXV40" s="262"/>
      <c r="AXW40" s="262"/>
      <c r="AXX40" s="262"/>
      <c r="AXY40" s="262"/>
      <c r="AXZ40" s="262"/>
      <c r="AYA40" s="262"/>
      <c r="AYB40" s="262"/>
      <c r="AYC40" s="262"/>
      <c r="AYD40" s="262"/>
      <c r="AYE40" s="262"/>
      <c r="AYF40" s="262"/>
      <c r="AYG40" s="262"/>
      <c r="AYH40" s="262"/>
      <c r="AYI40" s="262"/>
      <c r="AYJ40" s="262"/>
      <c r="AYK40" s="262"/>
      <c r="AYL40" s="262"/>
      <c r="AYM40" s="262"/>
      <c r="AYN40" s="262"/>
      <c r="AYO40" s="262"/>
      <c r="AYP40" s="262"/>
      <c r="AYQ40" s="262"/>
      <c r="AYR40" s="262"/>
      <c r="AYS40" s="262"/>
      <c r="AYT40" s="262"/>
      <c r="AYU40" s="262"/>
      <c r="AYV40" s="262"/>
      <c r="AYW40" s="262"/>
      <c r="AYX40" s="262"/>
      <c r="AYY40" s="262"/>
      <c r="AYZ40" s="262"/>
      <c r="AZA40" s="262"/>
      <c r="AZB40" s="262"/>
      <c r="AZC40" s="262"/>
      <c r="AZD40" s="262"/>
      <c r="AZE40" s="262"/>
      <c r="AZF40" s="262"/>
      <c r="AZG40" s="262"/>
      <c r="AZH40" s="262"/>
      <c r="AZI40" s="262"/>
      <c r="AZJ40" s="262"/>
      <c r="AZK40" s="262"/>
      <c r="AZL40" s="262"/>
      <c r="AZM40" s="262"/>
      <c r="AZN40" s="262"/>
      <c r="AZO40" s="262"/>
      <c r="AZP40" s="262"/>
      <c r="AZQ40" s="262"/>
      <c r="AZR40" s="262"/>
      <c r="AZS40" s="262"/>
      <c r="AZT40" s="262"/>
      <c r="AZU40" s="262"/>
      <c r="AZV40" s="262"/>
      <c r="AZW40" s="262"/>
      <c r="AZX40" s="262"/>
      <c r="AZY40" s="262"/>
      <c r="AZZ40" s="262"/>
      <c r="BAA40" s="262"/>
      <c r="BAB40" s="262"/>
      <c r="BAC40" s="262"/>
      <c r="BAD40" s="262"/>
      <c r="BAE40" s="262"/>
      <c r="BAF40" s="262"/>
      <c r="BAG40" s="262"/>
      <c r="BAH40" s="262"/>
      <c r="BAI40" s="262"/>
      <c r="BAJ40" s="262"/>
      <c r="BAK40" s="262"/>
      <c r="BAL40" s="262"/>
      <c r="BAM40" s="262"/>
      <c r="BAN40" s="262"/>
      <c r="BAO40" s="262"/>
      <c r="BAP40" s="262"/>
      <c r="BAQ40" s="262"/>
      <c r="BAR40" s="262"/>
      <c r="BAS40" s="262"/>
      <c r="BAT40" s="262"/>
      <c r="BAU40" s="262"/>
      <c r="BAV40" s="262"/>
      <c r="BAW40" s="262"/>
      <c r="BAX40" s="262"/>
      <c r="BAY40" s="262"/>
      <c r="BAZ40" s="262"/>
      <c r="BBA40" s="262"/>
      <c r="BBB40" s="262"/>
      <c r="BBC40" s="262"/>
      <c r="BBD40" s="262"/>
      <c r="BBE40" s="262"/>
      <c r="BBF40" s="262"/>
      <c r="BBG40" s="262"/>
      <c r="BBH40" s="262"/>
      <c r="BBI40" s="262"/>
      <c r="BBJ40" s="262"/>
      <c r="BBK40" s="262"/>
      <c r="BBL40" s="262"/>
      <c r="BBM40" s="262"/>
      <c r="BBN40" s="262"/>
      <c r="BBO40" s="262"/>
      <c r="BBP40" s="262"/>
      <c r="BBQ40" s="262"/>
      <c r="BBR40" s="262"/>
      <c r="BBS40" s="262"/>
      <c r="BBT40" s="262"/>
      <c r="BBU40" s="262"/>
      <c r="BBV40" s="262"/>
      <c r="BBW40" s="262"/>
      <c r="BBX40" s="262"/>
      <c r="BBY40" s="262"/>
      <c r="BBZ40" s="262"/>
      <c r="BCA40" s="262"/>
      <c r="BCB40" s="262"/>
      <c r="BCC40" s="262"/>
      <c r="BCD40" s="262"/>
      <c r="BCE40" s="262"/>
      <c r="BCF40" s="262"/>
      <c r="BCG40" s="262"/>
      <c r="BCH40" s="262"/>
      <c r="BCI40" s="262"/>
      <c r="BCJ40" s="262"/>
      <c r="BCK40" s="262"/>
      <c r="BCL40" s="262"/>
      <c r="BCM40" s="262"/>
      <c r="BCN40" s="262"/>
      <c r="BCO40" s="262"/>
      <c r="BCP40" s="262"/>
      <c r="BCQ40" s="262"/>
      <c r="BCR40" s="262"/>
      <c r="BCS40" s="262"/>
      <c r="BCT40" s="262"/>
      <c r="BCU40" s="262"/>
      <c r="BCV40" s="262"/>
      <c r="BCW40" s="262"/>
      <c r="BCX40" s="262"/>
      <c r="BCY40" s="262"/>
      <c r="BCZ40" s="262"/>
      <c r="BDA40" s="262"/>
      <c r="BDB40" s="262"/>
      <c r="BDC40" s="262"/>
      <c r="BDD40" s="262"/>
      <c r="BDE40" s="262"/>
      <c r="BDF40" s="262"/>
      <c r="BDG40" s="262"/>
      <c r="BDH40" s="262"/>
      <c r="BDI40" s="262"/>
      <c r="BDJ40" s="262"/>
      <c r="BDK40" s="262"/>
      <c r="BDL40" s="262"/>
      <c r="BDM40" s="262"/>
      <c r="BDN40" s="262"/>
      <c r="BDO40" s="262"/>
      <c r="BDP40" s="262"/>
      <c r="BDQ40" s="262"/>
      <c r="BDR40" s="262"/>
      <c r="BDS40" s="262"/>
      <c r="BDT40" s="262"/>
      <c r="BDU40" s="262"/>
      <c r="BDV40" s="262"/>
      <c r="BDW40" s="262"/>
      <c r="BDX40" s="262"/>
      <c r="BDY40" s="262"/>
      <c r="BDZ40" s="262"/>
      <c r="BEA40" s="262"/>
      <c r="BEB40" s="262"/>
      <c r="BEC40" s="262"/>
      <c r="BED40" s="262"/>
      <c r="BEE40" s="262"/>
      <c r="BEF40" s="262"/>
      <c r="BEG40" s="262"/>
      <c r="BEH40" s="262"/>
      <c r="BEI40" s="262"/>
      <c r="BEJ40" s="262"/>
      <c r="BEK40" s="262"/>
      <c r="BEL40" s="262"/>
      <c r="BEM40" s="262"/>
      <c r="BEN40" s="262"/>
      <c r="BEO40" s="262"/>
      <c r="BEP40" s="262"/>
      <c r="BEQ40" s="262"/>
      <c r="BER40" s="262"/>
      <c r="BES40" s="262"/>
      <c r="BET40" s="262"/>
      <c r="BEU40" s="262"/>
      <c r="BEV40" s="262"/>
      <c r="BEW40" s="262"/>
      <c r="BEX40" s="262"/>
      <c r="BEY40" s="262"/>
      <c r="BEZ40" s="262"/>
      <c r="BFA40" s="262"/>
      <c r="BFB40" s="262"/>
      <c r="BFC40" s="262"/>
      <c r="BFD40" s="262"/>
      <c r="BFE40" s="262"/>
      <c r="BFF40" s="262"/>
      <c r="BFG40" s="262"/>
      <c r="BFH40" s="262"/>
      <c r="BFI40" s="262"/>
      <c r="BFJ40" s="262"/>
      <c r="BFK40" s="262"/>
      <c r="BFL40" s="262"/>
      <c r="BFM40" s="262"/>
      <c r="BFN40" s="262"/>
      <c r="BFO40" s="262"/>
      <c r="BFP40" s="262"/>
      <c r="BFQ40" s="262"/>
      <c r="BFR40" s="262"/>
      <c r="BFS40" s="262"/>
      <c r="BFT40" s="262"/>
      <c r="BFU40" s="262"/>
      <c r="BFV40" s="262"/>
      <c r="BFW40" s="262"/>
      <c r="BFX40" s="262"/>
      <c r="BFY40" s="262"/>
      <c r="BFZ40" s="262"/>
      <c r="BGA40" s="262"/>
      <c r="BGB40" s="262"/>
      <c r="BGC40" s="262"/>
      <c r="BGD40" s="262"/>
      <c r="BGE40" s="262"/>
      <c r="BGF40" s="262"/>
      <c r="BGG40" s="262"/>
      <c r="BGH40" s="262"/>
      <c r="BGI40" s="262"/>
      <c r="BGJ40" s="262"/>
      <c r="BGK40" s="262"/>
      <c r="BGL40" s="262"/>
      <c r="BGM40" s="262"/>
      <c r="BGN40" s="262"/>
      <c r="BGO40" s="262"/>
      <c r="BGP40" s="262"/>
      <c r="BGQ40" s="262"/>
      <c r="BGR40" s="262"/>
      <c r="BGS40" s="262"/>
      <c r="BGT40" s="262"/>
      <c r="BGU40" s="262"/>
      <c r="BGV40" s="262"/>
      <c r="BGW40" s="262"/>
      <c r="BGX40" s="262"/>
      <c r="BGY40" s="262"/>
      <c r="BGZ40" s="262"/>
      <c r="BHA40" s="262"/>
      <c r="BHB40" s="262"/>
      <c r="BHC40" s="262"/>
      <c r="BHD40" s="262"/>
      <c r="BHE40" s="262"/>
      <c r="BHF40" s="262"/>
      <c r="BHG40" s="262"/>
      <c r="BHH40" s="262"/>
      <c r="BHI40" s="262"/>
      <c r="BHJ40" s="262"/>
      <c r="BHK40" s="262"/>
      <c r="BHL40" s="262"/>
      <c r="BHM40" s="262"/>
      <c r="BHN40" s="262"/>
      <c r="BHO40" s="262"/>
      <c r="BHP40" s="262"/>
      <c r="BHQ40" s="262"/>
      <c r="BHR40" s="262"/>
      <c r="BHS40" s="262"/>
      <c r="BHT40" s="262"/>
      <c r="BHU40" s="262"/>
      <c r="BHV40" s="262"/>
      <c r="BHW40" s="262"/>
      <c r="BHX40" s="262"/>
      <c r="BHY40" s="262"/>
      <c r="BHZ40" s="262"/>
      <c r="BIA40" s="262"/>
      <c r="BIB40" s="262"/>
      <c r="BIC40" s="262"/>
      <c r="BID40" s="262"/>
      <c r="BIE40" s="262"/>
      <c r="BIF40" s="262"/>
      <c r="BIG40" s="262"/>
      <c r="BIH40" s="262"/>
      <c r="BII40" s="262"/>
      <c r="BIJ40" s="262"/>
      <c r="BIK40" s="262"/>
      <c r="BIL40" s="262"/>
      <c r="BIM40" s="262"/>
      <c r="BIN40" s="262"/>
      <c r="BIO40" s="262"/>
      <c r="BIP40" s="262"/>
      <c r="BIQ40" s="262"/>
      <c r="BIR40" s="262"/>
      <c r="BIS40" s="262"/>
      <c r="BIT40" s="262"/>
      <c r="BIU40" s="262"/>
      <c r="BIV40" s="262"/>
      <c r="BIW40" s="262"/>
      <c r="BIX40" s="262"/>
      <c r="BIY40" s="262"/>
      <c r="BIZ40" s="262"/>
      <c r="BJA40" s="262"/>
      <c r="BJB40" s="262"/>
      <c r="BJC40" s="262"/>
      <c r="BJD40" s="262"/>
      <c r="BJE40" s="262"/>
      <c r="BJF40" s="262"/>
      <c r="BJG40" s="262"/>
      <c r="BJH40" s="262"/>
      <c r="BJI40" s="262"/>
      <c r="BJJ40" s="262"/>
      <c r="BJK40" s="262"/>
      <c r="BJL40" s="262"/>
      <c r="BJM40" s="262"/>
      <c r="BJN40" s="262"/>
      <c r="BJO40" s="262"/>
      <c r="BJP40" s="262"/>
      <c r="BJQ40" s="262"/>
      <c r="BJR40" s="262"/>
      <c r="BJS40" s="262"/>
      <c r="BJT40" s="262"/>
      <c r="BJU40" s="262"/>
      <c r="BJV40" s="262"/>
      <c r="BJW40" s="262"/>
      <c r="BJX40" s="262"/>
      <c r="BJY40" s="262"/>
      <c r="BJZ40" s="262"/>
      <c r="BKA40" s="262"/>
      <c r="BKB40" s="262"/>
      <c r="BKC40" s="262"/>
      <c r="BKD40" s="262"/>
      <c r="BKE40" s="262"/>
      <c r="BKF40" s="262"/>
      <c r="BKG40" s="262"/>
      <c r="BKH40" s="262"/>
      <c r="BKI40" s="262"/>
      <c r="BKJ40" s="262"/>
      <c r="BKK40" s="262"/>
      <c r="BKL40" s="262"/>
      <c r="BKM40" s="262"/>
      <c r="BKN40" s="262"/>
      <c r="BKO40" s="262"/>
      <c r="BKP40" s="262"/>
      <c r="BKQ40" s="262"/>
      <c r="BKR40" s="262"/>
      <c r="BKS40" s="262"/>
      <c r="BKT40" s="262"/>
      <c r="BKU40" s="262"/>
      <c r="BKV40" s="262"/>
      <c r="BKW40" s="262"/>
      <c r="BKX40" s="262"/>
      <c r="BKY40" s="262"/>
      <c r="BKZ40" s="262"/>
      <c r="BLA40" s="262"/>
      <c r="BLB40" s="262"/>
      <c r="BLC40" s="262"/>
      <c r="BLD40" s="262"/>
      <c r="BLE40" s="262"/>
      <c r="BLF40" s="262"/>
      <c r="BLG40" s="262"/>
      <c r="BLH40" s="262"/>
      <c r="BLI40" s="262"/>
      <c r="BLJ40" s="262"/>
      <c r="BLK40" s="262"/>
      <c r="BLL40" s="262"/>
      <c r="BLM40" s="262"/>
      <c r="BLN40" s="262"/>
      <c r="BLO40" s="262"/>
      <c r="BLP40" s="262"/>
      <c r="BLQ40" s="262"/>
      <c r="BLR40" s="262"/>
      <c r="BLS40" s="262"/>
      <c r="BLT40" s="262"/>
      <c r="BLU40" s="262"/>
      <c r="BLV40" s="262"/>
      <c r="BLW40" s="262"/>
      <c r="BLX40" s="262"/>
      <c r="BLY40" s="262"/>
      <c r="BLZ40" s="262"/>
      <c r="BMA40" s="262"/>
      <c r="BMB40" s="262"/>
      <c r="BMC40" s="262"/>
      <c r="BMD40" s="262"/>
      <c r="BME40" s="262"/>
      <c r="BMF40" s="262"/>
      <c r="BMG40" s="262"/>
      <c r="BMH40" s="262"/>
      <c r="BMI40" s="262"/>
      <c r="BMJ40" s="262"/>
      <c r="BMK40" s="262"/>
      <c r="BML40" s="262"/>
      <c r="BMM40" s="262"/>
      <c r="BMN40" s="262"/>
      <c r="BMO40" s="262"/>
      <c r="BMP40" s="262"/>
      <c r="BMQ40" s="262"/>
      <c r="BMR40" s="262"/>
      <c r="BMS40" s="262"/>
      <c r="BMT40" s="262"/>
      <c r="BMU40" s="262"/>
      <c r="BMV40" s="262"/>
      <c r="BMW40" s="262"/>
      <c r="BMX40" s="262"/>
      <c r="BMY40" s="262"/>
      <c r="BMZ40" s="262"/>
      <c r="BNA40" s="262"/>
      <c r="BNB40" s="262"/>
      <c r="BNC40" s="262"/>
      <c r="BND40" s="262"/>
      <c r="BNE40" s="262"/>
      <c r="BNF40" s="262"/>
      <c r="BNG40" s="262"/>
      <c r="BNH40" s="262"/>
      <c r="BNI40" s="262"/>
      <c r="BNJ40" s="262"/>
      <c r="BNK40" s="262"/>
      <c r="BNL40" s="262"/>
      <c r="BNM40" s="262"/>
      <c r="BNN40" s="262"/>
      <c r="BNO40" s="262"/>
      <c r="BNP40" s="262"/>
      <c r="BNQ40" s="262"/>
      <c r="BNR40" s="262"/>
      <c r="BNS40" s="262"/>
      <c r="BNT40" s="262"/>
      <c r="BNU40" s="262"/>
      <c r="BNV40" s="262"/>
      <c r="BNW40" s="262"/>
      <c r="BNX40" s="262"/>
      <c r="BNY40" s="262"/>
      <c r="BNZ40" s="262"/>
      <c r="BOA40" s="262"/>
      <c r="BOB40" s="262"/>
      <c r="BOC40" s="262"/>
      <c r="BOD40" s="262"/>
      <c r="BOE40" s="262"/>
      <c r="BOF40" s="262"/>
      <c r="BOG40" s="262"/>
      <c r="BOH40" s="262"/>
      <c r="BOI40" s="262"/>
      <c r="BOJ40" s="262"/>
      <c r="BOK40" s="262"/>
      <c r="BOL40" s="262"/>
      <c r="BOM40" s="262"/>
      <c r="BON40" s="262"/>
      <c r="BOO40" s="262"/>
      <c r="BOP40" s="262"/>
      <c r="BOQ40" s="262"/>
      <c r="BOR40" s="262"/>
      <c r="BOS40" s="262"/>
      <c r="BOT40" s="262"/>
      <c r="BOU40" s="262"/>
      <c r="BOV40" s="262"/>
      <c r="BOW40" s="262"/>
      <c r="BOX40" s="262"/>
      <c r="BOY40" s="262"/>
      <c r="BOZ40" s="262"/>
      <c r="BPA40" s="262"/>
      <c r="BPB40" s="262"/>
      <c r="BPC40" s="262"/>
      <c r="BPD40" s="262"/>
      <c r="BPE40" s="262"/>
      <c r="BPF40" s="262"/>
      <c r="BPG40" s="262"/>
      <c r="BPH40" s="262"/>
      <c r="BPI40" s="262"/>
      <c r="BPJ40" s="262"/>
      <c r="BPK40" s="262"/>
      <c r="BPL40" s="262"/>
      <c r="BPM40" s="262"/>
      <c r="BPN40" s="262"/>
      <c r="BPO40" s="262"/>
      <c r="BPP40" s="262"/>
      <c r="BPQ40" s="262"/>
      <c r="BPR40" s="262"/>
      <c r="BPS40" s="262"/>
      <c r="BPT40" s="262"/>
      <c r="BPU40" s="262"/>
      <c r="BPV40" s="262"/>
      <c r="BPW40" s="262"/>
      <c r="BPX40" s="262"/>
      <c r="BPY40" s="262"/>
      <c r="BPZ40" s="262"/>
      <c r="BQA40" s="262"/>
      <c r="BQB40" s="262"/>
      <c r="BQC40" s="262"/>
      <c r="BQD40" s="262"/>
      <c r="BQE40" s="262"/>
      <c r="BQF40" s="262"/>
      <c r="BQG40" s="262"/>
      <c r="BQH40" s="262"/>
      <c r="BQI40" s="262"/>
      <c r="BQJ40" s="262"/>
      <c r="BQK40" s="262"/>
      <c r="BQL40" s="262"/>
      <c r="BQM40" s="262"/>
      <c r="BQN40" s="262"/>
      <c r="BQO40" s="262"/>
      <c r="BQP40" s="262"/>
      <c r="BQQ40" s="262"/>
      <c r="BQR40" s="262"/>
      <c r="BQS40" s="262"/>
      <c r="BQT40" s="262"/>
      <c r="BQU40" s="262"/>
      <c r="BQV40" s="262"/>
      <c r="BQW40" s="262"/>
      <c r="BQX40" s="262"/>
      <c r="BQY40" s="262"/>
      <c r="BQZ40" s="262"/>
      <c r="BRA40" s="262"/>
      <c r="BRB40" s="262"/>
      <c r="BRC40" s="262"/>
      <c r="BRD40" s="262"/>
      <c r="BRE40" s="262"/>
      <c r="BRF40" s="262"/>
      <c r="BRG40" s="262"/>
      <c r="BRH40" s="262"/>
      <c r="BRI40" s="262"/>
      <c r="BRJ40" s="262"/>
      <c r="BRK40" s="262"/>
      <c r="BRL40" s="262"/>
      <c r="BRM40" s="262"/>
      <c r="BRN40" s="262"/>
      <c r="BRO40" s="262"/>
      <c r="BRP40" s="262"/>
      <c r="BRQ40" s="262"/>
      <c r="BRR40" s="262"/>
      <c r="BRS40" s="262"/>
      <c r="BRT40" s="262"/>
      <c r="BRU40" s="262"/>
      <c r="BRV40" s="262"/>
      <c r="BRW40" s="262"/>
      <c r="BRX40" s="262"/>
      <c r="BRY40" s="262"/>
      <c r="BRZ40" s="262"/>
      <c r="BSA40" s="262"/>
      <c r="BSB40" s="262"/>
      <c r="BSC40" s="262"/>
      <c r="BSD40" s="262"/>
      <c r="BSE40" s="262"/>
      <c r="BSF40" s="262"/>
      <c r="BSG40" s="262"/>
      <c r="BSH40" s="262"/>
      <c r="BSI40" s="262"/>
      <c r="BSJ40" s="262"/>
      <c r="BSK40" s="262"/>
      <c r="BSL40" s="262"/>
      <c r="BSM40" s="262"/>
      <c r="BSN40" s="262"/>
      <c r="BSO40" s="262"/>
      <c r="BSP40" s="262"/>
      <c r="BSQ40" s="262"/>
      <c r="BSR40" s="262"/>
      <c r="BSS40" s="262"/>
      <c r="BST40" s="262"/>
      <c r="BSU40" s="262"/>
      <c r="BSV40" s="262"/>
      <c r="BSW40" s="262"/>
      <c r="BSX40" s="262"/>
      <c r="BSY40" s="262"/>
      <c r="BSZ40" s="262"/>
      <c r="BTA40" s="262"/>
      <c r="BTB40" s="262"/>
      <c r="BTC40" s="262"/>
      <c r="BTD40" s="262"/>
      <c r="BTE40" s="262"/>
      <c r="BTF40" s="262"/>
      <c r="BTG40" s="262"/>
      <c r="BTH40" s="262"/>
      <c r="BTI40" s="262"/>
      <c r="BTJ40" s="262"/>
      <c r="BTK40" s="262"/>
      <c r="BTL40" s="262"/>
      <c r="BTM40" s="262"/>
      <c r="BTN40" s="262"/>
      <c r="BTO40" s="262"/>
      <c r="BTP40" s="262"/>
      <c r="BTQ40" s="262"/>
      <c r="BTR40" s="262"/>
      <c r="BTS40" s="262"/>
      <c r="BTT40" s="262"/>
      <c r="BTU40" s="262"/>
      <c r="BTV40" s="262"/>
      <c r="BTW40" s="262"/>
      <c r="BTX40" s="262"/>
      <c r="BTY40" s="262"/>
      <c r="BTZ40" s="262"/>
      <c r="BUA40" s="262"/>
      <c r="BUB40" s="262"/>
      <c r="BUC40" s="262"/>
      <c r="BUD40" s="262"/>
      <c r="BUE40" s="262"/>
      <c r="BUF40" s="262"/>
      <c r="BUG40" s="262"/>
      <c r="BUH40" s="262"/>
      <c r="BUI40" s="262"/>
      <c r="BUJ40" s="262"/>
      <c r="BUK40" s="262"/>
      <c r="BUL40" s="262"/>
      <c r="BUM40" s="262"/>
      <c r="BUN40" s="262"/>
      <c r="BUO40" s="262"/>
      <c r="BUP40" s="262"/>
      <c r="BUQ40" s="262"/>
      <c r="BUR40" s="262"/>
      <c r="BUS40" s="262"/>
      <c r="BUT40" s="262"/>
      <c r="BUU40" s="262"/>
      <c r="BUV40" s="262"/>
      <c r="BUW40" s="262"/>
      <c r="BUX40" s="262"/>
      <c r="BUY40" s="262"/>
      <c r="BUZ40" s="262"/>
      <c r="BVA40" s="262"/>
      <c r="BVB40" s="262"/>
      <c r="BVC40" s="262"/>
      <c r="BVD40" s="262"/>
      <c r="BVE40" s="262"/>
      <c r="BVF40" s="262"/>
      <c r="BVG40" s="262"/>
      <c r="BVH40" s="262"/>
      <c r="BVI40" s="262"/>
      <c r="BVJ40" s="262"/>
      <c r="BVK40" s="262"/>
      <c r="BVL40" s="262"/>
      <c r="BVM40" s="262"/>
      <c r="BVN40" s="262"/>
      <c r="BVO40" s="262"/>
      <c r="BVP40" s="262"/>
      <c r="BVQ40" s="262"/>
      <c r="BVR40" s="262"/>
      <c r="BVS40" s="262"/>
      <c r="BVT40" s="262"/>
      <c r="BVU40" s="262"/>
      <c r="BVV40" s="262"/>
      <c r="BVW40" s="262"/>
      <c r="BVX40" s="262"/>
      <c r="BVY40" s="262"/>
      <c r="BVZ40" s="262"/>
      <c r="BWA40" s="262"/>
      <c r="BWB40" s="262"/>
      <c r="BWC40" s="262"/>
      <c r="BWD40" s="262"/>
      <c r="BWE40" s="262"/>
      <c r="BWF40" s="262"/>
      <c r="BWG40" s="262"/>
      <c r="BWH40" s="262"/>
      <c r="BWI40" s="262"/>
      <c r="BWJ40" s="262"/>
      <c r="BWK40" s="262"/>
      <c r="BWL40" s="262"/>
      <c r="BWM40" s="262"/>
      <c r="BWN40" s="262"/>
      <c r="BWO40" s="262"/>
      <c r="BWP40" s="262"/>
      <c r="BWQ40" s="262"/>
      <c r="BWR40" s="262"/>
      <c r="BWS40" s="262"/>
      <c r="BWT40" s="262"/>
      <c r="BWU40" s="262"/>
      <c r="BWV40" s="262"/>
      <c r="BWW40" s="262"/>
      <c r="BWX40" s="262"/>
      <c r="BWY40" s="262"/>
      <c r="BWZ40" s="262"/>
      <c r="BXA40" s="262"/>
      <c r="BXB40" s="262"/>
      <c r="BXC40" s="262"/>
      <c r="BXD40" s="262"/>
      <c r="BXE40" s="262"/>
      <c r="BXF40" s="262"/>
      <c r="BXG40" s="262"/>
      <c r="BXH40" s="262"/>
      <c r="BXI40" s="262"/>
      <c r="BXJ40" s="262"/>
      <c r="BXK40" s="262"/>
      <c r="BXL40" s="262"/>
      <c r="BXM40" s="262"/>
      <c r="BXN40" s="262"/>
      <c r="BXO40" s="262"/>
      <c r="BXP40" s="262"/>
      <c r="BXQ40" s="262"/>
      <c r="BXR40" s="262"/>
      <c r="BXS40" s="262"/>
      <c r="BXT40" s="262"/>
      <c r="BXU40" s="262"/>
      <c r="BXV40" s="262"/>
      <c r="BXW40" s="262"/>
      <c r="BXX40" s="262"/>
      <c r="BXY40" s="262"/>
      <c r="BXZ40" s="262"/>
      <c r="BYA40" s="262"/>
      <c r="BYB40" s="262"/>
      <c r="BYC40" s="262"/>
      <c r="BYD40" s="262"/>
      <c r="BYE40" s="262"/>
      <c r="BYF40" s="262"/>
      <c r="BYG40" s="262"/>
      <c r="BYH40" s="262"/>
      <c r="BYI40" s="262"/>
      <c r="BYJ40" s="262"/>
      <c r="BYK40" s="262"/>
      <c r="BYL40" s="262"/>
      <c r="BYM40" s="262"/>
      <c r="BYN40" s="262"/>
      <c r="BYO40" s="262"/>
      <c r="BYP40" s="262"/>
      <c r="BYQ40" s="262"/>
      <c r="BYR40" s="262"/>
      <c r="BYS40" s="262"/>
      <c r="BYT40" s="262"/>
      <c r="BYU40" s="262"/>
      <c r="BYV40" s="262"/>
      <c r="BYW40" s="262"/>
      <c r="BYX40" s="262"/>
      <c r="BYY40" s="262"/>
      <c r="BYZ40" s="262"/>
      <c r="BZA40" s="262"/>
      <c r="BZB40" s="262"/>
      <c r="BZC40" s="262"/>
      <c r="BZD40" s="262"/>
      <c r="BZE40" s="262"/>
      <c r="BZF40" s="262"/>
      <c r="BZG40" s="262"/>
      <c r="BZH40" s="262"/>
      <c r="BZI40" s="262"/>
      <c r="BZJ40" s="262"/>
      <c r="BZK40" s="262"/>
      <c r="BZL40" s="262"/>
      <c r="BZM40" s="262"/>
      <c r="BZN40" s="262"/>
      <c r="BZO40" s="262"/>
      <c r="BZP40" s="262"/>
      <c r="BZQ40" s="262"/>
      <c r="BZR40" s="262"/>
      <c r="BZS40" s="262"/>
      <c r="BZT40" s="262"/>
      <c r="BZU40" s="262"/>
      <c r="BZV40" s="262"/>
      <c r="BZW40" s="262"/>
      <c r="BZX40" s="262"/>
      <c r="BZY40" s="262"/>
      <c r="BZZ40" s="262"/>
      <c r="CAA40" s="262"/>
      <c r="CAB40" s="262"/>
      <c r="CAC40" s="262"/>
      <c r="CAD40" s="262"/>
      <c r="CAE40" s="262"/>
      <c r="CAF40" s="262"/>
      <c r="CAG40" s="262"/>
      <c r="CAH40" s="262"/>
      <c r="CAI40" s="262"/>
      <c r="CAJ40" s="262"/>
      <c r="CAK40" s="262"/>
      <c r="CAL40" s="262"/>
      <c r="CAM40" s="262"/>
      <c r="CAN40" s="262"/>
      <c r="CAO40" s="262"/>
      <c r="CAP40" s="262"/>
      <c r="CAQ40" s="262"/>
      <c r="CAR40" s="262"/>
      <c r="CAS40" s="262"/>
      <c r="CAT40" s="262"/>
      <c r="CAU40" s="262"/>
      <c r="CAV40" s="262"/>
      <c r="CAW40" s="262"/>
      <c r="CAX40" s="262"/>
      <c r="CAY40" s="262"/>
      <c r="CAZ40" s="262"/>
      <c r="CBA40" s="262"/>
      <c r="CBB40" s="262"/>
      <c r="CBC40" s="262"/>
      <c r="CBD40" s="262"/>
      <c r="CBE40" s="262"/>
      <c r="CBF40" s="262"/>
      <c r="CBG40" s="262"/>
      <c r="CBH40" s="262"/>
      <c r="CBI40" s="262"/>
      <c r="CBJ40" s="262"/>
      <c r="CBK40" s="262"/>
      <c r="CBL40" s="262"/>
      <c r="CBM40" s="262"/>
      <c r="CBN40" s="262"/>
      <c r="CBO40" s="262"/>
      <c r="CBP40" s="262"/>
      <c r="CBQ40" s="262"/>
      <c r="CBR40" s="262"/>
      <c r="CBS40" s="262"/>
      <c r="CBT40" s="262"/>
      <c r="CBU40" s="262"/>
      <c r="CBV40" s="262"/>
      <c r="CBW40" s="262"/>
      <c r="CBX40" s="262"/>
      <c r="CBY40" s="262"/>
      <c r="CBZ40" s="262"/>
      <c r="CCA40" s="262"/>
      <c r="CCB40" s="262"/>
      <c r="CCC40" s="262"/>
      <c r="CCD40" s="262"/>
      <c r="CCE40" s="262"/>
      <c r="CCF40" s="262"/>
      <c r="CCG40" s="262"/>
      <c r="CCH40" s="262"/>
      <c r="CCI40" s="262"/>
      <c r="CCJ40" s="262"/>
      <c r="CCK40" s="262"/>
      <c r="CCL40" s="262"/>
      <c r="CCM40" s="262"/>
      <c r="CCN40" s="262"/>
      <c r="CCO40" s="262"/>
      <c r="CCP40" s="262"/>
      <c r="CCQ40" s="262"/>
      <c r="CCR40" s="262"/>
      <c r="CCS40" s="262"/>
      <c r="CCT40" s="262"/>
      <c r="CCU40" s="262"/>
      <c r="CCV40" s="262"/>
      <c r="CCW40" s="262"/>
      <c r="CCX40" s="262"/>
      <c r="CCY40" s="262"/>
      <c r="CCZ40" s="262"/>
      <c r="CDA40" s="262"/>
      <c r="CDB40" s="262"/>
      <c r="CDC40" s="262"/>
      <c r="CDD40" s="262"/>
      <c r="CDE40" s="262"/>
      <c r="CDF40" s="262"/>
      <c r="CDG40" s="262"/>
      <c r="CDH40" s="262"/>
      <c r="CDI40" s="262"/>
      <c r="CDJ40" s="262"/>
      <c r="CDK40" s="262"/>
      <c r="CDL40" s="262"/>
      <c r="CDM40" s="262"/>
      <c r="CDN40" s="262"/>
      <c r="CDO40" s="262"/>
      <c r="CDP40" s="262"/>
      <c r="CDQ40" s="262"/>
      <c r="CDR40" s="262"/>
      <c r="CDS40" s="262"/>
      <c r="CDT40" s="262"/>
      <c r="CDU40" s="262"/>
      <c r="CDV40" s="262"/>
      <c r="CDW40" s="262"/>
      <c r="CDX40" s="262"/>
      <c r="CDY40" s="262"/>
      <c r="CDZ40" s="262"/>
      <c r="CEA40" s="262"/>
      <c r="CEB40" s="262"/>
      <c r="CEC40" s="262"/>
      <c r="CED40" s="262"/>
      <c r="CEE40" s="262"/>
      <c r="CEF40" s="262"/>
      <c r="CEG40" s="262"/>
      <c r="CEH40" s="262"/>
      <c r="CEI40" s="262"/>
      <c r="CEJ40" s="262"/>
      <c r="CEK40" s="262"/>
      <c r="CEL40" s="262"/>
      <c r="CEM40" s="262"/>
      <c r="CEN40" s="262"/>
      <c r="CEO40" s="262"/>
      <c r="CEP40" s="262"/>
      <c r="CEQ40" s="262"/>
      <c r="CER40" s="262"/>
      <c r="CES40" s="262"/>
      <c r="CET40" s="262"/>
      <c r="CEU40" s="262"/>
      <c r="CEV40" s="262"/>
      <c r="CEW40" s="262"/>
      <c r="CEX40" s="262"/>
      <c r="CEY40" s="262"/>
      <c r="CEZ40" s="262"/>
      <c r="CFA40" s="262"/>
      <c r="CFB40" s="262"/>
      <c r="CFC40" s="262"/>
      <c r="CFD40" s="262"/>
      <c r="CFE40" s="262"/>
      <c r="CFF40" s="262"/>
      <c r="CFG40" s="262"/>
      <c r="CFH40" s="262"/>
      <c r="CFI40" s="262"/>
      <c r="CFJ40" s="262"/>
      <c r="CFK40" s="262"/>
      <c r="CFL40" s="262"/>
      <c r="CFM40" s="262"/>
      <c r="CFN40" s="262"/>
      <c r="CFO40" s="262"/>
      <c r="CFP40" s="262"/>
      <c r="CFQ40" s="262"/>
      <c r="CFR40" s="262"/>
      <c r="CFS40" s="262"/>
      <c r="CFT40" s="262"/>
      <c r="CFU40" s="262"/>
      <c r="CFV40" s="262"/>
      <c r="CFW40" s="262"/>
      <c r="CFX40" s="262"/>
      <c r="CFY40" s="262"/>
      <c r="CFZ40" s="262"/>
      <c r="CGA40" s="262"/>
      <c r="CGB40" s="262"/>
      <c r="CGC40" s="262"/>
      <c r="CGD40" s="262"/>
      <c r="CGE40" s="262"/>
      <c r="CGF40" s="262"/>
      <c r="CGG40" s="262"/>
      <c r="CGH40" s="262"/>
      <c r="CGI40" s="262"/>
      <c r="CGJ40" s="262"/>
      <c r="CGK40" s="262"/>
      <c r="CGL40" s="262"/>
      <c r="CGM40" s="262"/>
      <c r="CGN40" s="262"/>
      <c r="CGO40" s="262"/>
      <c r="CGP40" s="262"/>
      <c r="CGQ40" s="262"/>
      <c r="CGR40" s="262"/>
      <c r="CGS40" s="262"/>
      <c r="CGT40" s="262"/>
      <c r="CGU40" s="262"/>
      <c r="CGV40" s="262"/>
      <c r="CGW40" s="262"/>
      <c r="CGX40" s="262"/>
      <c r="CGY40" s="262"/>
      <c r="CGZ40" s="262"/>
      <c r="CHA40" s="262"/>
      <c r="CHB40" s="262"/>
      <c r="CHC40" s="262"/>
      <c r="CHD40" s="262"/>
      <c r="CHE40" s="262"/>
      <c r="CHF40" s="262"/>
      <c r="CHG40" s="262"/>
      <c r="CHH40" s="262"/>
      <c r="CHI40" s="262"/>
      <c r="CHJ40" s="262"/>
      <c r="CHK40" s="262"/>
      <c r="CHL40" s="262"/>
      <c r="CHM40" s="262"/>
      <c r="CHN40" s="262"/>
      <c r="CHO40" s="262"/>
      <c r="CHP40" s="262"/>
      <c r="CHQ40" s="262"/>
      <c r="CHR40" s="262"/>
      <c r="CHS40" s="262"/>
      <c r="CHT40" s="262"/>
      <c r="CHU40" s="262"/>
      <c r="CHV40" s="262"/>
      <c r="CHW40" s="262"/>
      <c r="CHX40" s="262"/>
      <c r="CHY40" s="262"/>
      <c r="CHZ40" s="262"/>
      <c r="CIA40" s="262"/>
      <c r="CIB40" s="262"/>
      <c r="CIC40" s="262"/>
      <c r="CID40" s="262"/>
      <c r="CIE40" s="262"/>
      <c r="CIF40" s="262"/>
      <c r="CIG40" s="262"/>
      <c r="CIH40" s="262"/>
      <c r="CII40" s="262"/>
      <c r="CIJ40" s="262"/>
      <c r="CIK40" s="262"/>
      <c r="CIL40" s="262"/>
      <c r="CIM40" s="262"/>
      <c r="CIN40" s="262"/>
      <c r="CIO40" s="262"/>
      <c r="CIP40" s="262"/>
      <c r="CIQ40" s="262"/>
      <c r="CIR40" s="262"/>
      <c r="CIS40" s="262"/>
      <c r="CIT40" s="262"/>
      <c r="CIU40" s="262"/>
      <c r="CIV40" s="262"/>
      <c r="CIW40" s="262"/>
      <c r="CIX40" s="262"/>
      <c r="CIY40" s="262"/>
      <c r="CIZ40" s="262"/>
      <c r="CJA40" s="262"/>
      <c r="CJB40" s="262"/>
      <c r="CJC40" s="262"/>
      <c r="CJD40" s="262"/>
      <c r="CJE40" s="262"/>
      <c r="CJF40" s="262"/>
      <c r="CJG40" s="262"/>
      <c r="CJH40" s="262"/>
      <c r="CJI40" s="262"/>
      <c r="CJJ40" s="262"/>
      <c r="CJK40" s="262"/>
      <c r="CJL40" s="262"/>
      <c r="CJM40" s="262"/>
      <c r="CJN40" s="262"/>
      <c r="CJO40" s="262"/>
      <c r="CJP40" s="262"/>
      <c r="CJQ40" s="262"/>
      <c r="CJR40" s="262"/>
      <c r="CJS40" s="262"/>
      <c r="CJT40" s="262"/>
      <c r="CJU40" s="262"/>
      <c r="CJV40" s="262"/>
      <c r="CJW40" s="262"/>
      <c r="CJX40" s="262"/>
      <c r="CJY40" s="262"/>
      <c r="CJZ40" s="262"/>
      <c r="CKA40" s="262"/>
      <c r="CKB40" s="262"/>
      <c r="CKC40" s="262"/>
      <c r="CKD40" s="262"/>
      <c r="CKE40" s="262"/>
      <c r="CKF40" s="262"/>
      <c r="CKG40" s="262"/>
      <c r="CKH40" s="262"/>
      <c r="CKI40" s="262"/>
      <c r="CKJ40" s="262"/>
      <c r="CKK40" s="262"/>
      <c r="CKL40" s="262"/>
      <c r="CKM40" s="262"/>
      <c r="CKN40" s="262"/>
      <c r="CKO40" s="262"/>
      <c r="CKP40" s="262"/>
      <c r="CKQ40" s="262"/>
      <c r="CKR40" s="262"/>
      <c r="CKS40" s="262"/>
      <c r="CKT40" s="262"/>
      <c r="CKU40" s="262"/>
      <c r="CKV40" s="262"/>
      <c r="CKW40" s="262"/>
      <c r="CKX40" s="262"/>
      <c r="CKY40" s="262"/>
      <c r="CKZ40" s="262"/>
      <c r="CLA40" s="262"/>
      <c r="CLB40" s="262"/>
      <c r="CLC40" s="262"/>
      <c r="CLD40" s="262"/>
      <c r="CLE40" s="262"/>
      <c r="CLF40" s="262"/>
      <c r="CLG40" s="262"/>
      <c r="CLH40" s="262"/>
      <c r="CLI40" s="262"/>
      <c r="CLJ40" s="262"/>
      <c r="CLK40" s="262"/>
      <c r="CLL40" s="262"/>
      <c r="CLM40" s="262"/>
      <c r="CLN40" s="262"/>
      <c r="CLO40" s="262"/>
      <c r="CLP40" s="262"/>
      <c r="CLQ40" s="262"/>
      <c r="CLR40" s="262"/>
      <c r="CLS40" s="262"/>
      <c r="CLT40" s="262"/>
      <c r="CLU40" s="262"/>
      <c r="CLV40" s="262"/>
      <c r="CLW40" s="262"/>
      <c r="CLX40" s="262"/>
      <c r="CLY40" s="262"/>
      <c r="CLZ40" s="262"/>
      <c r="CMA40" s="262"/>
      <c r="CMB40" s="262"/>
      <c r="CMC40" s="262"/>
      <c r="CMD40" s="262"/>
      <c r="CME40" s="262"/>
      <c r="CMF40" s="262"/>
      <c r="CMG40" s="262"/>
      <c r="CMH40" s="262"/>
      <c r="CMI40" s="262"/>
      <c r="CMJ40" s="262"/>
      <c r="CMK40" s="262"/>
      <c r="CML40" s="262"/>
      <c r="CMM40" s="262"/>
      <c r="CMN40" s="262"/>
      <c r="CMO40" s="262"/>
      <c r="CMP40" s="262"/>
      <c r="CMQ40" s="262"/>
      <c r="CMR40" s="262"/>
      <c r="CMS40" s="262"/>
      <c r="CMT40" s="262"/>
      <c r="CMU40" s="262"/>
      <c r="CMV40" s="262"/>
      <c r="CMW40" s="262"/>
      <c r="CMX40" s="262"/>
      <c r="CMY40" s="262"/>
      <c r="CMZ40" s="262"/>
      <c r="CNA40" s="262"/>
      <c r="CNB40" s="262"/>
      <c r="CNC40" s="262"/>
      <c r="CND40" s="262"/>
      <c r="CNE40" s="262"/>
      <c r="CNF40" s="262"/>
      <c r="CNG40" s="262"/>
      <c r="CNH40" s="262"/>
      <c r="CNI40" s="262"/>
      <c r="CNJ40" s="262"/>
      <c r="CNK40" s="262"/>
      <c r="CNL40" s="262"/>
      <c r="CNM40" s="262"/>
      <c r="CNN40" s="262"/>
      <c r="CNO40" s="262"/>
      <c r="CNP40" s="262"/>
      <c r="CNQ40" s="262"/>
      <c r="CNR40" s="262"/>
      <c r="CNS40" s="262"/>
      <c r="CNT40" s="262"/>
      <c r="CNU40" s="262"/>
      <c r="CNV40" s="262"/>
      <c r="CNW40" s="262"/>
      <c r="CNX40" s="262"/>
      <c r="CNY40" s="262"/>
      <c r="CNZ40" s="262"/>
      <c r="COA40" s="262"/>
      <c r="COB40" s="262"/>
      <c r="COC40" s="262"/>
      <c r="COD40" s="262"/>
      <c r="COE40" s="262"/>
      <c r="COF40" s="262"/>
      <c r="COG40" s="262"/>
      <c r="COH40" s="262"/>
      <c r="COI40" s="262"/>
      <c r="COJ40" s="262"/>
      <c r="COK40" s="262"/>
      <c r="COL40" s="262"/>
      <c r="COM40" s="262"/>
      <c r="CON40" s="262"/>
      <c r="COO40" s="262"/>
      <c r="COP40" s="262"/>
      <c r="COQ40" s="262"/>
      <c r="COR40" s="262"/>
      <c r="COS40" s="262"/>
      <c r="COT40" s="262"/>
      <c r="COU40" s="262"/>
      <c r="COV40" s="262"/>
      <c r="COW40" s="262"/>
      <c r="COX40" s="262"/>
      <c r="COY40" s="262"/>
      <c r="COZ40" s="262"/>
      <c r="CPA40" s="262"/>
      <c r="CPB40" s="262"/>
      <c r="CPC40" s="262"/>
      <c r="CPD40" s="262"/>
      <c r="CPE40" s="262"/>
      <c r="CPF40" s="262"/>
      <c r="CPG40" s="262"/>
      <c r="CPH40" s="262"/>
      <c r="CPI40" s="262"/>
      <c r="CPJ40" s="262"/>
      <c r="CPK40" s="262"/>
      <c r="CPL40" s="262"/>
      <c r="CPM40" s="262"/>
      <c r="CPN40" s="262"/>
      <c r="CPO40" s="262"/>
      <c r="CPP40" s="262"/>
      <c r="CPQ40" s="262"/>
      <c r="CPR40" s="262"/>
      <c r="CPS40" s="262"/>
      <c r="CPT40" s="262"/>
      <c r="CPU40" s="262"/>
      <c r="CPV40" s="262"/>
      <c r="CPW40" s="262"/>
      <c r="CPX40" s="262"/>
      <c r="CPY40" s="262"/>
      <c r="CPZ40" s="262"/>
      <c r="CQA40" s="262"/>
      <c r="CQB40" s="262"/>
      <c r="CQC40" s="262"/>
      <c r="CQD40" s="262"/>
      <c r="CQE40" s="262"/>
      <c r="CQF40" s="262"/>
      <c r="CQG40" s="262"/>
      <c r="CQH40" s="262"/>
      <c r="CQI40" s="262"/>
      <c r="CQJ40" s="262"/>
      <c r="CQK40" s="262"/>
      <c r="CQL40" s="262"/>
      <c r="CQM40" s="262"/>
      <c r="CQN40" s="262"/>
      <c r="CQO40" s="262"/>
      <c r="CQP40" s="262"/>
      <c r="CQQ40" s="262"/>
      <c r="CQR40" s="262"/>
      <c r="CQS40" s="262"/>
      <c r="CQT40" s="262"/>
      <c r="CQU40" s="262"/>
      <c r="CQV40" s="262"/>
      <c r="CQW40" s="262"/>
      <c r="CQX40" s="262"/>
      <c r="CQY40" s="262"/>
      <c r="CQZ40" s="262"/>
      <c r="CRA40" s="262"/>
      <c r="CRB40" s="262"/>
      <c r="CRC40" s="262"/>
      <c r="CRD40" s="262"/>
      <c r="CRE40" s="262"/>
      <c r="CRF40" s="262"/>
      <c r="CRG40" s="262"/>
      <c r="CRH40" s="262"/>
      <c r="CRI40" s="262"/>
      <c r="CRJ40" s="262"/>
      <c r="CRK40" s="262"/>
      <c r="CRL40" s="262"/>
      <c r="CRM40" s="262"/>
      <c r="CRN40" s="262"/>
      <c r="CRO40" s="262"/>
      <c r="CRP40" s="262"/>
      <c r="CRQ40" s="262"/>
      <c r="CRR40" s="262"/>
      <c r="CRS40" s="262"/>
      <c r="CRT40" s="262"/>
      <c r="CRU40" s="262"/>
      <c r="CRV40" s="262"/>
      <c r="CRW40" s="262"/>
      <c r="CRX40" s="262"/>
      <c r="CRY40" s="262"/>
      <c r="CRZ40" s="262"/>
      <c r="CSA40" s="262"/>
      <c r="CSB40" s="262"/>
      <c r="CSC40" s="262"/>
      <c r="CSD40" s="262"/>
      <c r="CSE40" s="262"/>
      <c r="CSF40" s="262"/>
      <c r="CSG40" s="262"/>
      <c r="CSH40" s="262"/>
      <c r="CSI40" s="262"/>
      <c r="CSJ40" s="262"/>
      <c r="CSK40" s="262"/>
      <c r="CSL40" s="262"/>
      <c r="CSM40" s="262"/>
      <c r="CSN40" s="262"/>
      <c r="CSO40" s="262"/>
      <c r="CSP40" s="262"/>
      <c r="CSQ40" s="262"/>
      <c r="CSR40" s="262"/>
      <c r="CSS40" s="262"/>
      <c r="CST40" s="262"/>
      <c r="CSU40" s="262"/>
      <c r="CSV40" s="262"/>
      <c r="CSW40" s="262"/>
      <c r="CSX40" s="262"/>
      <c r="CSY40" s="262"/>
      <c r="CSZ40" s="262"/>
      <c r="CTA40" s="262"/>
      <c r="CTB40" s="262"/>
      <c r="CTC40" s="262"/>
      <c r="CTD40" s="262"/>
      <c r="CTE40" s="262"/>
      <c r="CTF40" s="262"/>
      <c r="CTG40" s="262"/>
      <c r="CTH40" s="262"/>
      <c r="CTI40" s="262"/>
      <c r="CTJ40" s="262"/>
      <c r="CTK40" s="262"/>
      <c r="CTL40" s="262"/>
      <c r="CTM40" s="262"/>
      <c r="CTN40" s="262"/>
      <c r="CTO40" s="262"/>
      <c r="CTP40" s="262"/>
      <c r="CTQ40" s="262"/>
      <c r="CTR40" s="262"/>
      <c r="CTS40" s="262"/>
      <c r="CTT40" s="262"/>
      <c r="CTU40" s="262"/>
      <c r="CTV40" s="262"/>
      <c r="CTW40" s="262"/>
      <c r="CTX40" s="262"/>
      <c r="CTY40" s="262"/>
      <c r="CTZ40" s="262"/>
      <c r="CUA40" s="262"/>
      <c r="CUB40" s="262"/>
      <c r="CUC40" s="262"/>
      <c r="CUD40" s="262"/>
      <c r="CUE40" s="262"/>
      <c r="CUF40" s="262"/>
      <c r="CUG40" s="262"/>
      <c r="CUH40" s="262"/>
      <c r="CUI40" s="262"/>
      <c r="CUJ40" s="262"/>
      <c r="CUK40" s="262"/>
      <c r="CUL40" s="262"/>
      <c r="CUM40" s="262"/>
      <c r="CUN40" s="262"/>
      <c r="CUO40" s="262"/>
      <c r="CUP40" s="262"/>
      <c r="CUQ40" s="262"/>
      <c r="CUR40" s="262"/>
      <c r="CUS40" s="262"/>
      <c r="CUT40" s="262"/>
      <c r="CUU40" s="262"/>
      <c r="CUV40" s="262"/>
      <c r="CUW40" s="262"/>
      <c r="CUX40" s="262"/>
      <c r="CUY40" s="262"/>
      <c r="CUZ40" s="262"/>
      <c r="CVA40" s="262"/>
      <c r="CVB40" s="262"/>
      <c r="CVC40" s="262"/>
      <c r="CVD40" s="262"/>
      <c r="CVE40" s="262"/>
      <c r="CVF40" s="262"/>
      <c r="CVG40" s="262"/>
      <c r="CVH40" s="262"/>
      <c r="CVI40" s="262"/>
      <c r="CVJ40" s="262"/>
      <c r="CVK40" s="262"/>
      <c r="CVL40" s="262"/>
      <c r="CVM40" s="262"/>
      <c r="CVN40" s="262"/>
      <c r="CVO40" s="262"/>
      <c r="CVP40" s="262"/>
      <c r="CVQ40" s="262"/>
      <c r="CVR40" s="262"/>
      <c r="CVS40" s="262"/>
      <c r="CVT40" s="262"/>
      <c r="CVU40" s="262"/>
      <c r="CVV40" s="262"/>
      <c r="CVW40" s="262"/>
      <c r="CVX40" s="262"/>
      <c r="CVY40" s="262"/>
      <c r="CVZ40" s="262"/>
      <c r="CWA40" s="262"/>
      <c r="CWB40" s="262"/>
      <c r="CWC40" s="262"/>
      <c r="CWD40" s="262"/>
      <c r="CWE40" s="262"/>
      <c r="CWF40" s="262"/>
      <c r="CWG40" s="262"/>
      <c r="CWH40" s="262"/>
      <c r="CWI40" s="262"/>
      <c r="CWJ40" s="262"/>
      <c r="CWK40" s="262"/>
      <c r="CWL40" s="262"/>
      <c r="CWM40" s="262"/>
      <c r="CWN40" s="262"/>
      <c r="CWO40" s="262"/>
      <c r="CWP40" s="262"/>
      <c r="CWQ40" s="262"/>
      <c r="CWR40" s="262"/>
      <c r="CWS40" s="262"/>
      <c r="CWT40" s="262"/>
      <c r="CWU40" s="262"/>
      <c r="CWV40" s="262"/>
      <c r="CWW40" s="262"/>
      <c r="CWX40" s="262"/>
      <c r="CWY40" s="262"/>
      <c r="CWZ40" s="262"/>
      <c r="CXA40" s="262"/>
      <c r="CXB40" s="262"/>
      <c r="CXC40" s="262"/>
      <c r="CXD40" s="262"/>
      <c r="CXE40" s="262"/>
      <c r="CXF40" s="262"/>
      <c r="CXG40" s="262"/>
      <c r="CXH40" s="262"/>
      <c r="CXI40" s="262"/>
      <c r="CXJ40" s="262"/>
      <c r="CXK40" s="262"/>
      <c r="CXL40" s="262"/>
      <c r="CXM40" s="262"/>
      <c r="CXN40" s="262"/>
      <c r="CXO40" s="262"/>
      <c r="CXP40" s="262"/>
      <c r="CXQ40" s="262"/>
      <c r="CXR40" s="262"/>
      <c r="CXS40" s="262"/>
      <c r="CXT40" s="262"/>
      <c r="CXU40" s="262"/>
      <c r="CXV40" s="262"/>
      <c r="CXW40" s="262"/>
      <c r="CXX40" s="262"/>
      <c r="CXY40" s="262"/>
      <c r="CXZ40" s="262"/>
      <c r="CYA40" s="262"/>
      <c r="CYB40" s="262"/>
      <c r="CYC40" s="262"/>
      <c r="CYD40" s="262"/>
      <c r="CYE40" s="262"/>
      <c r="CYF40" s="262"/>
      <c r="CYG40" s="262"/>
      <c r="CYH40" s="262"/>
      <c r="CYI40" s="262"/>
      <c r="CYJ40" s="262"/>
      <c r="CYK40" s="262"/>
      <c r="CYL40" s="262"/>
      <c r="CYM40" s="262"/>
      <c r="CYN40" s="262"/>
      <c r="CYO40" s="262"/>
      <c r="CYP40" s="262"/>
      <c r="CYQ40" s="262"/>
      <c r="CYR40" s="262"/>
      <c r="CYS40" s="262"/>
      <c r="CYT40" s="262"/>
      <c r="CYU40" s="262"/>
      <c r="CYV40" s="262"/>
      <c r="CYW40" s="262"/>
      <c r="CYX40" s="262"/>
      <c r="CYY40" s="262"/>
      <c r="CYZ40" s="262"/>
      <c r="CZA40" s="262"/>
      <c r="CZB40" s="262"/>
      <c r="CZC40" s="262"/>
      <c r="CZD40" s="262"/>
      <c r="CZE40" s="262"/>
      <c r="CZF40" s="262"/>
      <c r="CZG40" s="262"/>
      <c r="CZH40" s="262"/>
      <c r="CZI40" s="262"/>
      <c r="CZJ40" s="262"/>
      <c r="CZK40" s="262"/>
      <c r="CZL40" s="262"/>
      <c r="CZM40" s="262"/>
      <c r="CZN40" s="262"/>
      <c r="CZO40" s="262"/>
      <c r="CZP40" s="262"/>
      <c r="CZQ40" s="262"/>
      <c r="CZR40" s="262"/>
      <c r="CZS40" s="262"/>
      <c r="CZT40" s="262"/>
      <c r="CZU40" s="262"/>
      <c r="CZV40" s="262"/>
      <c r="CZW40" s="262"/>
      <c r="CZX40" s="262"/>
      <c r="CZY40" s="262"/>
      <c r="CZZ40" s="262"/>
      <c r="DAA40" s="262"/>
      <c r="DAB40" s="262"/>
      <c r="DAC40" s="262"/>
      <c r="DAD40" s="262"/>
      <c r="DAE40" s="262"/>
      <c r="DAF40" s="262"/>
      <c r="DAG40" s="262"/>
      <c r="DAH40" s="262"/>
      <c r="DAI40" s="262"/>
      <c r="DAJ40" s="262"/>
      <c r="DAK40" s="262"/>
      <c r="DAL40" s="262"/>
      <c r="DAM40" s="262"/>
      <c r="DAN40" s="262"/>
      <c r="DAO40" s="262"/>
      <c r="DAP40" s="262"/>
      <c r="DAQ40" s="262"/>
      <c r="DAR40" s="262"/>
      <c r="DAS40" s="262"/>
      <c r="DAT40" s="262"/>
      <c r="DAU40" s="262"/>
      <c r="DAV40" s="262"/>
      <c r="DAW40" s="262"/>
      <c r="DAX40" s="262"/>
      <c r="DAY40" s="262"/>
      <c r="DAZ40" s="262"/>
      <c r="DBA40" s="262"/>
      <c r="DBB40" s="262"/>
      <c r="DBC40" s="262"/>
      <c r="DBD40" s="262"/>
      <c r="DBE40" s="262"/>
      <c r="DBF40" s="262"/>
      <c r="DBG40" s="262"/>
      <c r="DBH40" s="262"/>
      <c r="DBI40" s="262"/>
      <c r="DBJ40" s="262"/>
      <c r="DBK40" s="262"/>
      <c r="DBL40" s="262"/>
      <c r="DBM40" s="262"/>
      <c r="DBN40" s="262"/>
      <c r="DBO40" s="262"/>
      <c r="DBP40" s="262"/>
      <c r="DBQ40" s="262"/>
      <c r="DBR40" s="262"/>
      <c r="DBS40" s="262"/>
      <c r="DBT40" s="262"/>
      <c r="DBU40" s="262"/>
      <c r="DBV40" s="262"/>
      <c r="DBW40" s="262"/>
      <c r="DBX40" s="262"/>
      <c r="DBY40" s="262"/>
      <c r="DBZ40" s="262"/>
      <c r="DCA40" s="262"/>
      <c r="DCB40" s="262"/>
      <c r="DCC40" s="262"/>
      <c r="DCD40" s="262"/>
      <c r="DCE40" s="262"/>
      <c r="DCF40" s="262"/>
      <c r="DCG40" s="262"/>
      <c r="DCH40" s="262"/>
      <c r="DCI40" s="262"/>
      <c r="DCJ40" s="262"/>
      <c r="DCK40" s="262"/>
      <c r="DCL40" s="262"/>
      <c r="DCM40" s="262"/>
      <c r="DCN40" s="262"/>
      <c r="DCO40" s="262"/>
      <c r="DCP40" s="262"/>
      <c r="DCQ40" s="262"/>
      <c r="DCR40" s="262"/>
      <c r="DCS40" s="262"/>
      <c r="DCT40" s="262"/>
      <c r="DCU40" s="262"/>
      <c r="DCV40" s="262"/>
      <c r="DCW40" s="262"/>
      <c r="DCX40" s="262"/>
      <c r="DCY40" s="262"/>
      <c r="DCZ40" s="262"/>
      <c r="DDA40" s="262"/>
      <c r="DDB40" s="262"/>
      <c r="DDC40" s="262"/>
      <c r="DDD40" s="262"/>
      <c r="DDE40" s="262"/>
      <c r="DDF40" s="262"/>
      <c r="DDG40" s="262"/>
      <c r="DDH40" s="262"/>
      <c r="DDI40" s="262"/>
      <c r="DDJ40" s="262"/>
      <c r="DDK40" s="262"/>
      <c r="DDL40" s="262"/>
      <c r="DDM40" s="262"/>
      <c r="DDN40" s="262"/>
      <c r="DDO40" s="262"/>
      <c r="DDP40" s="262"/>
      <c r="DDQ40" s="262"/>
      <c r="DDR40" s="262"/>
      <c r="DDS40" s="262"/>
      <c r="DDT40" s="262"/>
      <c r="DDU40" s="262"/>
      <c r="DDV40" s="262"/>
      <c r="DDW40" s="262"/>
      <c r="DDX40" s="262"/>
      <c r="DDY40" s="262"/>
      <c r="DDZ40" s="262"/>
      <c r="DEA40" s="262"/>
      <c r="DEB40" s="262"/>
      <c r="DEC40" s="262"/>
      <c r="DED40" s="262"/>
      <c r="DEE40" s="262"/>
      <c r="DEF40" s="262"/>
      <c r="DEG40" s="262"/>
      <c r="DEH40" s="262"/>
      <c r="DEI40" s="262"/>
      <c r="DEJ40" s="262"/>
      <c r="DEK40" s="262"/>
      <c r="DEL40" s="262"/>
      <c r="DEM40" s="262"/>
      <c r="DEN40" s="262"/>
      <c r="DEO40" s="262"/>
      <c r="DEP40" s="262"/>
      <c r="DEQ40" s="262"/>
      <c r="DER40" s="262"/>
      <c r="DES40" s="262"/>
      <c r="DET40" s="262"/>
      <c r="DEU40" s="262"/>
      <c r="DEV40" s="262"/>
      <c r="DEW40" s="262"/>
      <c r="DEX40" s="262"/>
      <c r="DEY40" s="262"/>
      <c r="DEZ40" s="262"/>
      <c r="DFA40" s="262"/>
      <c r="DFB40" s="262"/>
      <c r="DFC40" s="262"/>
      <c r="DFD40" s="262"/>
      <c r="DFE40" s="262"/>
      <c r="DFF40" s="262"/>
      <c r="DFG40" s="262"/>
      <c r="DFH40" s="262"/>
      <c r="DFI40" s="262"/>
      <c r="DFJ40" s="262"/>
      <c r="DFK40" s="262"/>
      <c r="DFL40" s="262"/>
      <c r="DFM40" s="262"/>
      <c r="DFN40" s="262"/>
      <c r="DFO40" s="262"/>
      <c r="DFP40" s="262"/>
      <c r="DFQ40" s="262"/>
      <c r="DFR40" s="262"/>
      <c r="DFS40" s="262"/>
      <c r="DFT40" s="262"/>
      <c r="DFU40" s="262"/>
      <c r="DFV40" s="262"/>
      <c r="DFW40" s="262"/>
      <c r="DFX40" s="262"/>
      <c r="DFY40" s="262"/>
      <c r="DFZ40" s="262"/>
      <c r="DGA40" s="262"/>
      <c r="DGB40" s="262"/>
      <c r="DGC40" s="262"/>
      <c r="DGD40" s="262"/>
      <c r="DGE40" s="262"/>
      <c r="DGF40" s="262"/>
      <c r="DGG40" s="262"/>
      <c r="DGH40" s="262"/>
      <c r="DGI40" s="262"/>
      <c r="DGJ40" s="262"/>
      <c r="DGK40" s="262"/>
      <c r="DGL40" s="262"/>
      <c r="DGM40" s="262"/>
      <c r="DGN40" s="262"/>
      <c r="DGO40" s="262"/>
      <c r="DGP40" s="262"/>
      <c r="DGQ40" s="262"/>
      <c r="DGR40" s="262"/>
      <c r="DGS40" s="262"/>
      <c r="DGT40" s="262"/>
      <c r="DGU40" s="262"/>
      <c r="DGV40" s="262"/>
      <c r="DGW40" s="262"/>
      <c r="DGX40" s="262"/>
      <c r="DGY40" s="262"/>
      <c r="DGZ40" s="262"/>
      <c r="DHA40" s="262"/>
      <c r="DHB40" s="262"/>
      <c r="DHC40" s="262"/>
      <c r="DHD40" s="262"/>
      <c r="DHE40" s="262"/>
      <c r="DHF40" s="262"/>
      <c r="DHG40" s="262"/>
      <c r="DHH40" s="262"/>
      <c r="DHI40" s="262"/>
      <c r="DHJ40" s="262"/>
      <c r="DHK40" s="262"/>
      <c r="DHL40" s="262"/>
      <c r="DHM40" s="262"/>
      <c r="DHN40" s="262"/>
      <c r="DHO40" s="262"/>
      <c r="DHP40" s="262"/>
      <c r="DHQ40" s="262"/>
      <c r="DHR40" s="262"/>
      <c r="DHS40" s="262"/>
      <c r="DHT40" s="262"/>
      <c r="DHU40" s="262"/>
      <c r="DHV40" s="262"/>
      <c r="DHW40" s="262"/>
      <c r="DHX40" s="262"/>
      <c r="DHY40" s="262"/>
      <c r="DHZ40" s="262"/>
      <c r="DIA40" s="262"/>
      <c r="DIB40" s="262"/>
      <c r="DIC40" s="262"/>
      <c r="DID40" s="262"/>
      <c r="DIE40" s="262"/>
      <c r="DIF40" s="262"/>
      <c r="DIG40" s="262"/>
      <c r="DIH40" s="262"/>
      <c r="DII40" s="262"/>
      <c r="DIJ40" s="262"/>
      <c r="DIK40" s="262"/>
      <c r="DIL40" s="262"/>
      <c r="DIM40" s="262"/>
      <c r="DIN40" s="262"/>
      <c r="DIO40" s="262"/>
      <c r="DIP40" s="262"/>
      <c r="DIQ40" s="262"/>
      <c r="DIR40" s="262"/>
      <c r="DIS40" s="262"/>
      <c r="DIT40" s="262"/>
      <c r="DIU40" s="262"/>
      <c r="DIV40" s="262"/>
      <c r="DIW40" s="262"/>
      <c r="DIX40" s="262"/>
      <c r="DIY40" s="262"/>
      <c r="DIZ40" s="262"/>
      <c r="DJA40" s="262"/>
      <c r="DJB40" s="262"/>
      <c r="DJC40" s="262"/>
      <c r="DJD40" s="262"/>
      <c r="DJE40" s="262"/>
      <c r="DJF40" s="262"/>
      <c r="DJG40" s="262"/>
      <c r="DJH40" s="262"/>
      <c r="DJI40" s="262"/>
      <c r="DJJ40" s="262"/>
      <c r="DJK40" s="262"/>
      <c r="DJL40" s="262"/>
      <c r="DJM40" s="262"/>
      <c r="DJN40" s="262"/>
      <c r="DJO40" s="262"/>
      <c r="DJP40" s="262"/>
      <c r="DJQ40" s="262"/>
      <c r="DJR40" s="262"/>
      <c r="DJS40" s="262"/>
      <c r="DJT40" s="262"/>
      <c r="DJU40" s="262"/>
      <c r="DJV40" s="262"/>
      <c r="DJW40" s="262"/>
      <c r="DJX40" s="262"/>
      <c r="DJY40" s="262"/>
      <c r="DJZ40" s="262"/>
      <c r="DKA40" s="262"/>
      <c r="DKB40" s="262"/>
      <c r="DKC40" s="262"/>
      <c r="DKD40" s="262"/>
      <c r="DKE40" s="262"/>
      <c r="DKF40" s="262"/>
      <c r="DKG40" s="262"/>
      <c r="DKH40" s="262"/>
      <c r="DKI40" s="262"/>
      <c r="DKJ40" s="262"/>
      <c r="DKK40" s="262"/>
      <c r="DKL40" s="262"/>
      <c r="DKM40" s="262"/>
      <c r="DKN40" s="262"/>
      <c r="DKO40" s="262"/>
      <c r="DKP40" s="262"/>
      <c r="DKQ40" s="262"/>
      <c r="DKR40" s="262"/>
      <c r="DKS40" s="262"/>
      <c r="DKT40" s="262"/>
      <c r="DKU40" s="262"/>
      <c r="DKV40" s="262"/>
      <c r="DKW40" s="262"/>
      <c r="DKX40" s="262"/>
      <c r="DKY40" s="262"/>
      <c r="DKZ40" s="262"/>
      <c r="DLA40" s="262"/>
      <c r="DLB40" s="262"/>
      <c r="DLC40" s="262"/>
      <c r="DLD40" s="262"/>
      <c r="DLE40" s="262"/>
      <c r="DLF40" s="262"/>
      <c r="DLG40" s="262"/>
      <c r="DLH40" s="262"/>
      <c r="DLI40" s="262"/>
      <c r="DLJ40" s="262"/>
      <c r="DLK40" s="262"/>
      <c r="DLL40" s="262"/>
      <c r="DLM40" s="262"/>
      <c r="DLN40" s="262"/>
      <c r="DLO40" s="262"/>
      <c r="DLP40" s="262"/>
      <c r="DLQ40" s="262"/>
      <c r="DLR40" s="262"/>
      <c r="DLS40" s="262"/>
      <c r="DLT40" s="262"/>
      <c r="DLU40" s="262"/>
      <c r="DLV40" s="262"/>
      <c r="DLW40" s="262"/>
      <c r="DLX40" s="262"/>
      <c r="DLY40" s="262"/>
      <c r="DLZ40" s="262"/>
      <c r="DMA40" s="262"/>
      <c r="DMB40" s="262"/>
      <c r="DMC40" s="262"/>
      <c r="DMD40" s="262"/>
      <c r="DME40" s="262"/>
      <c r="DMF40" s="262"/>
      <c r="DMG40" s="262"/>
      <c r="DMH40" s="262"/>
      <c r="DMI40" s="262"/>
      <c r="DMJ40" s="262"/>
      <c r="DMK40" s="262"/>
      <c r="DML40" s="262"/>
      <c r="DMM40" s="262"/>
      <c r="DMN40" s="262"/>
      <c r="DMO40" s="262"/>
      <c r="DMP40" s="262"/>
      <c r="DMQ40" s="262"/>
      <c r="DMR40" s="262"/>
      <c r="DMS40" s="262"/>
      <c r="DMT40" s="262"/>
      <c r="DMU40" s="262"/>
      <c r="DMV40" s="262"/>
      <c r="DMW40" s="262"/>
      <c r="DMX40" s="262"/>
      <c r="DMY40" s="262"/>
      <c r="DMZ40" s="262"/>
      <c r="DNA40" s="262"/>
      <c r="DNB40" s="262"/>
      <c r="DNC40" s="262"/>
      <c r="DND40" s="262"/>
      <c r="DNE40" s="262"/>
      <c r="DNF40" s="262"/>
      <c r="DNG40" s="262"/>
      <c r="DNH40" s="262"/>
      <c r="DNI40" s="262"/>
      <c r="DNJ40" s="262"/>
      <c r="DNK40" s="262"/>
      <c r="DNL40" s="262"/>
      <c r="DNM40" s="262"/>
      <c r="DNN40" s="262"/>
      <c r="DNO40" s="262"/>
      <c r="DNP40" s="262"/>
      <c r="DNQ40" s="262"/>
      <c r="DNR40" s="262"/>
      <c r="DNS40" s="262"/>
      <c r="DNT40" s="262"/>
      <c r="DNU40" s="262"/>
      <c r="DNV40" s="262"/>
      <c r="DNW40" s="262"/>
      <c r="DNX40" s="262"/>
      <c r="DNY40" s="262"/>
      <c r="DNZ40" s="262"/>
      <c r="DOA40" s="262"/>
      <c r="DOB40" s="262"/>
      <c r="DOC40" s="262"/>
      <c r="DOD40" s="262"/>
      <c r="DOE40" s="262"/>
      <c r="DOF40" s="262"/>
      <c r="DOG40" s="262"/>
      <c r="DOH40" s="262"/>
      <c r="DOI40" s="262"/>
      <c r="DOJ40" s="262"/>
      <c r="DOK40" s="262"/>
      <c r="DOL40" s="262"/>
      <c r="DOM40" s="262"/>
      <c r="DON40" s="262"/>
      <c r="DOO40" s="262"/>
      <c r="DOP40" s="262"/>
      <c r="DOQ40" s="262"/>
      <c r="DOR40" s="262"/>
      <c r="DOS40" s="262"/>
      <c r="DOT40" s="262"/>
      <c r="DOU40" s="262"/>
      <c r="DOV40" s="262"/>
      <c r="DOW40" s="262"/>
      <c r="DOX40" s="262"/>
      <c r="DOY40" s="262"/>
      <c r="DOZ40" s="262"/>
      <c r="DPA40" s="262"/>
      <c r="DPB40" s="262"/>
      <c r="DPC40" s="262"/>
      <c r="DPD40" s="262"/>
      <c r="DPE40" s="262"/>
      <c r="DPF40" s="262"/>
      <c r="DPG40" s="262"/>
      <c r="DPH40" s="262"/>
      <c r="DPI40" s="262"/>
      <c r="DPJ40" s="262"/>
      <c r="DPK40" s="262"/>
      <c r="DPL40" s="262"/>
      <c r="DPM40" s="262"/>
      <c r="DPN40" s="262"/>
      <c r="DPO40" s="262"/>
      <c r="DPP40" s="262"/>
      <c r="DPQ40" s="262"/>
      <c r="DPR40" s="262"/>
      <c r="DPS40" s="262"/>
      <c r="DPT40" s="262"/>
      <c r="DPU40" s="262"/>
      <c r="DPV40" s="262"/>
      <c r="DPW40" s="262"/>
      <c r="DPX40" s="262"/>
      <c r="DPY40" s="262"/>
      <c r="DPZ40" s="262"/>
      <c r="DQA40" s="262"/>
      <c r="DQB40" s="262"/>
      <c r="DQC40" s="262"/>
      <c r="DQD40" s="262"/>
      <c r="DQE40" s="262"/>
      <c r="DQF40" s="262"/>
      <c r="DQG40" s="262"/>
      <c r="DQH40" s="262"/>
      <c r="DQI40" s="262"/>
      <c r="DQJ40" s="262"/>
      <c r="DQK40" s="262"/>
      <c r="DQL40" s="262"/>
      <c r="DQM40" s="262"/>
      <c r="DQN40" s="262"/>
      <c r="DQO40" s="262"/>
      <c r="DQP40" s="262"/>
      <c r="DQQ40" s="262"/>
      <c r="DQR40" s="262"/>
      <c r="DQS40" s="262"/>
      <c r="DQT40" s="262"/>
      <c r="DQU40" s="262"/>
      <c r="DQV40" s="262"/>
      <c r="DQW40" s="262"/>
      <c r="DQX40" s="262"/>
      <c r="DQY40" s="262"/>
      <c r="DQZ40" s="262"/>
      <c r="DRA40" s="262"/>
      <c r="DRB40" s="262"/>
      <c r="DRC40" s="262"/>
      <c r="DRD40" s="262"/>
      <c r="DRE40" s="262"/>
      <c r="DRF40" s="262"/>
      <c r="DRG40" s="262"/>
      <c r="DRH40" s="262"/>
      <c r="DRI40" s="262"/>
      <c r="DRJ40" s="262"/>
      <c r="DRK40" s="262"/>
      <c r="DRL40" s="262"/>
      <c r="DRM40" s="262"/>
      <c r="DRN40" s="262"/>
      <c r="DRO40" s="262"/>
      <c r="DRP40" s="262"/>
      <c r="DRQ40" s="262"/>
      <c r="DRR40" s="262"/>
      <c r="DRS40" s="262"/>
      <c r="DRT40" s="262"/>
      <c r="DRU40" s="262"/>
      <c r="DRV40" s="262"/>
      <c r="DRW40" s="262"/>
      <c r="DRX40" s="262"/>
      <c r="DRY40" s="262"/>
      <c r="DRZ40" s="262"/>
      <c r="DSA40" s="262"/>
      <c r="DSB40" s="262"/>
      <c r="DSC40" s="262"/>
      <c r="DSD40" s="262"/>
      <c r="DSE40" s="262"/>
      <c r="DSF40" s="262"/>
      <c r="DSG40" s="262"/>
      <c r="DSH40" s="262"/>
      <c r="DSI40" s="262"/>
      <c r="DSJ40" s="262"/>
      <c r="DSK40" s="262"/>
      <c r="DSL40" s="262"/>
      <c r="DSM40" s="262"/>
      <c r="DSN40" s="262"/>
      <c r="DSO40" s="262"/>
      <c r="DSP40" s="262"/>
      <c r="DSQ40" s="262"/>
      <c r="DSR40" s="262"/>
      <c r="DSS40" s="262"/>
      <c r="DST40" s="262"/>
      <c r="DSU40" s="262"/>
      <c r="DSV40" s="262"/>
      <c r="DSW40" s="262"/>
      <c r="DSX40" s="262"/>
      <c r="DSY40" s="262"/>
      <c r="DSZ40" s="262"/>
      <c r="DTA40" s="262"/>
      <c r="DTB40" s="262"/>
      <c r="DTC40" s="262"/>
      <c r="DTD40" s="262"/>
      <c r="DTE40" s="262"/>
      <c r="DTF40" s="262"/>
      <c r="DTG40" s="262"/>
      <c r="DTH40" s="262"/>
      <c r="DTI40" s="262"/>
      <c r="DTJ40" s="262"/>
      <c r="DTK40" s="262"/>
      <c r="DTL40" s="262"/>
      <c r="DTM40" s="262"/>
      <c r="DTN40" s="262"/>
      <c r="DTO40" s="262"/>
      <c r="DTP40" s="262"/>
      <c r="DTQ40" s="262"/>
      <c r="DTR40" s="262"/>
      <c r="DTS40" s="262"/>
      <c r="DTT40" s="262"/>
      <c r="DTU40" s="262"/>
      <c r="DTV40" s="262"/>
      <c r="DTW40" s="262"/>
      <c r="DTX40" s="262"/>
      <c r="DTY40" s="262"/>
      <c r="DTZ40" s="262"/>
      <c r="DUA40" s="262"/>
      <c r="DUB40" s="262"/>
      <c r="DUC40" s="262"/>
      <c r="DUD40" s="262"/>
      <c r="DUE40" s="262"/>
      <c r="DUF40" s="262"/>
      <c r="DUG40" s="262"/>
      <c r="DUH40" s="262"/>
      <c r="DUI40" s="262"/>
      <c r="DUJ40" s="262"/>
      <c r="DUK40" s="262"/>
      <c r="DUL40" s="262"/>
      <c r="DUM40" s="262"/>
      <c r="DUN40" s="262"/>
      <c r="DUO40" s="262"/>
      <c r="DUP40" s="262"/>
      <c r="DUQ40" s="262"/>
      <c r="DUR40" s="262"/>
      <c r="DUS40" s="262"/>
      <c r="DUT40" s="262"/>
      <c r="DUU40" s="262"/>
      <c r="DUV40" s="262"/>
      <c r="DUW40" s="262"/>
      <c r="DUX40" s="262"/>
      <c r="DUY40" s="262"/>
      <c r="DUZ40" s="262"/>
      <c r="DVA40" s="262"/>
      <c r="DVB40" s="262"/>
      <c r="DVC40" s="262"/>
      <c r="DVD40" s="262"/>
      <c r="DVE40" s="262"/>
      <c r="DVF40" s="262"/>
      <c r="DVG40" s="262"/>
      <c r="DVH40" s="262"/>
      <c r="DVI40" s="262"/>
      <c r="DVJ40" s="262"/>
      <c r="DVK40" s="262"/>
      <c r="DVL40" s="262"/>
      <c r="DVM40" s="262"/>
      <c r="DVN40" s="262"/>
      <c r="DVO40" s="262"/>
      <c r="DVP40" s="262"/>
      <c r="DVQ40" s="262"/>
      <c r="DVR40" s="262"/>
      <c r="DVS40" s="262"/>
      <c r="DVT40" s="262"/>
      <c r="DVU40" s="262"/>
      <c r="DVV40" s="262"/>
      <c r="DVW40" s="262"/>
      <c r="DVX40" s="262"/>
      <c r="DVY40" s="262"/>
      <c r="DVZ40" s="262"/>
      <c r="DWA40" s="262"/>
      <c r="DWB40" s="262"/>
      <c r="DWC40" s="262"/>
      <c r="DWD40" s="262"/>
      <c r="DWE40" s="262"/>
      <c r="DWF40" s="262"/>
      <c r="DWG40" s="262"/>
      <c r="DWH40" s="262"/>
      <c r="DWI40" s="262"/>
      <c r="DWJ40" s="262"/>
      <c r="DWK40" s="262"/>
      <c r="DWL40" s="262"/>
      <c r="DWM40" s="262"/>
      <c r="DWN40" s="262"/>
      <c r="DWO40" s="262"/>
      <c r="DWP40" s="262"/>
      <c r="DWQ40" s="262"/>
      <c r="DWR40" s="262"/>
      <c r="DWS40" s="262"/>
      <c r="DWT40" s="262"/>
      <c r="DWU40" s="262"/>
      <c r="DWV40" s="262"/>
      <c r="DWW40" s="262"/>
      <c r="DWX40" s="262"/>
      <c r="DWY40" s="262"/>
      <c r="DWZ40" s="262"/>
      <c r="DXA40" s="262"/>
      <c r="DXB40" s="262"/>
      <c r="DXC40" s="262"/>
      <c r="DXD40" s="262"/>
      <c r="DXE40" s="262"/>
      <c r="DXF40" s="262"/>
      <c r="DXG40" s="262"/>
      <c r="DXH40" s="262"/>
      <c r="DXI40" s="262"/>
      <c r="DXJ40" s="262"/>
      <c r="DXK40" s="262"/>
      <c r="DXL40" s="262"/>
      <c r="DXM40" s="262"/>
      <c r="DXN40" s="262"/>
      <c r="DXO40" s="262"/>
      <c r="DXP40" s="262"/>
      <c r="DXQ40" s="262"/>
      <c r="DXR40" s="262"/>
      <c r="DXS40" s="262"/>
      <c r="DXT40" s="262"/>
      <c r="DXU40" s="262"/>
      <c r="DXV40" s="262"/>
      <c r="DXW40" s="262"/>
      <c r="DXX40" s="262"/>
      <c r="DXY40" s="262"/>
      <c r="DXZ40" s="262"/>
      <c r="DYA40" s="262"/>
      <c r="DYB40" s="262"/>
      <c r="DYC40" s="262"/>
      <c r="DYD40" s="262"/>
      <c r="DYE40" s="262"/>
      <c r="DYF40" s="262"/>
      <c r="DYG40" s="262"/>
      <c r="DYH40" s="262"/>
      <c r="DYI40" s="262"/>
      <c r="DYJ40" s="262"/>
      <c r="DYK40" s="262"/>
      <c r="DYL40" s="262"/>
      <c r="DYM40" s="262"/>
      <c r="DYN40" s="262"/>
      <c r="DYO40" s="262"/>
      <c r="DYP40" s="262"/>
      <c r="DYQ40" s="262"/>
      <c r="DYR40" s="262"/>
      <c r="DYS40" s="262"/>
      <c r="DYT40" s="262"/>
      <c r="DYU40" s="262"/>
      <c r="DYV40" s="262"/>
      <c r="DYW40" s="262"/>
      <c r="DYX40" s="262"/>
      <c r="DYY40" s="262"/>
      <c r="DYZ40" s="262"/>
      <c r="DZA40" s="262"/>
      <c r="DZB40" s="262"/>
      <c r="DZC40" s="262"/>
      <c r="DZD40" s="262"/>
      <c r="DZE40" s="262"/>
      <c r="DZF40" s="262"/>
      <c r="DZG40" s="262"/>
      <c r="DZH40" s="262"/>
      <c r="DZI40" s="262"/>
      <c r="DZJ40" s="262"/>
      <c r="DZK40" s="262"/>
      <c r="DZL40" s="262"/>
      <c r="DZM40" s="262"/>
      <c r="DZN40" s="262"/>
      <c r="DZO40" s="262"/>
      <c r="DZP40" s="262"/>
      <c r="DZQ40" s="262"/>
      <c r="DZR40" s="262"/>
      <c r="DZS40" s="262"/>
      <c r="DZT40" s="262"/>
      <c r="DZU40" s="262"/>
      <c r="DZV40" s="262"/>
      <c r="DZW40" s="262"/>
      <c r="DZX40" s="262"/>
      <c r="DZY40" s="262"/>
      <c r="DZZ40" s="262"/>
      <c r="EAA40" s="262"/>
      <c r="EAB40" s="262"/>
      <c r="EAC40" s="262"/>
      <c r="EAD40" s="262"/>
      <c r="EAE40" s="262"/>
      <c r="EAF40" s="262"/>
      <c r="EAG40" s="262"/>
      <c r="EAH40" s="262"/>
      <c r="EAI40" s="262"/>
      <c r="EAJ40" s="262"/>
      <c r="EAK40" s="262"/>
      <c r="EAL40" s="262"/>
      <c r="EAM40" s="262"/>
      <c r="EAN40" s="262"/>
      <c r="EAO40" s="262"/>
      <c r="EAP40" s="262"/>
      <c r="EAQ40" s="262"/>
      <c r="EAR40" s="262"/>
      <c r="EAS40" s="262"/>
      <c r="EAT40" s="262"/>
      <c r="EAU40" s="262"/>
      <c r="EAV40" s="262"/>
      <c r="EAW40" s="262"/>
      <c r="EAX40" s="262"/>
      <c r="EAY40" s="262"/>
      <c r="EAZ40" s="262"/>
      <c r="EBA40" s="262"/>
      <c r="EBB40" s="262"/>
      <c r="EBC40" s="262"/>
      <c r="EBD40" s="262"/>
      <c r="EBE40" s="262"/>
      <c r="EBF40" s="262"/>
      <c r="EBG40" s="262"/>
      <c r="EBH40" s="262"/>
      <c r="EBI40" s="262"/>
      <c r="EBJ40" s="262"/>
      <c r="EBK40" s="262"/>
      <c r="EBL40" s="262"/>
      <c r="EBM40" s="262"/>
      <c r="EBN40" s="262"/>
      <c r="EBO40" s="262"/>
      <c r="EBP40" s="262"/>
      <c r="EBQ40" s="262"/>
      <c r="EBR40" s="262"/>
      <c r="EBS40" s="262"/>
      <c r="EBT40" s="262"/>
      <c r="EBU40" s="262"/>
      <c r="EBV40" s="262"/>
      <c r="EBW40" s="262"/>
      <c r="EBX40" s="262"/>
      <c r="EBY40" s="262"/>
      <c r="EBZ40" s="262"/>
      <c r="ECA40" s="262"/>
      <c r="ECB40" s="262"/>
      <c r="ECC40" s="262"/>
      <c r="ECD40" s="262"/>
      <c r="ECE40" s="262"/>
      <c r="ECF40" s="262"/>
      <c r="ECG40" s="262"/>
      <c r="ECH40" s="262"/>
      <c r="ECI40" s="262"/>
      <c r="ECJ40" s="262"/>
      <c r="ECK40" s="262"/>
      <c r="ECL40" s="262"/>
      <c r="ECM40" s="262"/>
      <c r="ECN40" s="262"/>
      <c r="ECO40" s="262"/>
      <c r="ECP40" s="262"/>
      <c r="ECQ40" s="262"/>
      <c r="ECR40" s="262"/>
      <c r="ECS40" s="262"/>
      <c r="ECT40" s="262"/>
      <c r="ECU40" s="262"/>
      <c r="ECV40" s="262"/>
      <c r="ECW40" s="262"/>
      <c r="ECX40" s="262"/>
      <c r="ECY40" s="262"/>
      <c r="ECZ40" s="262"/>
      <c r="EDA40" s="262"/>
      <c r="EDB40" s="262"/>
      <c r="EDC40" s="262"/>
      <c r="EDD40" s="262"/>
      <c r="EDE40" s="262"/>
      <c r="EDF40" s="262"/>
      <c r="EDG40" s="262"/>
      <c r="EDH40" s="262"/>
      <c r="EDI40" s="262"/>
      <c r="EDJ40" s="262"/>
      <c r="EDK40" s="262"/>
      <c r="EDL40" s="262"/>
      <c r="EDM40" s="262"/>
      <c r="EDN40" s="262"/>
      <c r="EDO40" s="262"/>
      <c r="EDP40" s="262"/>
      <c r="EDQ40" s="262"/>
      <c r="EDR40" s="262"/>
      <c r="EDS40" s="262"/>
      <c r="EDT40" s="262"/>
      <c r="EDU40" s="262"/>
      <c r="EDV40" s="262"/>
      <c r="EDW40" s="262"/>
      <c r="EDX40" s="262"/>
      <c r="EDY40" s="262"/>
      <c r="EDZ40" s="262"/>
      <c r="EEA40" s="262"/>
      <c r="EEB40" s="262"/>
      <c r="EEC40" s="262"/>
      <c r="EED40" s="262"/>
      <c r="EEE40" s="262"/>
      <c r="EEF40" s="262"/>
      <c r="EEG40" s="262"/>
      <c r="EEH40" s="262"/>
      <c r="EEI40" s="262"/>
      <c r="EEJ40" s="262"/>
      <c r="EEK40" s="262"/>
      <c r="EEL40" s="262"/>
      <c r="EEM40" s="262"/>
      <c r="EEN40" s="262"/>
      <c r="EEO40" s="262"/>
      <c r="EEP40" s="262"/>
      <c r="EEQ40" s="262"/>
      <c r="EER40" s="262"/>
      <c r="EES40" s="262"/>
      <c r="EET40" s="262"/>
      <c r="EEU40" s="262"/>
      <c r="EEV40" s="262"/>
      <c r="EEW40" s="262"/>
      <c r="EEX40" s="262"/>
      <c r="EEY40" s="262"/>
      <c r="EEZ40" s="262"/>
      <c r="EFA40" s="262"/>
      <c r="EFB40" s="262"/>
      <c r="EFC40" s="262"/>
      <c r="EFD40" s="262"/>
      <c r="EFE40" s="262"/>
      <c r="EFF40" s="262"/>
      <c r="EFG40" s="262"/>
      <c r="EFH40" s="262"/>
      <c r="EFI40" s="262"/>
      <c r="EFJ40" s="262"/>
      <c r="EFK40" s="262"/>
      <c r="EFL40" s="262"/>
      <c r="EFM40" s="262"/>
      <c r="EFN40" s="262"/>
      <c r="EFO40" s="262"/>
      <c r="EFP40" s="262"/>
      <c r="EFQ40" s="262"/>
      <c r="EFR40" s="262"/>
      <c r="EFS40" s="262"/>
      <c r="EFT40" s="262"/>
      <c r="EFU40" s="262"/>
      <c r="EFV40" s="262"/>
      <c r="EFW40" s="262"/>
      <c r="EFX40" s="262"/>
      <c r="EFY40" s="262"/>
      <c r="EFZ40" s="262"/>
      <c r="EGA40" s="262"/>
      <c r="EGB40" s="262"/>
      <c r="EGC40" s="262"/>
      <c r="EGD40" s="262"/>
      <c r="EGE40" s="262"/>
      <c r="EGF40" s="262"/>
      <c r="EGG40" s="262"/>
      <c r="EGH40" s="262"/>
      <c r="EGI40" s="262"/>
      <c r="EGJ40" s="262"/>
      <c r="EGK40" s="262"/>
      <c r="EGL40" s="262"/>
      <c r="EGM40" s="262"/>
      <c r="EGN40" s="262"/>
      <c r="EGO40" s="262"/>
      <c r="EGP40" s="262"/>
      <c r="EGQ40" s="262"/>
      <c r="EGR40" s="262"/>
      <c r="EGS40" s="262"/>
      <c r="EGT40" s="262"/>
      <c r="EGU40" s="262"/>
      <c r="EGV40" s="262"/>
      <c r="EGW40" s="262"/>
      <c r="EGX40" s="262"/>
      <c r="EGY40" s="262"/>
      <c r="EGZ40" s="262"/>
      <c r="EHA40" s="262"/>
      <c r="EHB40" s="262"/>
      <c r="EHC40" s="262"/>
      <c r="EHD40" s="262"/>
      <c r="EHE40" s="262"/>
      <c r="EHF40" s="262"/>
      <c r="EHG40" s="262"/>
      <c r="EHH40" s="262"/>
      <c r="EHI40" s="262"/>
      <c r="EHJ40" s="262"/>
      <c r="EHK40" s="262"/>
      <c r="EHL40" s="262"/>
      <c r="EHM40" s="262"/>
      <c r="EHN40" s="262"/>
      <c r="EHO40" s="262"/>
      <c r="EHP40" s="262"/>
      <c r="EHQ40" s="262"/>
      <c r="EHR40" s="262"/>
      <c r="EHS40" s="262"/>
      <c r="EHT40" s="262"/>
      <c r="EHU40" s="262"/>
      <c r="EHV40" s="262"/>
      <c r="EHW40" s="262"/>
      <c r="EHX40" s="262"/>
      <c r="EHY40" s="262"/>
      <c r="EHZ40" s="262"/>
      <c r="EIA40" s="262"/>
      <c r="EIB40" s="262"/>
      <c r="EIC40" s="262"/>
      <c r="EID40" s="262"/>
      <c r="EIE40" s="262"/>
      <c r="EIF40" s="262"/>
      <c r="EIG40" s="262"/>
      <c r="EIH40" s="262"/>
      <c r="EII40" s="262"/>
      <c r="EIJ40" s="262"/>
      <c r="EIK40" s="262"/>
      <c r="EIL40" s="262"/>
      <c r="EIM40" s="262"/>
      <c r="EIN40" s="262"/>
      <c r="EIO40" s="262"/>
      <c r="EIP40" s="262"/>
      <c r="EIQ40" s="262"/>
      <c r="EIR40" s="262"/>
      <c r="EIS40" s="262"/>
      <c r="EIT40" s="262"/>
      <c r="EIU40" s="262"/>
      <c r="EIV40" s="262"/>
      <c r="EIW40" s="262"/>
      <c r="EIX40" s="262"/>
      <c r="EIY40" s="262"/>
      <c r="EIZ40" s="262"/>
      <c r="EJA40" s="262"/>
      <c r="EJB40" s="262"/>
      <c r="EJC40" s="262"/>
      <c r="EJD40" s="262"/>
      <c r="EJE40" s="262"/>
      <c r="EJF40" s="262"/>
      <c r="EJG40" s="262"/>
      <c r="EJH40" s="262"/>
      <c r="EJI40" s="262"/>
      <c r="EJJ40" s="262"/>
      <c r="EJK40" s="262"/>
      <c r="EJL40" s="262"/>
      <c r="EJM40" s="262"/>
      <c r="EJN40" s="262"/>
      <c r="EJO40" s="262"/>
      <c r="EJP40" s="262"/>
      <c r="EJQ40" s="262"/>
      <c r="EJR40" s="262"/>
      <c r="EJS40" s="262"/>
      <c r="EJT40" s="262"/>
      <c r="EJU40" s="262"/>
      <c r="EJV40" s="262"/>
      <c r="EJW40" s="262"/>
      <c r="EJX40" s="262"/>
      <c r="EJY40" s="262"/>
      <c r="EJZ40" s="262"/>
      <c r="EKA40" s="262"/>
      <c r="EKB40" s="262"/>
      <c r="EKC40" s="262"/>
      <c r="EKD40" s="262"/>
      <c r="EKE40" s="262"/>
      <c r="EKF40" s="262"/>
      <c r="EKG40" s="262"/>
      <c r="EKH40" s="262"/>
      <c r="EKI40" s="262"/>
      <c r="EKJ40" s="262"/>
      <c r="EKK40" s="262"/>
      <c r="EKL40" s="262"/>
      <c r="EKM40" s="262"/>
      <c r="EKN40" s="262"/>
      <c r="EKO40" s="262"/>
      <c r="EKP40" s="262"/>
      <c r="EKQ40" s="262"/>
      <c r="EKR40" s="262"/>
      <c r="EKS40" s="262"/>
      <c r="EKT40" s="262"/>
      <c r="EKU40" s="262"/>
      <c r="EKV40" s="262"/>
      <c r="EKW40" s="262"/>
      <c r="EKX40" s="262"/>
      <c r="EKY40" s="262"/>
      <c r="EKZ40" s="262"/>
      <c r="ELA40" s="262"/>
      <c r="ELB40" s="262"/>
      <c r="ELC40" s="262"/>
      <c r="ELD40" s="262"/>
      <c r="ELE40" s="262"/>
      <c r="ELF40" s="262"/>
      <c r="ELG40" s="262"/>
      <c r="ELH40" s="262"/>
      <c r="ELI40" s="262"/>
      <c r="ELJ40" s="262"/>
      <c r="ELK40" s="262"/>
      <c r="ELL40" s="262"/>
      <c r="ELM40" s="262"/>
      <c r="ELN40" s="262"/>
      <c r="ELO40" s="262"/>
      <c r="ELP40" s="262"/>
      <c r="ELQ40" s="262"/>
      <c r="ELR40" s="262"/>
      <c r="ELS40" s="262"/>
      <c r="ELT40" s="262"/>
      <c r="ELU40" s="262"/>
      <c r="ELV40" s="262"/>
      <c r="ELW40" s="262"/>
      <c r="ELX40" s="262"/>
      <c r="ELY40" s="262"/>
      <c r="ELZ40" s="262"/>
      <c r="EMA40" s="262"/>
      <c r="EMB40" s="262"/>
      <c r="EMC40" s="262"/>
      <c r="EMD40" s="262"/>
      <c r="EME40" s="262"/>
      <c r="EMF40" s="262"/>
      <c r="EMG40" s="262"/>
      <c r="EMH40" s="262"/>
      <c r="EMI40" s="262"/>
      <c r="EMJ40" s="262"/>
      <c r="EMK40" s="262"/>
      <c r="EML40" s="262"/>
      <c r="EMM40" s="262"/>
      <c r="EMN40" s="262"/>
      <c r="EMO40" s="262"/>
      <c r="EMP40" s="262"/>
      <c r="EMQ40" s="262"/>
      <c r="EMR40" s="262"/>
      <c r="EMS40" s="262"/>
      <c r="EMT40" s="262"/>
      <c r="EMU40" s="262"/>
      <c r="EMV40" s="262"/>
      <c r="EMW40" s="262"/>
      <c r="EMX40" s="262"/>
      <c r="EMY40" s="262"/>
      <c r="EMZ40" s="262"/>
      <c r="ENA40" s="262"/>
      <c r="ENB40" s="262"/>
      <c r="ENC40" s="262"/>
      <c r="END40" s="262"/>
      <c r="ENE40" s="262"/>
      <c r="ENF40" s="262"/>
      <c r="ENG40" s="262"/>
      <c r="ENH40" s="262"/>
      <c r="ENI40" s="262"/>
      <c r="ENJ40" s="262"/>
      <c r="ENK40" s="262"/>
      <c r="ENL40" s="262"/>
      <c r="ENM40" s="262"/>
      <c r="ENN40" s="262"/>
      <c r="ENO40" s="262"/>
      <c r="ENP40" s="262"/>
      <c r="ENQ40" s="262"/>
      <c r="ENR40" s="262"/>
      <c r="ENS40" s="262"/>
      <c r="ENT40" s="262"/>
      <c r="ENU40" s="262"/>
      <c r="ENV40" s="262"/>
      <c r="ENW40" s="262"/>
      <c r="ENX40" s="262"/>
      <c r="ENY40" s="262"/>
      <c r="ENZ40" s="262"/>
      <c r="EOA40" s="262"/>
      <c r="EOB40" s="262"/>
      <c r="EOC40" s="262"/>
      <c r="EOD40" s="262"/>
      <c r="EOE40" s="262"/>
      <c r="EOF40" s="262"/>
      <c r="EOG40" s="262"/>
      <c r="EOH40" s="262"/>
      <c r="EOI40" s="262"/>
      <c r="EOJ40" s="262"/>
      <c r="EOK40" s="262"/>
      <c r="EOL40" s="262"/>
      <c r="EOM40" s="262"/>
      <c r="EON40" s="262"/>
      <c r="EOO40" s="262"/>
      <c r="EOP40" s="262"/>
      <c r="EOQ40" s="262"/>
      <c r="EOR40" s="262"/>
      <c r="EOS40" s="262"/>
      <c r="EOT40" s="262"/>
      <c r="EOU40" s="262"/>
      <c r="EOV40" s="262"/>
      <c r="EOW40" s="262"/>
      <c r="EOX40" s="262"/>
      <c r="EOY40" s="262"/>
      <c r="EOZ40" s="262"/>
      <c r="EPA40" s="262"/>
      <c r="EPB40" s="262"/>
      <c r="EPC40" s="262"/>
      <c r="EPD40" s="262"/>
      <c r="EPE40" s="262"/>
      <c r="EPF40" s="262"/>
      <c r="EPG40" s="262"/>
      <c r="EPH40" s="262"/>
      <c r="EPI40" s="262"/>
      <c r="EPJ40" s="262"/>
      <c r="EPK40" s="262"/>
      <c r="EPL40" s="262"/>
      <c r="EPM40" s="262"/>
      <c r="EPN40" s="262"/>
      <c r="EPO40" s="262"/>
      <c r="EPP40" s="262"/>
      <c r="EPQ40" s="262"/>
      <c r="EPR40" s="262"/>
      <c r="EPS40" s="262"/>
      <c r="EPT40" s="262"/>
      <c r="EPU40" s="262"/>
      <c r="EPV40" s="262"/>
      <c r="EPW40" s="262"/>
      <c r="EPX40" s="262"/>
      <c r="EPY40" s="262"/>
      <c r="EPZ40" s="262"/>
      <c r="EQA40" s="262"/>
      <c r="EQB40" s="262"/>
      <c r="EQC40" s="262"/>
      <c r="EQD40" s="262"/>
      <c r="EQE40" s="262"/>
      <c r="EQF40" s="262"/>
      <c r="EQG40" s="262"/>
      <c r="EQH40" s="262"/>
      <c r="EQI40" s="262"/>
      <c r="EQJ40" s="262"/>
      <c r="EQK40" s="262"/>
      <c r="EQL40" s="262"/>
      <c r="EQM40" s="262"/>
      <c r="EQN40" s="262"/>
      <c r="EQO40" s="262"/>
      <c r="EQP40" s="262"/>
      <c r="EQQ40" s="262"/>
      <c r="EQR40" s="262"/>
      <c r="EQS40" s="262"/>
      <c r="EQT40" s="262"/>
      <c r="EQU40" s="262"/>
      <c r="EQV40" s="262"/>
      <c r="EQW40" s="262"/>
      <c r="EQX40" s="262"/>
      <c r="EQY40" s="262"/>
      <c r="EQZ40" s="262"/>
      <c r="ERA40" s="262"/>
      <c r="ERB40" s="262"/>
      <c r="ERC40" s="262"/>
      <c r="ERD40" s="262"/>
      <c r="ERE40" s="262"/>
      <c r="ERF40" s="262"/>
      <c r="ERG40" s="262"/>
      <c r="ERH40" s="262"/>
      <c r="ERI40" s="262"/>
      <c r="ERJ40" s="262"/>
      <c r="ERK40" s="262"/>
      <c r="ERL40" s="262"/>
      <c r="ERM40" s="262"/>
      <c r="ERN40" s="262"/>
      <c r="ERO40" s="262"/>
      <c r="ERP40" s="262"/>
      <c r="ERQ40" s="262"/>
      <c r="ERR40" s="262"/>
      <c r="ERS40" s="262"/>
      <c r="ERT40" s="262"/>
      <c r="ERU40" s="262"/>
      <c r="ERV40" s="262"/>
      <c r="ERW40" s="262"/>
      <c r="ERX40" s="262"/>
      <c r="ERY40" s="262"/>
      <c r="ERZ40" s="262"/>
      <c r="ESA40" s="262"/>
      <c r="ESB40" s="262"/>
      <c r="ESC40" s="262"/>
      <c r="ESD40" s="262"/>
      <c r="ESE40" s="262"/>
      <c r="ESF40" s="262"/>
      <c r="ESG40" s="262"/>
      <c r="ESH40" s="262"/>
      <c r="ESI40" s="262"/>
      <c r="ESJ40" s="262"/>
      <c r="ESK40" s="262"/>
      <c r="ESL40" s="262"/>
      <c r="ESM40" s="262"/>
      <c r="ESN40" s="262"/>
      <c r="ESO40" s="262"/>
      <c r="ESP40" s="262"/>
      <c r="ESQ40" s="262"/>
      <c r="ESR40" s="262"/>
      <c r="ESS40" s="262"/>
      <c r="EST40" s="262"/>
      <c r="ESU40" s="262"/>
      <c r="ESV40" s="262"/>
      <c r="ESW40" s="262"/>
      <c r="ESX40" s="262"/>
      <c r="ESY40" s="262"/>
      <c r="ESZ40" s="262"/>
      <c r="ETA40" s="262"/>
      <c r="ETB40" s="262"/>
      <c r="ETC40" s="262"/>
      <c r="ETD40" s="262"/>
      <c r="ETE40" s="262"/>
      <c r="ETF40" s="262"/>
      <c r="ETG40" s="262"/>
      <c r="ETH40" s="262"/>
      <c r="ETI40" s="262"/>
      <c r="ETJ40" s="262"/>
      <c r="ETK40" s="262"/>
      <c r="ETL40" s="262"/>
      <c r="ETM40" s="262"/>
      <c r="ETN40" s="262"/>
      <c r="ETO40" s="262"/>
      <c r="ETP40" s="262"/>
      <c r="ETQ40" s="262"/>
      <c r="ETR40" s="262"/>
      <c r="ETS40" s="262"/>
      <c r="ETT40" s="262"/>
      <c r="ETU40" s="262"/>
      <c r="ETV40" s="262"/>
      <c r="ETW40" s="262"/>
      <c r="ETX40" s="262"/>
      <c r="ETY40" s="262"/>
      <c r="ETZ40" s="262"/>
      <c r="EUA40" s="262"/>
      <c r="EUB40" s="262"/>
      <c r="EUC40" s="262"/>
      <c r="EUD40" s="262"/>
      <c r="EUE40" s="262"/>
      <c r="EUF40" s="262"/>
      <c r="EUG40" s="262"/>
      <c r="EUH40" s="262"/>
      <c r="EUI40" s="262"/>
      <c r="EUJ40" s="262"/>
      <c r="EUK40" s="262"/>
      <c r="EUL40" s="262"/>
      <c r="EUM40" s="262"/>
      <c r="EUN40" s="262"/>
      <c r="EUO40" s="262"/>
      <c r="EUP40" s="262"/>
      <c r="EUQ40" s="262"/>
      <c r="EUR40" s="262"/>
      <c r="EUS40" s="262"/>
      <c r="EUT40" s="262"/>
      <c r="EUU40" s="262"/>
      <c r="EUV40" s="262"/>
      <c r="EUW40" s="262"/>
      <c r="EUX40" s="262"/>
      <c r="EUY40" s="262"/>
      <c r="EUZ40" s="262"/>
      <c r="EVA40" s="262"/>
      <c r="EVB40" s="262"/>
      <c r="EVC40" s="262"/>
      <c r="EVD40" s="262"/>
      <c r="EVE40" s="262"/>
      <c r="EVF40" s="262"/>
      <c r="EVG40" s="262"/>
      <c r="EVH40" s="262"/>
      <c r="EVI40" s="262"/>
      <c r="EVJ40" s="262"/>
      <c r="EVK40" s="262"/>
      <c r="EVL40" s="262"/>
      <c r="EVM40" s="262"/>
      <c r="EVN40" s="262"/>
      <c r="EVO40" s="262"/>
      <c r="EVP40" s="262"/>
      <c r="EVQ40" s="262"/>
      <c r="EVR40" s="262"/>
      <c r="EVS40" s="262"/>
      <c r="EVT40" s="262"/>
      <c r="EVU40" s="262"/>
      <c r="EVV40" s="262"/>
      <c r="EVW40" s="262"/>
      <c r="EVX40" s="262"/>
      <c r="EVY40" s="262"/>
      <c r="EVZ40" s="262"/>
      <c r="EWA40" s="262"/>
      <c r="EWB40" s="262"/>
      <c r="EWC40" s="262"/>
      <c r="EWD40" s="262"/>
      <c r="EWE40" s="262"/>
      <c r="EWF40" s="262"/>
      <c r="EWG40" s="262"/>
      <c r="EWH40" s="262"/>
      <c r="EWI40" s="262"/>
      <c r="EWJ40" s="262"/>
      <c r="EWK40" s="262"/>
      <c r="EWL40" s="262"/>
      <c r="EWM40" s="262"/>
      <c r="EWN40" s="262"/>
      <c r="EWO40" s="262"/>
      <c r="EWP40" s="262"/>
      <c r="EWQ40" s="262"/>
      <c r="EWR40" s="262"/>
      <c r="EWS40" s="262"/>
      <c r="EWT40" s="262"/>
      <c r="EWU40" s="262"/>
      <c r="EWV40" s="262"/>
      <c r="EWW40" s="262"/>
      <c r="EWX40" s="262"/>
      <c r="EWY40" s="262"/>
      <c r="EWZ40" s="262"/>
      <c r="EXA40" s="262"/>
      <c r="EXB40" s="262"/>
      <c r="EXC40" s="262"/>
      <c r="EXD40" s="262"/>
      <c r="EXE40" s="262"/>
      <c r="EXF40" s="262"/>
      <c r="EXG40" s="262"/>
      <c r="EXH40" s="262"/>
      <c r="EXI40" s="262"/>
      <c r="EXJ40" s="262"/>
      <c r="EXK40" s="262"/>
      <c r="EXL40" s="262"/>
      <c r="EXM40" s="262"/>
      <c r="EXN40" s="262"/>
      <c r="EXO40" s="262"/>
      <c r="EXP40" s="262"/>
      <c r="EXQ40" s="262"/>
      <c r="EXR40" s="262"/>
      <c r="EXS40" s="262"/>
      <c r="EXT40" s="262"/>
      <c r="EXU40" s="262"/>
      <c r="EXV40" s="262"/>
      <c r="EXW40" s="262"/>
      <c r="EXX40" s="262"/>
      <c r="EXY40" s="262"/>
      <c r="EXZ40" s="262"/>
      <c r="EYA40" s="262"/>
      <c r="EYB40" s="262"/>
      <c r="EYC40" s="262"/>
      <c r="EYD40" s="262"/>
      <c r="EYE40" s="262"/>
      <c r="EYF40" s="262"/>
      <c r="EYG40" s="262"/>
      <c r="EYH40" s="262"/>
      <c r="EYI40" s="262"/>
      <c r="EYJ40" s="262"/>
      <c r="EYK40" s="262"/>
      <c r="EYL40" s="262"/>
      <c r="EYM40" s="262"/>
      <c r="EYN40" s="262"/>
      <c r="EYO40" s="262"/>
      <c r="EYP40" s="262"/>
      <c r="EYQ40" s="262"/>
      <c r="EYR40" s="262"/>
      <c r="EYS40" s="262"/>
      <c r="EYT40" s="262"/>
      <c r="EYU40" s="262"/>
      <c r="EYV40" s="262"/>
      <c r="EYW40" s="262"/>
      <c r="EYX40" s="262"/>
      <c r="EYY40" s="262"/>
      <c r="EYZ40" s="262"/>
      <c r="EZA40" s="262"/>
      <c r="EZB40" s="262"/>
      <c r="EZC40" s="262"/>
      <c r="EZD40" s="262"/>
      <c r="EZE40" s="262"/>
      <c r="EZF40" s="262"/>
      <c r="EZG40" s="262"/>
      <c r="EZH40" s="262"/>
      <c r="EZI40" s="262"/>
      <c r="EZJ40" s="262"/>
      <c r="EZK40" s="262"/>
      <c r="EZL40" s="262"/>
      <c r="EZM40" s="262"/>
      <c r="EZN40" s="262"/>
      <c r="EZO40" s="262"/>
      <c r="EZP40" s="262"/>
      <c r="EZQ40" s="262"/>
      <c r="EZR40" s="262"/>
      <c r="EZS40" s="262"/>
      <c r="EZT40" s="262"/>
      <c r="EZU40" s="262"/>
      <c r="EZV40" s="262"/>
      <c r="EZW40" s="262"/>
      <c r="EZX40" s="262"/>
      <c r="EZY40" s="262"/>
      <c r="EZZ40" s="262"/>
      <c r="FAA40" s="262"/>
      <c r="FAB40" s="262"/>
      <c r="FAC40" s="262"/>
      <c r="FAD40" s="262"/>
      <c r="FAE40" s="262"/>
      <c r="FAF40" s="262"/>
      <c r="FAG40" s="262"/>
      <c r="FAH40" s="262"/>
      <c r="FAI40" s="262"/>
      <c r="FAJ40" s="262"/>
      <c r="FAK40" s="262"/>
      <c r="FAL40" s="262"/>
      <c r="FAM40" s="262"/>
      <c r="FAN40" s="262"/>
      <c r="FAO40" s="262"/>
      <c r="FAP40" s="262"/>
      <c r="FAQ40" s="262"/>
      <c r="FAR40" s="262"/>
      <c r="FAS40" s="262"/>
      <c r="FAT40" s="262"/>
      <c r="FAU40" s="262"/>
      <c r="FAV40" s="262"/>
      <c r="FAW40" s="262"/>
      <c r="FAX40" s="262"/>
      <c r="FAY40" s="262"/>
      <c r="FAZ40" s="262"/>
      <c r="FBA40" s="262"/>
      <c r="FBB40" s="262"/>
      <c r="FBC40" s="262"/>
      <c r="FBD40" s="262"/>
      <c r="FBE40" s="262"/>
      <c r="FBF40" s="262"/>
      <c r="FBG40" s="262"/>
      <c r="FBH40" s="262"/>
      <c r="FBI40" s="262"/>
      <c r="FBJ40" s="262"/>
      <c r="FBK40" s="262"/>
      <c r="FBL40" s="262"/>
      <c r="FBM40" s="262"/>
      <c r="FBN40" s="262"/>
      <c r="FBO40" s="262"/>
      <c r="FBP40" s="262"/>
      <c r="FBQ40" s="262"/>
      <c r="FBR40" s="262"/>
      <c r="FBS40" s="262"/>
      <c r="FBT40" s="262"/>
      <c r="FBU40" s="262"/>
      <c r="FBV40" s="262"/>
      <c r="FBW40" s="262"/>
      <c r="FBX40" s="262"/>
      <c r="FBY40" s="262"/>
      <c r="FBZ40" s="262"/>
      <c r="FCA40" s="262"/>
      <c r="FCB40" s="262"/>
      <c r="FCC40" s="262"/>
      <c r="FCD40" s="262"/>
      <c r="FCE40" s="262"/>
      <c r="FCF40" s="262"/>
      <c r="FCG40" s="262"/>
      <c r="FCH40" s="262"/>
      <c r="FCI40" s="262"/>
      <c r="FCJ40" s="262"/>
      <c r="FCK40" s="262"/>
      <c r="FCL40" s="262"/>
      <c r="FCM40" s="262"/>
      <c r="FCN40" s="262"/>
      <c r="FCO40" s="262"/>
      <c r="FCP40" s="262"/>
      <c r="FCQ40" s="262"/>
      <c r="FCR40" s="262"/>
      <c r="FCS40" s="262"/>
      <c r="FCT40" s="262"/>
      <c r="FCU40" s="262"/>
      <c r="FCV40" s="262"/>
      <c r="FCW40" s="262"/>
      <c r="FCX40" s="262"/>
      <c r="FCY40" s="262"/>
      <c r="FCZ40" s="262"/>
      <c r="FDA40" s="262"/>
      <c r="FDB40" s="262"/>
      <c r="FDC40" s="262"/>
      <c r="FDD40" s="262"/>
      <c r="FDE40" s="262"/>
      <c r="FDF40" s="262"/>
      <c r="FDG40" s="262"/>
      <c r="FDH40" s="262"/>
      <c r="FDI40" s="262"/>
      <c r="FDJ40" s="262"/>
      <c r="FDK40" s="262"/>
      <c r="FDL40" s="262"/>
      <c r="FDM40" s="262"/>
      <c r="FDN40" s="262"/>
      <c r="FDO40" s="262"/>
      <c r="FDP40" s="262"/>
      <c r="FDQ40" s="262"/>
      <c r="FDR40" s="262"/>
      <c r="FDS40" s="262"/>
      <c r="FDT40" s="262"/>
      <c r="FDU40" s="262"/>
      <c r="FDV40" s="262"/>
      <c r="FDW40" s="262"/>
      <c r="FDX40" s="262"/>
      <c r="FDY40" s="262"/>
      <c r="FDZ40" s="262"/>
      <c r="FEA40" s="262"/>
      <c r="FEB40" s="262"/>
      <c r="FEC40" s="262"/>
      <c r="FED40" s="262"/>
      <c r="FEE40" s="262"/>
      <c r="FEF40" s="262"/>
      <c r="FEG40" s="262"/>
      <c r="FEH40" s="262"/>
      <c r="FEI40" s="262"/>
      <c r="FEJ40" s="262"/>
      <c r="FEK40" s="262"/>
      <c r="FEL40" s="262"/>
      <c r="FEM40" s="262"/>
      <c r="FEN40" s="262"/>
      <c r="FEO40" s="262"/>
      <c r="FEP40" s="262"/>
      <c r="FEQ40" s="262"/>
      <c r="FER40" s="262"/>
      <c r="FES40" s="262"/>
      <c r="FET40" s="262"/>
      <c r="FEU40" s="262"/>
      <c r="FEV40" s="262"/>
      <c r="FEW40" s="262"/>
      <c r="FEX40" s="262"/>
      <c r="FEY40" s="262"/>
      <c r="FEZ40" s="262"/>
      <c r="FFA40" s="262"/>
      <c r="FFB40" s="262"/>
      <c r="FFC40" s="262"/>
      <c r="FFD40" s="262"/>
      <c r="FFE40" s="262"/>
      <c r="FFF40" s="262"/>
      <c r="FFG40" s="262"/>
      <c r="FFH40" s="262"/>
      <c r="FFI40" s="262"/>
      <c r="FFJ40" s="262"/>
      <c r="FFK40" s="262"/>
      <c r="FFL40" s="262"/>
      <c r="FFM40" s="262"/>
      <c r="FFN40" s="262"/>
      <c r="FFO40" s="262"/>
      <c r="FFP40" s="262"/>
      <c r="FFQ40" s="262"/>
      <c r="FFR40" s="262"/>
      <c r="FFS40" s="262"/>
      <c r="FFT40" s="262"/>
      <c r="FFU40" s="262"/>
      <c r="FFV40" s="262"/>
      <c r="FFW40" s="262"/>
      <c r="FFX40" s="262"/>
      <c r="FFY40" s="262"/>
      <c r="FFZ40" s="262"/>
      <c r="FGA40" s="262"/>
      <c r="FGB40" s="262"/>
      <c r="FGC40" s="262"/>
      <c r="FGD40" s="262"/>
      <c r="FGE40" s="262"/>
      <c r="FGF40" s="262"/>
      <c r="FGG40" s="262"/>
      <c r="FGH40" s="262"/>
      <c r="FGI40" s="262"/>
      <c r="FGJ40" s="262"/>
      <c r="FGK40" s="262"/>
      <c r="FGL40" s="262"/>
      <c r="FGM40" s="262"/>
      <c r="FGN40" s="262"/>
      <c r="FGO40" s="262"/>
      <c r="FGP40" s="262"/>
      <c r="FGQ40" s="262"/>
      <c r="FGR40" s="262"/>
      <c r="FGS40" s="262"/>
      <c r="FGT40" s="262"/>
      <c r="FGU40" s="262"/>
      <c r="FGV40" s="262"/>
      <c r="FGW40" s="262"/>
      <c r="FGX40" s="262"/>
      <c r="FGY40" s="262"/>
      <c r="FGZ40" s="262"/>
      <c r="FHA40" s="262"/>
      <c r="FHB40" s="262"/>
      <c r="FHC40" s="262"/>
      <c r="FHD40" s="262"/>
      <c r="FHE40" s="262"/>
      <c r="FHF40" s="262"/>
      <c r="FHG40" s="262"/>
      <c r="FHH40" s="262"/>
      <c r="FHI40" s="262"/>
      <c r="FHJ40" s="262"/>
      <c r="FHK40" s="262"/>
      <c r="FHL40" s="262"/>
      <c r="FHM40" s="262"/>
      <c r="FHN40" s="262"/>
      <c r="FHO40" s="262"/>
      <c r="FHP40" s="262"/>
      <c r="FHQ40" s="262"/>
      <c r="FHR40" s="262"/>
      <c r="FHS40" s="262"/>
      <c r="FHT40" s="262"/>
      <c r="FHU40" s="262"/>
      <c r="FHV40" s="262"/>
      <c r="FHW40" s="262"/>
      <c r="FHX40" s="262"/>
      <c r="FHY40" s="262"/>
      <c r="FHZ40" s="262"/>
      <c r="FIA40" s="262"/>
      <c r="FIB40" s="262"/>
      <c r="FIC40" s="262"/>
      <c r="FID40" s="262"/>
      <c r="FIE40" s="262"/>
      <c r="FIF40" s="262"/>
      <c r="FIG40" s="262"/>
      <c r="FIH40" s="262"/>
      <c r="FII40" s="262"/>
      <c r="FIJ40" s="262"/>
      <c r="FIK40" s="262"/>
      <c r="FIL40" s="262"/>
      <c r="FIM40" s="262"/>
      <c r="FIN40" s="262"/>
      <c r="FIO40" s="262"/>
      <c r="FIP40" s="262"/>
      <c r="FIQ40" s="262"/>
      <c r="FIR40" s="262"/>
      <c r="FIS40" s="262"/>
      <c r="FIT40" s="262"/>
      <c r="FIU40" s="262"/>
      <c r="FIV40" s="262"/>
      <c r="FIW40" s="262"/>
      <c r="FIX40" s="262"/>
      <c r="FIY40" s="262"/>
      <c r="FIZ40" s="262"/>
      <c r="FJA40" s="262"/>
      <c r="FJB40" s="262"/>
      <c r="FJC40" s="262"/>
      <c r="FJD40" s="262"/>
      <c r="FJE40" s="262"/>
      <c r="FJF40" s="262"/>
      <c r="FJG40" s="262"/>
      <c r="FJH40" s="262"/>
      <c r="FJI40" s="262"/>
      <c r="FJJ40" s="262"/>
      <c r="FJK40" s="262"/>
      <c r="FJL40" s="262"/>
      <c r="FJM40" s="262"/>
      <c r="FJN40" s="262"/>
      <c r="FJO40" s="262"/>
      <c r="FJP40" s="262"/>
      <c r="FJQ40" s="262"/>
      <c r="FJR40" s="262"/>
      <c r="FJS40" s="262"/>
      <c r="FJT40" s="262"/>
      <c r="FJU40" s="262"/>
      <c r="FJV40" s="262"/>
      <c r="FJW40" s="262"/>
      <c r="FJX40" s="262"/>
      <c r="FJY40" s="262"/>
      <c r="FJZ40" s="262"/>
      <c r="FKA40" s="262"/>
      <c r="FKB40" s="262"/>
      <c r="FKC40" s="262"/>
      <c r="FKD40" s="262"/>
      <c r="FKE40" s="262"/>
      <c r="FKF40" s="262"/>
      <c r="FKG40" s="262"/>
      <c r="FKH40" s="262"/>
      <c r="FKI40" s="262"/>
      <c r="FKJ40" s="262"/>
      <c r="FKK40" s="262"/>
      <c r="FKL40" s="262"/>
      <c r="FKM40" s="262"/>
      <c r="FKN40" s="262"/>
      <c r="FKO40" s="262"/>
      <c r="FKP40" s="262"/>
      <c r="FKQ40" s="262"/>
      <c r="FKR40" s="262"/>
      <c r="FKS40" s="262"/>
      <c r="FKT40" s="262"/>
      <c r="FKU40" s="262"/>
      <c r="FKV40" s="262"/>
      <c r="FKW40" s="262"/>
      <c r="FKX40" s="262"/>
      <c r="FKY40" s="262"/>
      <c r="FKZ40" s="262"/>
      <c r="FLA40" s="262"/>
      <c r="FLB40" s="262"/>
      <c r="FLC40" s="262"/>
      <c r="FLD40" s="262"/>
      <c r="FLE40" s="262"/>
      <c r="FLF40" s="262"/>
      <c r="FLG40" s="262"/>
      <c r="FLH40" s="262"/>
      <c r="FLI40" s="262"/>
      <c r="FLJ40" s="262"/>
      <c r="FLK40" s="262"/>
      <c r="FLL40" s="262"/>
      <c r="FLM40" s="262"/>
      <c r="FLN40" s="262"/>
      <c r="FLO40" s="262"/>
      <c r="FLP40" s="262"/>
      <c r="FLQ40" s="262"/>
      <c r="FLR40" s="262"/>
      <c r="FLS40" s="262"/>
      <c r="FLT40" s="262"/>
      <c r="FLU40" s="262"/>
      <c r="FLV40" s="262"/>
      <c r="FLW40" s="262"/>
      <c r="FLX40" s="262"/>
      <c r="FLY40" s="262"/>
      <c r="FLZ40" s="262"/>
      <c r="FMA40" s="262"/>
      <c r="FMB40" s="262"/>
      <c r="FMC40" s="262"/>
      <c r="FMD40" s="262"/>
      <c r="FME40" s="262"/>
      <c r="FMF40" s="262"/>
      <c r="FMG40" s="262"/>
      <c r="FMH40" s="262"/>
      <c r="FMI40" s="262"/>
      <c r="FMJ40" s="262"/>
      <c r="FMK40" s="262"/>
      <c r="FML40" s="262"/>
      <c r="FMM40" s="262"/>
      <c r="FMN40" s="262"/>
      <c r="FMO40" s="262"/>
      <c r="FMP40" s="262"/>
      <c r="FMQ40" s="262"/>
      <c r="FMR40" s="262"/>
      <c r="FMS40" s="262"/>
      <c r="FMT40" s="262"/>
      <c r="FMU40" s="262"/>
      <c r="FMV40" s="262"/>
      <c r="FMW40" s="262"/>
      <c r="FMX40" s="262"/>
      <c r="FMY40" s="262"/>
      <c r="FMZ40" s="262"/>
      <c r="FNA40" s="262"/>
      <c r="FNB40" s="262"/>
      <c r="FNC40" s="262"/>
      <c r="FND40" s="262"/>
      <c r="FNE40" s="262"/>
      <c r="FNF40" s="262"/>
      <c r="FNG40" s="262"/>
      <c r="FNH40" s="262"/>
      <c r="FNI40" s="262"/>
      <c r="FNJ40" s="262"/>
      <c r="FNK40" s="262"/>
      <c r="FNL40" s="262"/>
      <c r="FNM40" s="262"/>
      <c r="FNN40" s="262"/>
      <c r="FNO40" s="262"/>
      <c r="FNP40" s="262"/>
      <c r="FNQ40" s="262"/>
      <c r="FNR40" s="262"/>
      <c r="FNS40" s="262"/>
      <c r="FNT40" s="262"/>
      <c r="FNU40" s="262"/>
      <c r="FNV40" s="262"/>
      <c r="FNW40" s="262"/>
      <c r="FNX40" s="262"/>
      <c r="FNY40" s="262"/>
      <c r="FNZ40" s="262"/>
      <c r="FOA40" s="262"/>
      <c r="FOB40" s="262"/>
      <c r="FOC40" s="262"/>
      <c r="FOD40" s="262"/>
      <c r="FOE40" s="262"/>
      <c r="FOF40" s="262"/>
      <c r="FOG40" s="262"/>
      <c r="FOH40" s="262"/>
      <c r="FOI40" s="262"/>
      <c r="FOJ40" s="262"/>
      <c r="FOK40" s="262"/>
      <c r="FOL40" s="262"/>
      <c r="FOM40" s="262"/>
      <c r="FON40" s="262"/>
      <c r="FOO40" s="262"/>
      <c r="FOP40" s="262"/>
      <c r="FOQ40" s="262"/>
      <c r="FOR40" s="262"/>
      <c r="FOS40" s="262"/>
      <c r="FOT40" s="262"/>
      <c r="FOU40" s="262"/>
      <c r="FOV40" s="262"/>
      <c r="FOW40" s="262"/>
      <c r="FOX40" s="262"/>
      <c r="FOY40" s="262"/>
      <c r="FOZ40" s="262"/>
      <c r="FPA40" s="262"/>
      <c r="FPB40" s="262"/>
      <c r="FPC40" s="262"/>
      <c r="FPD40" s="262"/>
      <c r="FPE40" s="262"/>
      <c r="FPF40" s="262"/>
      <c r="FPG40" s="262"/>
      <c r="FPH40" s="262"/>
      <c r="FPI40" s="262"/>
      <c r="FPJ40" s="262"/>
      <c r="FPK40" s="262"/>
      <c r="FPL40" s="262"/>
      <c r="FPM40" s="262"/>
      <c r="FPN40" s="262"/>
      <c r="FPO40" s="262"/>
      <c r="FPP40" s="262"/>
      <c r="FPQ40" s="262"/>
      <c r="FPR40" s="262"/>
      <c r="FPS40" s="262"/>
      <c r="FPT40" s="262"/>
      <c r="FPU40" s="262"/>
      <c r="FPV40" s="262"/>
      <c r="FPW40" s="262"/>
      <c r="FPX40" s="262"/>
      <c r="FPY40" s="262"/>
      <c r="FPZ40" s="262"/>
      <c r="FQA40" s="262"/>
      <c r="FQB40" s="262"/>
      <c r="FQC40" s="262"/>
      <c r="FQD40" s="262"/>
      <c r="FQE40" s="262"/>
      <c r="FQF40" s="262"/>
      <c r="FQG40" s="262"/>
      <c r="FQH40" s="262"/>
      <c r="FQI40" s="262"/>
      <c r="FQJ40" s="262"/>
      <c r="FQK40" s="262"/>
      <c r="FQL40" s="262"/>
      <c r="FQM40" s="262"/>
      <c r="FQN40" s="262"/>
      <c r="FQO40" s="262"/>
      <c r="FQP40" s="262"/>
      <c r="FQQ40" s="262"/>
      <c r="FQR40" s="262"/>
      <c r="FQS40" s="262"/>
      <c r="FQT40" s="262"/>
      <c r="FQU40" s="262"/>
      <c r="FQV40" s="262"/>
      <c r="FQW40" s="262"/>
      <c r="FQX40" s="262"/>
      <c r="FQY40" s="262"/>
      <c r="FQZ40" s="262"/>
      <c r="FRA40" s="262"/>
      <c r="FRB40" s="262"/>
      <c r="FRC40" s="262"/>
      <c r="FRD40" s="262"/>
      <c r="FRE40" s="262"/>
      <c r="FRF40" s="262"/>
      <c r="FRG40" s="262"/>
      <c r="FRH40" s="262"/>
      <c r="FRI40" s="262"/>
      <c r="FRJ40" s="262"/>
      <c r="FRK40" s="262"/>
      <c r="FRL40" s="262"/>
      <c r="FRM40" s="262"/>
      <c r="FRN40" s="262"/>
      <c r="FRO40" s="262"/>
      <c r="FRP40" s="262"/>
      <c r="FRQ40" s="262"/>
      <c r="FRR40" s="262"/>
      <c r="FRS40" s="262"/>
      <c r="FRT40" s="262"/>
      <c r="FRU40" s="262"/>
      <c r="FRV40" s="262"/>
      <c r="FRW40" s="262"/>
      <c r="FRX40" s="262"/>
      <c r="FRY40" s="262"/>
      <c r="FRZ40" s="262"/>
      <c r="FSA40" s="262"/>
      <c r="FSB40" s="262"/>
      <c r="FSC40" s="262"/>
      <c r="FSD40" s="262"/>
      <c r="FSE40" s="262"/>
      <c r="FSF40" s="262"/>
      <c r="FSG40" s="262"/>
      <c r="FSH40" s="262"/>
      <c r="FSI40" s="262"/>
      <c r="FSJ40" s="262"/>
      <c r="FSK40" s="262"/>
      <c r="FSL40" s="262"/>
      <c r="FSM40" s="262"/>
      <c r="FSN40" s="262"/>
      <c r="FSO40" s="262"/>
      <c r="FSP40" s="262"/>
      <c r="FSQ40" s="262"/>
      <c r="FSR40" s="262"/>
      <c r="FSS40" s="262"/>
      <c r="FST40" s="262"/>
      <c r="FSU40" s="262"/>
      <c r="FSV40" s="262"/>
      <c r="FSW40" s="262"/>
      <c r="FSX40" s="262"/>
      <c r="FSY40" s="262"/>
      <c r="FSZ40" s="262"/>
      <c r="FTA40" s="262"/>
      <c r="FTB40" s="262"/>
      <c r="FTC40" s="262"/>
      <c r="FTD40" s="262"/>
      <c r="FTE40" s="262"/>
      <c r="FTF40" s="262"/>
      <c r="FTG40" s="262"/>
      <c r="FTH40" s="262"/>
      <c r="FTI40" s="262"/>
      <c r="FTJ40" s="262"/>
      <c r="FTK40" s="262"/>
      <c r="FTL40" s="262"/>
      <c r="FTM40" s="262"/>
      <c r="FTN40" s="262"/>
      <c r="FTO40" s="262"/>
      <c r="FTP40" s="262"/>
      <c r="FTQ40" s="262"/>
      <c r="FTR40" s="262"/>
      <c r="FTS40" s="262"/>
      <c r="FTT40" s="262"/>
      <c r="FTU40" s="262"/>
      <c r="FTV40" s="262"/>
      <c r="FTW40" s="262"/>
      <c r="FTX40" s="262"/>
      <c r="FTY40" s="262"/>
      <c r="FTZ40" s="262"/>
      <c r="FUA40" s="262"/>
      <c r="FUB40" s="262"/>
      <c r="FUC40" s="262"/>
      <c r="FUD40" s="262"/>
      <c r="FUE40" s="262"/>
      <c r="FUF40" s="262"/>
      <c r="FUG40" s="262"/>
      <c r="FUH40" s="262"/>
      <c r="FUI40" s="262"/>
      <c r="FUJ40" s="262"/>
      <c r="FUK40" s="262"/>
      <c r="FUL40" s="262"/>
      <c r="FUM40" s="262"/>
      <c r="FUN40" s="262"/>
      <c r="FUO40" s="262"/>
      <c r="FUP40" s="262"/>
      <c r="FUQ40" s="262"/>
      <c r="FUR40" s="262"/>
      <c r="FUS40" s="262"/>
      <c r="FUT40" s="262"/>
      <c r="FUU40" s="262"/>
      <c r="FUV40" s="262"/>
      <c r="FUW40" s="262"/>
      <c r="FUX40" s="262"/>
      <c r="FUY40" s="262"/>
      <c r="FUZ40" s="262"/>
      <c r="FVA40" s="262"/>
      <c r="FVB40" s="262"/>
      <c r="FVC40" s="262"/>
      <c r="FVD40" s="262"/>
      <c r="FVE40" s="262"/>
      <c r="FVF40" s="262"/>
      <c r="FVG40" s="262"/>
      <c r="FVH40" s="262"/>
      <c r="FVI40" s="262"/>
      <c r="FVJ40" s="262"/>
      <c r="FVK40" s="262"/>
      <c r="FVL40" s="262"/>
      <c r="FVM40" s="262"/>
      <c r="FVN40" s="262"/>
      <c r="FVO40" s="262"/>
      <c r="FVP40" s="262"/>
      <c r="FVQ40" s="262"/>
      <c r="FVR40" s="262"/>
      <c r="FVS40" s="262"/>
      <c r="FVT40" s="262"/>
      <c r="FVU40" s="262"/>
      <c r="FVV40" s="262"/>
      <c r="FVW40" s="262"/>
      <c r="FVX40" s="262"/>
      <c r="FVY40" s="262"/>
      <c r="FVZ40" s="262"/>
      <c r="FWA40" s="262"/>
      <c r="FWB40" s="262"/>
      <c r="FWC40" s="262"/>
      <c r="FWD40" s="262"/>
      <c r="FWE40" s="262"/>
      <c r="FWF40" s="262"/>
      <c r="FWG40" s="262"/>
      <c r="FWH40" s="262"/>
      <c r="FWI40" s="262"/>
      <c r="FWJ40" s="262"/>
      <c r="FWK40" s="262"/>
      <c r="FWL40" s="262"/>
      <c r="FWM40" s="262"/>
      <c r="FWN40" s="262"/>
      <c r="FWO40" s="262"/>
      <c r="FWP40" s="262"/>
      <c r="FWQ40" s="262"/>
      <c r="FWR40" s="262"/>
      <c r="FWS40" s="262"/>
      <c r="FWT40" s="262"/>
      <c r="FWU40" s="262"/>
      <c r="FWV40" s="262"/>
      <c r="FWW40" s="262"/>
      <c r="FWX40" s="262"/>
      <c r="FWY40" s="262"/>
      <c r="FWZ40" s="262"/>
      <c r="FXA40" s="262"/>
      <c r="FXB40" s="262"/>
      <c r="FXC40" s="262"/>
      <c r="FXD40" s="262"/>
      <c r="FXE40" s="262"/>
      <c r="FXF40" s="262"/>
      <c r="FXG40" s="262"/>
      <c r="FXH40" s="262"/>
      <c r="FXI40" s="262"/>
      <c r="FXJ40" s="262"/>
      <c r="FXK40" s="262"/>
      <c r="FXL40" s="262"/>
      <c r="FXM40" s="262"/>
      <c r="FXN40" s="262"/>
      <c r="FXO40" s="262"/>
      <c r="FXP40" s="262"/>
      <c r="FXQ40" s="262"/>
      <c r="FXR40" s="262"/>
      <c r="FXS40" s="262"/>
      <c r="FXT40" s="262"/>
      <c r="FXU40" s="262"/>
      <c r="FXV40" s="262"/>
      <c r="FXW40" s="262"/>
      <c r="FXX40" s="262"/>
      <c r="FXY40" s="262"/>
      <c r="FXZ40" s="262"/>
      <c r="FYA40" s="262"/>
      <c r="FYB40" s="262"/>
      <c r="FYC40" s="262"/>
      <c r="FYD40" s="262"/>
      <c r="FYE40" s="262"/>
      <c r="FYF40" s="262"/>
      <c r="FYG40" s="262"/>
      <c r="FYH40" s="262"/>
      <c r="FYI40" s="262"/>
      <c r="FYJ40" s="262"/>
      <c r="FYK40" s="262"/>
      <c r="FYL40" s="262"/>
      <c r="FYM40" s="262"/>
      <c r="FYN40" s="262"/>
      <c r="FYO40" s="262"/>
      <c r="FYP40" s="262"/>
      <c r="FYQ40" s="262"/>
      <c r="FYR40" s="262"/>
      <c r="FYS40" s="262"/>
      <c r="FYT40" s="262"/>
      <c r="FYU40" s="262"/>
      <c r="FYV40" s="262"/>
      <c r="FYW40" s="262"/>
      <c r="FYX40" s="262"/>
      <c r="FYY40" s="262"/>
      <c r="FYZ40" s="262"/>
      <c r="FZA40" s="262"/>
      <c r="FZB40" s="262"/>
      <c r="FZC40" s="262"/>
      <c r="FZD40" s="262"/>
      <c r="FZE40" s="262"/>
      <c r="FZF40" s="262"/>
      <c r="FZG40" s="262"/>
      <c r="FZH40" s="262"/>
      <c r="FZI40" s="262"/>
      <c r="FZJ40" s="262"/>
      <c r="FZK40" s="262"/>
      <c r="FZL40" s="262"/>
      <c r="FZM40" s="262"/>
      <c r="FZN40" s="262"/>
      <c r="FZO40" s="262"/>
      <c r="FZP40" s="262"/>
      <c r="FZQ40" s="262"/>
      <c r="FZR40" s="262"/>
      <c r="FZS40" s="262"/>
      <c r="FZT40" s="262"/>
      <c r="FZU40" s="262"/>
      <c r="FZV40" s="262"/>
      <c r="FZW40" s="262"/>
      <c r="FZX40" s="262"/>
      <c r="FZY40" s="262"/>
      <c r="FZZ40" s="262"/>
      <c r="GAA40" s="262"/>
      <c r="GAB40" s="262"/>
      <c r="GAC40" s="262"/>
      <c r="GAD40" s="262"/>
      <c r="GAE40" s="262"/>
      <c r="GAF40" s="262"/>
      <c r="GAG40" s="262"/>
      <c r="GAH40" s="262"/>
      <c r="GAI40" s="262"/>
      <c r="GAJ40" s="262"/>
      <c r="GAK40" s="262"/>
      <c r="GAL40" s="262"/>
      <c r="GAM40" s="262"/>
      <c r="GAN40" s="262"/>
      <c r="GAO40" s="262"/>
      <c r="GAP40" s="262"/>
      <c r="GAQ40" s="262"/>
      <c r="GAR40" s="262"/>
      <c r="GAS40" s="262"/>
      <c r="GAT40" s="262"/>
      <c r="GAU40" s="262"/>
      <c r="GAV40" s="262"/>
      <c r="GAW40" s="262"/>
      <c r="GAX40" s="262"/>
      <c r="GAY40" s="262"/>
      <c r="GAZ40" s="262"/>
      <c r="GBA40" s="262"/>
      <c r="GBB40" s="262"/>
      <c r="GBC40" s="262"/>
      <c r="GBD40" s="262"/>
      <c r="GBE40" s="262"/>
      <c r="GBF40" s="262"/>
      <c r="GBG40" s="262"/>
      <c r="GBH40" s="262"/>
      <c r="GBI40" s="262"/>
      <c r="GBJ40" s="262"/>
      <c r="GBK40" s="262"/>
      <c r="GBL40" s="262"/>
      <c r="GBM40" s="262"/>
      <c r="GBN40" s="262"/>
      <c r="GBO40" s="262"/>
      <c r="GBP40" s="262"/>
      <c r="GBQ40" s="262"/>
      <c r="GBR40" s="262"/>
      <c r="GBS40" s="262"/>
      <c r="GBT40" s="262"/>
      <c r="GBU40" s="262"/>
      <c r="GBV40" s="262"/>
      <c r="GBW40" s="262"/>
      <c r="GBX40" s="262"/>
      <c r="GBY40" s="262"/>
      <c r="GBZ40" s="262"/>
      <c r="GCA40" s="262"/>
      <c r="GCB40" s="262"/>
      <c r="GCC40" s="262"/>
      <c r="GCD40" s="262"/>
      <c r="GCE40" s="262"/>
      <c r="GCF40" s="262"/>
      <c r="GCG40" s="262"/>
      <c r="GCH40" s="262"/>
      <c r="GCI40" s="262"/>
      <c r="GCJ40" s="262"/>
      <c r="GCK40" s="262"/>
      <c r="GCL40" s="262"/>
      <c r="GCM40" s="262"/>
      <c r="GCN40" s="262"/>
      <c r="GCO40" s="262"/>
      <c r="GCP40" s="262"/>
      <c r="GCQ40" s="262"/>
      <c r="GCR40" s="262"/>
      <c r="GCS40" s="262"/>
      <c r="GCT40" s="262"/>
      <c r="GCU40" s="262"/>
      <c r="GCV40" s="262"/>
      <c r="GCW40" s="262"/>
      <c r="GCX40" s="262"/>
      <c r="GCY40" s="262"/>
      <c r="GCZ40" s="262"/>
      <c r="GDA40" s="262"/>
      <c r="GDB40" s="262"/>
      <c r="GDC40" s="262"/>
      <c r="GDD40" s="262"/>
      <c r="GDE40" s="262"/>
      <c r="GDF40" s="262"/>
      <c r="GDG40" s="262"/>
      <c r="GDH40" s="262"/>
      <c r="GDI40" s="262"/>
      <c r="GDJ40" s="262"/>
      <c r="GDK40" s="262"/>
      <c r="GDL40" s="262"/>
      <c r="GDM40" s="262"/>
      <c r="GDN40" s="262"/>
      <c r="GDO40" s="262"/>
      <c r="GDP40" s="262"/>
      <c r="GDQ40" s="262"/>
      <c r="GDR40" s="262"/>
      <c r="GDS40" s="262"/>
      <c r="GDT40" s="262"/>
      <c r="GDU40" s="262"/>
      <c r="GDV40" s="262"/>
      <c r="GDW40" s="262"/>
      <c r="GDX40" s="262"/>
      <c r="GDY40" s="262"/>
      <c r="GDZ40" s="262"/>
      <c r="GEA40" s="262"/>
      <c r="GEB40" s="262"/>
      <c r="GEC40" s="262"/>
      <c r="GED40" s="262"/>
      <c r="GEE40" s="262"/>
      <c r="GEF40" s="262"/>
      <c r="GEG40" s="262"/>
      <c r="GEH40" s="262"/>
      <c r="GEI40" s="262"/>
      <c r="GEJ40" s="262"/>
      <c r="GEK40" s="262"/>
      <c r="GEL40" s="262"/>
      <c r="GEM40" s="262"/>
      <c r="GEN40" s="262"/>
      <c r="GEO40" s="262"/>
      <c r="GEP40" s="262"/>
      <c r="GEQ40" s="262"/>
      <c r="GER40" s="262"/>
      <c r="GES40" s="262"/>
      <c r="GET40" s="262"/>
      <c r="GEU40" s="262"/>
      <c r="GEV40" s="262"/>
      <c r="GEW40" s="262"/>
      <c r="GEX40" s="262"/>
      <c r="GEY40" s="262"/>
      <c r="GEZ40" s="262"/>
      <c r="GFA40" s="262"/>
      <c r="GFB40" s="262"/>
      <c r="GFC40" s="262"/>
      <c r="GFD40" s="262"/>
      <c r="GFE40" s="262"/>
      <c r="GFF40" s="262"/>
      <c r="GFG40" s="262"/>
      <c r="GFH40" s="262"/>
      <c r="GFI40" s="262"/>
      <c r="GFJ40" s="262"/>
      <c r="GFK40" s="262"/>
      <c r="GFL40" s="262"/>
      <c r="GFM40" s="262"/>
      <c r="GFN40" s="262"/>
      <c r="GFO40" s="262"/>
      <c r="GFP40" s="262"/>
      <c r="GFQ40" s="262"/>
      <c r="GFR40" s="262"/>
      <c r="GFS40" s="262"/>
      <c r="GFT40" s="262"/>
      <c r="GFU40" s="262"/>
      <c r="GFV40" s="262"/>
      <c r="GFW40" s="262"/>
      <c r="GFX40" s="262"/>
      <c r="GFY40" s="262"/>
      <c r="GFZ40" s="262"/>
      <c r="GGA40" s="262"/>
      <c r="GGB40" s="262"/>
      <c r="GGC40" s="262"/>
      <c r="GGD40" s="262"/>
      <c r="GGE40" s="262"/>
      <c r="GGF40" s="262"/>
      <c r="GGG40" s="262"/>
      <c r="GGH40" s="262"/>
      <c r="GGI40" s="262"/>
      <c r="GGJ40" s="262"/>
      <c r="GGK40" s="262"/>
      <c r="GGL40" s="262"/>
      <c r="GGM40" s="262"/>
      <c r="GGN40" s="262"/>
      <c r="GGO40" s="262"/>
      <c r="GGP40" s="262"/>
      <c r="GGQ40" s="262"/>
      <c r="GGR40" s="262"/>
      <c r="GGS40" s="262"/>
      <c r="GGT40" s="262"/>
      <c r="GGU40" s="262"/>
      <c r="GGV40" s="262"/>
      <c r="GGW40" s="262"/>
      <c r="GGX40" s="262"/>
      <c r="GGY40" s="262"/>
      <c r="GGZ40" s="262"/>
      <c r="GHA40" s="262"/>
      <c r="GHB40" s="262"/>
      <c r="GHC40" s="262"/>
      <c r="GHD40" s="262"/>
      <c r="GHE40" s="262"/>
      <c r="GHF40" s="262"/>
      <c r="GHG40" s="262"/>
      <c r="GHH40" s="262"/>
      <c r="GHI40" s="262"/>
      <c r="GHJ40" s="262"/>
      <c r="GHK40" s="262"/>
      <c r="GHL40" s="262"/>
      <c r="GHM40" s="262"/>
      <c r="GHN40" s="262"/>
      <c r="GHO40" s="262"/>
      <c r="GHP40" s="262"/>
      <c r="GHQ40" s="262"/>
      <c r="GHR40" s="262"/>
      <c r="GHS40" s="262"/>
      <c r="GHT40" s="262"/>
      <c r="GHU40" s="262"/>
      <c r="GHV40" s="262"/>
      <c r="GHW40" s="262"/>
      <c r="GHX40" s="262"/>
      <c r="GHY40" s="262"/>
      <c r="GHZ40" s="262"/>
      <c r="GIA40" s="262"/>
      <c r="GIB40" s="262"/>
      <c r="GIC40" s="262"/>
      <c r="GID40" s="262"/>
      <c r="GIE40" s="262"/>
      <c r="GIF40" s="262"/>
      <c r="GIG40" s="262"/>
      <c r="GIH40" s="262"/>
      <c r="GII40" s="262"/>
      <c r="GIJ40" s="262"/>
      <c r="GIK40" s="262"/>
      <c r="GIL40" s="262"/>
      <c r="GIM40" s="262"/>
      <c r="GIN40" s="262"/>
      <c r="GIO40" s="262"/>
      <c r="GIP40" s="262"/>
      <c r="GIQ40" s="262"/>
      <c r="GIR40" s="262"/>
      <c r="GIS40" s="262"/>
      <c r="GIT40" s="262"/>
      <c r="GIU40" s="262"/>
      <c r="GIV40" s="262"/>
      <c r="GIW40" s="262"/>
      <c r="GIX40" s="262"/>
      <c r="GIY40" s="262"/>
      <c r="GIZ40" s="262"/>
      <c r="GJA40" s="262"/>
      <c r="GJB40" s="262"/>
      <c r="GJC40" s="262"/>
      <c r="GJD40" s="262"/>
      <c r="GJE40" s="262"/>
      <c r="GJF40" s="262"/>
      <c r="GJG40" s="262"/>
      <c r="GJH40" s="262"/>
      <c r="GJI40" s="262"/>
      <c r="GJJ40" s="262"/>
      <c r="GJK40" s="262"/>
      <c r="GJL40" s="262"/>
      <c r="GJM40" s="262"/>
      <c r="GJN40" s="262"/>
      <c r="GJO40" s="262"/>
      <c r="GJP40" s="262"/>
      <c r="GJQ40" s="262"/>
      <c r="GJR40" s="262"/>
      <c r="GJS40" s="262"/>
      <c r="GJT40" s="262"/>
      <c r="GJU40" s="262"/>
      <c r="GJV40" s="262"/>
      <c r="GJW40" s="262"/>
      <c r="GJX40" s="262"/>
      <c r="GJY40" s="262"/>
      <c r="GJZ40" s="262"/>
      <c r="GKA40" s="262"/>
      <c r="GKB40" s="262"/>
      <c r="GKC40" s="262"/>
      <c r="GKD40" s="262"/>
      <c r="GKE40" s="262"/>
      <c r="GKF40" s="262"/>
      <c r="GKG40" s="262"/>
      <c r="GKH40" s="262"/>
      <c r="GKI40" s="262"/>
      <c r="GKJ40" s="262"/>
      <c r="GKK40" s="262"/>
      <c r="GKL40" s="262"/>
      <c r="GKM40" s="262"/>
      <c r="GKN40" s="262"/>
      <c r="GKO40" s="262"/>
      <c r="GKP40" s="262"/>
      <c r="GKQ40" s="262"/>
      <c r="GKR40" s="262"/>
      <c r="GKS40" s="262"/>
      <c r="GKT40" s="262"/>
      <c r="GKU40" s="262"/>
      <c r="GKV40" s="262"/>
      <c r="GKW40" s="262"/>
      <c r="GKX40" s="262"/>
      <c r="GKY40" s="262"/>
      <c r="GKZ40" s="262"/>
      <c r="GLA40" s="262"/>
      <c r="GLB40" s="262"/>
      <c r="GLC40" s="262"/>
      <c r="GLD40" s="262"/>
      <c r="GLE40" s="262"/>
      <c r="GLF40" s="262"/>
      <c r="GLG40" s="262"/>
      <c r="GLH40" s="262"/>
      <c r="GLI40" s="262"/>
      <c r="GLJ40" s="262"/>
      <c r="GLK40" s="262"/>
      <c r="GLL40" s="262"/>
      <c r="GLM40" s="262"/>
      <c r="GLN40" s="262"/>
      <c r="GLO40" s="262"/>
      <c r="GLP40" s="262"/>
      <c r="GLQ40" s="262"/>
      <c r="GLR40" s="262"/>
      <c r="GLS40" s="262"/>
      <c r="GLT40" s="262"/>
      <c r="GLU40" s="262"/>
      <c r="GLV40" s="262"/>
      <c r="GLW40" s="262"/>
      <c r="GLX40" s="262"/>
      <c r="GLY40" s="262"/>
      <c r="GLZ40" s="262"/>
      <c r="GMA40" s="262"/>
      <c r="GMB40" s="262"/>
      <c r="GMC40" s="262"/>
      <c r="GMD40" s="262"/>
      <c r="GME40" s="262"/>
      <c r="GMF40" s="262"/>
      <c r="GMG40" s="262"/>
      <c r="GMH40" s="262"/>
      <c r="GMI40" s="262"/>
      <c r="GMJ40" s="262"/>
      <c r="GMK40" s="262"/>
      <c r="GML40" s="262"/>
      <c r="GMM40" s="262"/>
      <c r="GMN40" s="262"/>
      <c r="GMO40" s="262"/>
      <c r="GMP40" s="262"/>
      <c r="GMQ40" s="262"/>
      <c r="GMR40" s="262"/>
      <c r="GMS40" s="262"/>
      <c r="GMT40" s="262"/>
      <c r="GMU40" s="262"/>
      <c r="GMV40" s="262"/>
      <c r="GMW40" s="262"/>
      <c r="GMX40" s="262"/>
      <c r="GMY40" s="262"/>
      <c r="GMZ40" s="262"/>
      <c r="GNA40" s="262"/>
      <c r="GNB40" s="262"/>
      <c r="GNC40" s="262"/>
      <c r="GND40" s="262"/>
      <c r="GNE40" s="262"/>
      <c r="GNF40" s="262"/>
      <c r="GNG40" s="262"/>
      <c r="GNH40" s="262"/>
      <c r="GNI40" s="262"/>
      <c r="GNJ40" s="262"/>
      <c r="GNK40" s="262"/>
      <c r="GNL40" s="262"/>
      <c r="GNM40" s="262"/>
      <c r="GNN40" s="262"/>
      <c r="GNO40" s="262"/>
      <c r="GNP40" s="262"/>
      <c r="GNQ40" s="262"/>
      <c r="GNR40" s="262"/>
      <c r="GNS40" s="262"/>
      <c r="GNT40" s="262"/>
      <c r="GNU40" s="262"/>
      <c r="GNV40" s="262"/>
      <c r="GNW40" s="262"/>
      <c r="GNX40" s="262"/>
      <c r="GNY40" s="262"/>
      <c r="GNZ40" s="262"/>
      <c r="GOA40" s="262"/>
      <c r="GOB40" s="262"/>
      <c r="GOC40" s="262"/>
      <c r="GOD40" s="262"/>
      <c r="GOE40" s="262"/>
      <c r="GOF40" s="262"/>
      <c r="GOG40" s="262"/>
      <c r="GOH40" s="262"/>
      <c r="GOI40" s="262"/>
      <c r="GOJ40" s="262"/>
      <c r="GOK40" s="262"/>
      <c r="GOL40" s="262"/>
      <c r="GOM40" s="262"/>
      <c r="GON40" s="262"/>
      <c r="GOO40" s="262"/>
      <c r="GOP40" s="262"/>
      <c r="GOQ40" s="262"/>
      <c r="GOR40" s="262"/>
      <c r="GOS40" s="262"/>
      <c r="GOT40" s="262"/>
      <c r="GOU40" s="262"/>
      <c r="GOV40" s="262"/>
      <c r="GOW40" s="262"/>
      <c r="GOX40" s="262"/>
      <c r="GOY40" s="262"/>
      <c r="GOZ40" s="262"/>
      <c r="GPA40" s="262"/>
      <c r="GPB40" s="262"/>
      <c r="GPC40" s="262"/>
      <c r="GPD40" s="262"/>
      <c r="GPE40" s="262"/>
      <c r="GPF40" s="262"/>
      <c r="GPG40" s="262"/>
      <c r="GPH40" s="262"/>
      <c r="GPI40" s="262"/>
      <c r="GPJ40" s="262"/>
      <c r="GPK40" s="262"/>
      <c r="GPL40" s="262"/>
      <c r="GPM40" s="262"/>
      <c r="GPN40" s="262"/>
      <c r="GPO40" s="262"/>
      <c r="GPP40" s="262"/>
      <c r="GPQ40" s="262"/>
      <c r="GPR40" s="262"/>
      <c r="GPS40" s="262"/>
      <c r="GPT40" s="262"/>
      <c r="GPU40" s="262"/>
      <c r="GPV40" s="262"/>
      <c r="GPW40" s="262"/>
      <c r="GPX40" s="262"/>
      <c r="GPY40" s="262"/>
      <c r="GPZ40" s="262"/>
      <c r="GQA40" s="262"/>
      <c r="GQB40" s="262"/>
      <c r="GQC40" s="262"/>
      <c r="GQD40" s="262"/>
      <c r="GQE40" s="262"/>
      <c r="GQF40" s="262"/>
      <c r="GQG40" s="262"/>
      <c r="GQH40" s="262"/>
      <c r="GQI40" s="262"/>
      <c r="GQJ40" s="262"/>
      <c r="GQK40" s="262"/>
      <c r="GQL40" s="262"/>
      <c r="GQM40" s="262"/>
      <c r="GQN40" s="262"/>
      <c r="GQO40" s="262"/>
      <c r="GQP40" s="262"/>
      <c r="GQQ40" s="262"/>
      <c r="GQR40" s="262"/>
      <c r="GQS40" s="262"/>
      <c r="GQT40" s="262"/>
      <c r="GQU40" s="262"/>
      <c r="GQV40" s="262"/>
      <c r="GQW40" s="262"/>
      <c r="GQX40" s="262"/>
      <c r="GQY40" s="262"/>
      <c r="GQZ40" s="262"/>
      <c r="GRA40" s="262"/>
      <c r="GRB40" s="262"/>
      <c r="GRC40" s="262"/>
      <c r="GRD40" s="262"/>
      <c r="GRE40" s="262"/>
      <c r="GRF40" s="262"/>
      <c r="GRG40" s="262"/>
      <c r="GRH40" s="262"/>
      <c r="GRI40" s="262"/>
      <c r="GRJ40" s="262"/>
      <c r="GRK40" s="262"/>
      <c r="GRL40" s="262"/>
      <c r="GRM40" s="262"/>
      <c r="GRN40" s="262"/>
      <c r="GRO40" s="262"/>
      <c r="GRP40" s="262"/>
      <c r="GRQ40" s="262"/>
      <c r="GRR40" s="262"/>
      <c r="GRS40" s="262"/>
      <c r="GRT40" s="262"/>
      <c r="GRU40" s="262"/>
      <c r="GRV40" s="262"/>
      <c r="GRW40" s="262"/>
      <c r="GRX40" s="262"/>
      <c r="GRY40" s="262"/>
      <c r="GRZ40" s="262"/>
      <c r="GSA40" s="262"/>
      <c r="GSB40" s="262"/>
      <c r="GSC40" s="262"/>
      <c r="GSD40" s="262"/>
      <c r="GSE40" s="262"/>
      <c r="GSF40" s="262"/>
      <c r="GSG40" s="262"/>
      <c r="GSH40" s="262"/>
      <c r="GSI40" s="262"/>
      <c r="GSJ40" s="262"/>
      <c r="GSK40" s="262"/>
      <c r="GSL40" s="262"/>
      <c r="GSM40" s="262"/>
      <c r="GSN40" s="262"/>
      <c r="GSO40" s="262"/>
      <c r="GSP40" s="262"/>
      <c r="GSQ40" s="262"/>
      <c r="GSR40" s="262"/>
      <c r="GSS40" s="262"/>
      <c r="GST40" s="262"/>
      <c r="GSU40" s="262"/>
      <c r="GSV40" s="262"/>
      <c r="GSW40" s="262"/>
      <c r="GSX40" s="262"/>
      <c r="GSY40" s="262"/>
      <c r="GSZ40" s="262"/>
      <c r="GTA40" s="262"/>
      <c r="GTB40" s="262"/>
      <c r="GTC40" s="262"/>
      <c r="GTD40" s="262"/>
      <c r="GTE40" s="262"/>
      <c r="GTF40" s="262"/>
      <c r="GTG40" s="262"/>
      <c r="GTH40" s="262"/>
      <c r="GTI40" s="262"/>
      <c r="GTJ40" s="262"/>
      <c r="GTK40" s="262"/>
      <c r="GTL40" s="262"/>
      <c r="GTM40" s="262"/>
      <c r="GTN40" s="262"/>
      <c r="GTO40" s="262"/>
      <c r="GTP40" s="262"/>
      <c r="GTQ40" s="262"/>
      <c r="GTR40" s="262"/>
      <c r="GTS40" s="262"/>
      <c r="GTT40" s="262"/>
      <c r="GTU40" s="262"/>
      <c r="GTV40" s="262"/>
      <c r="GTW40" s="262"/>
      <c r="GTX40" s="262"/>
      <c r="GTY40" s="262"/>
      <c r="GTZ40" s="262"/>
      <c r="GUA40" s="262"/>
      <c r="GUB40" s="262"/>
      <c r="GUC40" s="262"/>
      <c r="GUD40" s="262"/>
      <c r="GUE40" s="262"/>
      <c r="GUF40" s="262"/>
      <c r="GUG40" s="262"/>
      <c r="GUH40" s="262"/>
      <c r="GUI40" s="262"/>
      <c r="GUJ40" s="262"/>
      <c r="GUK40" s="262"/>
      <c r="GUL40" s="262"/>
      <c r="GUM40" s="262"/>
      <c r="GUN40" s="262"/>
      <c r="GUO40" s="262"/>
      <c r="GUP40" s="262"/>
      <c r="GUQ40" s="262"/>
      <c r="GUR40" s="262"/>
      <c r="GUS40" s="262"/>
      <c r="GUT40" s="262"/>
      <c r="GUU40" s="262"/>
      <c r="GUV40" s="262"/>
      <c r="GUW40" s="262"/>
      <c r="GUX40" s="262"/>
      <c r="GUY40" s="262"/>
      <c r="GUZ40" s="262"/>
      <c r="GVA40" s="262"/>
      <c r="GVB40" s="262"/>
      <c r="GVC40" s="262"/>
      <c r="GVD40" s="262"/>
      <c r="GVE40" s="262"/>
      <c r="GVF40" s="262"/>
      <c r="GVG40" s="262"/>
      <c r="GVH40" s="262"/>
      <c r="GVI40" s="262"/>
      <c r="GVJ40" s="262"/>
      <c r="GVK40" s="262"/>
      <c r="GVL40" s="262"/>
      <c r="GVM40" s="262"/>
      <c r="GVN40" s="262"/>
      <c r="GVO40" s="262"/>
      <c r="GVP40" s="262"/>
      <c r="GVQ40" s="262"/>
      <c r="GVR40" s="262"/>
      <c r="GVS40" s="262"/>
      <c r="GVT40" s="262"/>
      <c r="GVU40" s="262"/>
      <c r="GVV40" s="262"/>
      <c r="GVW40" s="262"/>
      <c r="GVX40" s="262"/>
      <c r="GVY40" s="262"/>
      <c r="GVZ40" s="262"/>
      <c r="GWA40" s="262"/>
      <c r="GWB40" s="262"/>
      <c r="GWC40" s="262"/>
      <c r="GWD40" s="262"/>
      <c r="GWE40" s="262"/>
      <c r="GWF40" s="262"/>
      <c r="GWG40" s="262"/>
      <c r="GWH40" s="262"/>
      <c r="GWI40" s="262"/>
      <c r="GWJ40" s="262"/>
      <c r="GWK40" s="262"/>
      <c r="GWL40" s="262"/>
      <c r="GWM40" s="262"/>
      <c r="GWN40" s="262"/>
      <c r="GWO40" s="262"/>
      <c r="GWP40" s="262"/>
      <c r="GWQ40" s="262"/>
      <c r="GWR40" s="262"/>
      <c r="GWS40" s="262"/>
      <c r="GWT40" s="262"/>
      <c r="GWU40" s="262"/>
      <c r="GWV40" s="262"/>
      <c r="GWW40" s="262"/>
      <c r="GWX40" s="262"/>
      <c r="GWY40" s="262"/>
      <c r="GWZ40" s="262"/>
      <c r="GXA40" s="262"/>
      <c r="GXB40" s="262"/>
      <c r="GXC40" s="262"/>
      <c r="GXD40" s="262"/>
      <c r="GXE40" s="262"/>
      <c r="GXF40" s="262"/>
      <c r="GXG40" s="262"/>
      <c r="GXH40" s="262"/>
      <c r="GXI40" s="262"/>
      <c r="GXJ40" s="262"/>
      <c r="GXK40" s="262"/>
      <c r="GXL40" s="262"/>
      <c r="GXM40" s="262"/>
      <c r="GXN40" s="262"/>
      <c r="GXO40" s="262"/>
      <c r="GXP40" s="262"/>
      <c r="GXQ40" s="262"/>
      <c r="GXR40" s="262"/>
      <c r="GXS40" s="262"/>
      <c r="GXT40" s="262"/>
      <c r="GXU40" s="262"/>
      <c r="GXV40" s="262"/>
      <c r="GXW40" s="262"/>
      <c r="GXX40" s="262"/>
      <c r="GXY40" s="262"/>
      <c r="GXZ40" s="262"/>
      <c r="GYA40" s="262"/>
      <c r="GYB40" s="262"/>
      <c r="GYC40" s="262"/>
      <c r="GYD40" s="262"/>
      <c r="GYE40" s="262"/>
      <c r="GYF40" s="262"/>
      <c r="GYG40" s="262"/>
      <c r="GYH40" s="262"/>
      <c r="GYI40" s="262"/>
      <c r="GYJ40" s="262"/>
      <c r="GYK40" s="262"/>
      <c r="GYL40" s="262"/>
      <c r="GYM40" s="262"/>
      <c r="GYN40" s="262"/>
      <c r="GYO40" s="262"/>
      <c r="GYP40" s="262"/>
      <c r="GYQ40" s="262"/>
      <c r="GYR40" s="262"/>
      <c r="GYS40" s="262"/>
      <c r="GYT40" s="262"/>
      <c r="GYU40" s="262"/>
      <c r="GYV40" s="262"/>
      <c r="GYW40" s="262"/>
      <c r="GYX40" s="262"/>
      <c r="GYY40" s="262"/>
      <c r="GYZ40" s="262"/>
      <c r="GZA40" s="262"/>
      <c r="GZB40" s="262"/>
      <c r="GZC40" s="262"/>
      <c r="GZD40" s="262"/>
      <c r="GZE40" s="262"/>
      <c r="GZF40" s="262"/>
      <c r="GZG40" s="262"/>
      <c r="GZH40" s="262"/>
      <c r="GZI40" s="262"/>
      <c r="GZJ40" s="262"/>
      <c r="GZK40" s="262"/>
      <c r="GZL40" s="262"/>
      <c r="GZM40" s="262"/>
      <c r="GZN40" s="262"/>
      <c r="GZO40" s="262"/>
      <c r="GZP40" s="262"/>
      <c r="GZQ40" s="262"/>
      <c r="GZR40" s="262"/>
      <c r="GZS40" s="262"/>
      <c r="GZT40" s="262"/>
      <c r="GZU40" s="262"/>
      <c r="GZV40" s="262"/>
      <c r="GZW40" s="262"/>
      <c r="GZX40" s="262"/>
      <c r="GZY40" s="262"/>
      <c r="GZZ40" s="262"/>
      <c r="HAA40" s="262"/>
      <c r="HAB40" s="262"/>
      <c r="HAC40" s="262"/>
      <c r="HAD40" s="262"/>
      <c r="HAE40" s="262"/>
      <c r="HAF40" s="262"/>
      <c r="HAG40" s="262"/>
      <c r="HAH40" s="262"/>
      <c r="HAI40" s="262"/>
      <c r="HAJ40" s="262"/>
      <c r="HAK40" s="262"/>
      <c r="HAL40" s="262"/>
      <c r="HAM40" s="262"/>
      <c r="HAN40" s="262"/>
      <c r="HAO40" s="262"/>
      <c r="HAP40" s="262"/>
      <c r="HAQ40" s="262"/>
      <c r="HAR40" s="262"/>
      <c r="HAS40" s="262"/>
      <c r="HAT40" s="262"/>
      <c r="HAU40" s="262"/>
      <c r="HAV40" s="262"/>
      <c r="HAW40" s="262"/>
      <c r="HAX40" s="262"/>
      <c r="HAY40" s="262"/>
      <c r="HAZ40" s="262"/>
      <c r="HBA40" s="262"/>
      <c r="HBB40" s="262"/>
      <c r="HBC40" s="262"/>
      <c r="HBD40" s="262"/>
      <c r="HBE40" s="262"/>
      <c r="HBF40" s="262"/>
      <c r="HBG40" s="262"/>
      <c r="HBH40" s="262"/>
      <c r="HBI40" s="262"/>
      <c r="HBJ40" s="262"/>
      <c r="HBK40" s="262"/>
      <c r="HBL40" s="262"/>
      <c r="HBM40" s="262"/>
      <c r="HBN40" s="262"/>
      <c r="HBO40" s="262"/>
      <c r="HBP40" s="262"/>
      <c r="HBQ40" s="262"/>
      <c r="HBR40" s="262"/>
      <c r="HBS40" s="262"/>
      <c r="HBT40" s="262"/>
      <c r="HBU40" s="262"/>
      <c r="HBV40" s="262"/>
      <c r="HBW40" s="262"/>
      <c r="HBX40" s="262"/>
      <c r="HBY40" s="262"/>
      <c r="HBZ40" s="262"/>
      <c r="HCA40" s="262"/>
      <c r="HCB40" s="262"/>
      <c r="HCC40" s="262"/>
      <c r="HCD40" s="262"/>
      <c r="HCE40" s="262"/>
      <c r="HCF40" s="262"/>
      <c r="HCG40" s="262"/>
      <c r="HCH40" s="262"/>
      <c r="HCI40" s="262"/>
      <c r="HCJ40" s="262"/>
      <c r="HCK40" s="262"/>
      <c r="HCL40" s="262"/>
      <c r="HCM40" s="262"/>
      <c r="HCN40" s="262"/>
      <c r="HCO40" s="262"/>
      <c r="HCP40" s="262"/>
      <c r="HCQ40" s="262"/>
      <c r="HCR40" s="262"/>
      <c r="HCS40" s="262"/>
      <c r="HCT40" s="262"/>
      <c r="HCU40" s="262"/>
      <c r="HCV40" s="262"/>
      <c r="HCW40" s="262"/>
      <c r="HCX40" s="262"/>
      <c r="HCY40" s="262"/>
      <c r="HCZ40" s="262"/>
      <c r="HDA40" s="262"/>
      <c r="HDB40" s="262"/>
      <c r="HDC40" s="262"/>
      <c r="HDD40" s="262"/>
      <c r="HDE40" s="262"/>
      <c r="HDF40" s="262"/>
      <c r="HDG40" s="262"/>
      <c r="HDH40" s="262"/>
      <c r="HDI40" s="262"/>
      <c r="HDJ40" s="262"/>
      <c r="HDK40" s="262"/>
      <c r="HDL40" s="262"/>
      <c r="HDM40" s="262"/>
      <c r="HDN40" s="262"/>
      <c r="HDO40" s="262"/>
      <c r="HDP40" s="262"/>
      <c r="HDQ40" s="262"/>
      <c r="HDR40" s="262"/>
      <c r="HDS40" s="262"/>
      <c r="HDT40" s="262"/>
      <c r="HDU40" s="262"/>
      <c r="HDV40" s="262"/>
      <c r="HDW40" s="262"/>
      <c r="HDX40" s="262"/>
      <c r="HDY40" s="262"/>
      <c r="HDZ40" s="262"/>
      <c r="HEA40" s="262"/>
      <c r="HEB40" s="262"/>
      <c r="HEC40" s="262"/>
      <c r="HED40" s="262"/>
      <c r="HEE40" s="262"/>
      <c r="HEF40" s="262"/>
      <c r="HEG40" s="262"/>
      <c r="HEH40" s="262"/>
      <c r="HEI40" s="262"/>
      <c r="HEJ40" s="262"/>
      <c r="HEK40" s="262"/>
      <c r="HEL40" s="262"/>
      <c r="HEM40" s="262"/>
      <c r="HEN40" s="262"/>
      <c r="HEO40" s="262"/>
      <c r="HEP40" s="262"/>
      <c r="HEQ40" s="262"/>
      <c r="HER40" s="262"/>
      <c r="HES40" s="262"/>
      <c r="HET40" s="262"/>
      <c r="HEU40" s="262"/>
      <c r="HEV40" s="262"/>
      <c r="HEW40" s="262"/>
      <c r="HEX40" s="262"/>
      <c r="HEY40" s="262"/>
      <c r="HEZ40" s="262"/>
      <c r="HFA40" s="262"/>
      <c r="HFB40" s="262"/>
      <c r="HFC40" s="262"/>
      <c r="HFD40" s="262"/>
      <c r="HFE40" s="262"/>
      <c r="HFF40" s="262"/>
      <c r="HFG40" s="262"/>
      <c r="HFH40" s="262"/>
      <c r="HFI40" s="262"/>
      <c r="HFJ40" s="262"/>
      <c r="HFK40" s="262"/>
      <c r="HFL40" s="262"/>
      <c r="HFM40" s="262"/>
      <c r="HFN40" s="262"/>
      <c r="HFO40" s="262"/>
      <c r="HFP40" s="262"/>
      <c r="HFQ40" s="262"/>
      <c r="HFR40" s="262"/>
      <c r="HFS40" s="262"/>
      <c r="HFT40" s="262"/>
      <c r="HFU40" s="262"/>
      <c r="HFV40" s="262"/>
      <c r="HFW40" s="262"/>
      <c r="HFX40" s="262"/>
      <c r="HFY40" s="262"/>
      <c r="HFZ40" s="262"/>
      <c r="HGA40" s="262"/>
      <c r="HGB40" s="262"/>
      <c r="HGC40" s="262"/>
      <c r="HGD40" s="262"/>
      <c r="HGE40" s="262"/>
      <c r="HGF40" s="262"/>
      <c r="HGG40" s="262"/>
      <c r="HGH40" s="262"/>
      <c r="HGI40" s="262"/>
      <c r="HGJ40" s="262"/>
      <c r="HGK40" s="262"/>
      <c r="HGL40" s="262"/>
      <c r="HGM40" s="262"/>
      <c r="HGN40" s="262"/>
      <c r="HGO40" s="262"/>
      <c r="HGP40" s="262"/>
      <c r="HGQ40" s="262"/>
      <c r="HGR40" s="262"/>
      <c r="HGS40" s="262"/>
      <c r="HGT40" s="262"/>
      <c r="HGU40" s="262"/>
      <c r="HGV40" s="262"/>
      <c r="HGW40" s="262"/>
      <c r="HGX40" s="262"/>
      <c r="HGY40" s="262"/>
      <c r="HGZ40" s="262"/>
      <c r="HHA40" s="262"/>
      <c r="HHB40" s="262"/>
      <c r="HHC40" s="262"/>
      <c r="HHD40" s="262"/>
      <c r="HHE40" s="262"/>
      <c r="HHF40" s="262"/>
      <c r="HHG40" s="262"/>
      <c r="HHH40" s="262"/>
      <c r="HHI40" s="262"/>
      <c r="HHJ40" s="262"/>
      <c r="HHK40" s="262"/>
      <c r="HHL40" s="262"/>
      <c r="HHM40" s="262"/>
      <c r="HHN40" s="262"/>
      <c r="HHO40" s="262"/>
      <c r="HHP40" s="262"/>
      <c r="HHQ40" s="262"/>
      <c r="HHR40" s="262"/>
      <c r="HHS40" s="262"/>
      <c r="HHT40" s="262"/>
      <c r="HHU40" s="262"/>
      <c r="HHV40" s="262"/>
      <c r="HHW40" s="262"/>
      <c r="HHX40" s="262"/>
      <c r="HHY40" s="262"/>
      <c r="HHZ40" s="262"/>
      <c r="HIA40" s="262"/>
      <c r="HIB40" s="262"/>
      <c r="HIC40" s="262"/>
      <c r="HID40" s="262"/>
      <c r="HIE40" s="262"/>
      <c r="HIF40" s="262"/>
      <c r="HIG40" s="262"/>
      <c r="HIH40" s="262"/>
      <c r="HII40" s="262"/>
      <c r="HIJ40" s="262"/>
      <c r="HIK40" s="262"/>
      <c r="HIL40" s="262"/>
      <c r="HIM40" s="262"/>
      <c r="HIN40" s="262"/>
      <c r="HIO40" s="262"/>
      <c r="HIP40" s="262"/>
      <c r="HIQ40" s="262"/>
      <c r="HIR40" s="262"/>
      <c r="HIS40" s="262"/>
      <c r="HIT40" s="262"/>
      <c r="HIU40" s="262"/>
      <c r="HIV40" s="262"/>
      <c r="HIW40" s="262"/>
      <c r="HIX40" s="262"/>
      <c r="HIY40" s="262"/>
      <c r="HIZ40" s="262"/>
      <c r="HJA40" s="262"/>
      <c r="HJB40" s="262"/>
      <c r="HJC40" s="262"/>
      <c r="HJD40" s="262"/>
      <c r="HJE40" s="262"/>
      <c r="HJF40" s="262"/>
      <c r="HJG40" s="262"/>
      <c r="HJH40" s="262"/>
      <c r="HJI40" s="262"/>
      <c r="HJJ40" s="262"/>
      <c r="HJK40" s="262"/>
      <c r="HJL40" s="262"/>
      <c r="HJM40" s="262"/>
      <c r="HJN40" s="262"/>
      <c r="HJO40" s="262"/>
      <c r="HJP40" s="262"/>
      <c r="HJQ40" s="262"/>
      <c r="HJR40" s="262"/>
      <c r="HJS40" s="262"/>
      <c r="HJT40" s="262"/>
      <c r="HJU40" s="262"/>
      <c r="HJV40" s="262"/>
      <c r="HJW40" s="262"/>
      <c r="HJX40" s="262"/>
      <c r="HJY40" s="262"/>
      <c r="HJZ40" s="262"/>
      <c r="HKA40" s="262"/>
      <c r="HKB40" s="262"/>
      <c r="HKC40" s="262"/>
      <c r="HKD40" s="262"/>
      <c r="HKE40" s="262"/>
      <c r="HKF40" s="262"/>
      <c r="HKG40" s="262"/>
      <c r="HKH40" s="262"/>
      <c r="HKI40" s="262"/>
      <c r="HKJ40" s="262"/>
      <c r="HKK40" s="262"/>
      <c r="HKL40" s="262"/>
      <c r="HKM40" s="262"/>
      <c r="HKN40" s="262"/>
      <c r="HKO40" s="262"/>
      <c r="HKP40" s="262"/>
      <c r="HKQ40" s="262"/>
      <c r="HKR40" s="262"/>
      <c r="HKS40" s="262"/>
      <c r="HKT40" s="262"/>
      <c r="HKU40" s="262"/>
      <c r="HKV40" s="262"/>
      <c r="HKW40" s="262"/>
      <c r="HKX40" s="262"/>
      <c r="HKY40" s="262"/>
      <c r="HKZ40" s="262"/>
      <c r="HLA40" s="262"/>
      <c r="HLB40" s="262"/>
      <c r="HLC40" s="262"/>
      <c r="HLD40" s="262"/>
      <c r="HLE40" s="262"/>
      <c r="HLF40" s="262"/>
      <c r="HLG40" s="262"/>
      <c r="HLH40" s="262"/>
      <c r="HLI40" s="262"/>
      <c r="HLJ40" s="262"/>
      <c r="HLK40" s="262"/>
      <c r="HLL40" s="262"/>
      <c r="HLM40" s="262"/>
      <c r="HLN40" s="262"/>
      <c r="HLO40" s="262"/>
      <c r="HLP40" s="262"/>
      <c r="HLQ40" s="262"/>
      <c r="HLR40" s="262"/>
      <c r="HLS40" s="262"/>
      <c r="HLT40" s="262"/>
      <c r="HLU40" s="262"/>
      <c r="HLV40" s="262"/>
      <c r="HLW40" s="262"/>
      <c r="HLX40" s="262"/>
      <c r="HLY40" s="262"/>
      <c r="HLZ40" s="262"/>
      <c r="HMA40" s="262"/>
      <c r="HMB40" s="262"/>
      <c r="HMC40" s="262"/>
      <c r="HMD40" s="262"/>
      <c r="HME40" s="262"/>
      <c r="HMF40" s="262"/>
      <c r="HMG40" s="262"/>
      <c r="HMH40" s="262"/>
      <c r="HMI40" s="262"/>
      <c r="HMJ40" s="262"/>
      <c r="HMK40" s="262"/>
      <c r="HML40" s="262"/>
      <c r="HMM40" s="262"/>
      <c r="HMN40" s="262"/>
      <c r="HMO40" s="262"/>
      <c r="HMP40" s="262"/>
      <c r="HMQ40" s="262"/>
      <c r="HMR40" s="262"/>
      <c r="HMS40" s="262"/>
      <c r="HMT40" s="262"/>
      <c r="HMU40" s="262"/>
      <c r="HMV40" s="262"/>
      <c r="HMW40" s="262"/>
      <c r="HMX40" s="262"/>
      <c r="HMY40" s="262"/>
      <c r="HMZ40" s="262"/>
      <c r="HNA40" s="262"/>
      <c r="HNB40" s="262"/>
      <c r="HNC40" s="262"/>
      <c r="HND40" s="262"/>
      <c r="HNE40" s="262"/>
      <c r="HNF40" s="262"/>
      <c r="HNG40" s="262"/>
      <c r="HNH40" s="262"/>
      <c r="HNI40" s="262"/>
      <c r="HNJ40" s="262"/>
      <c r="HNK40" s="262"/>
      <c r="HNL40" s="262"/>
      <c r="HNM40" s="262"/>
      <c r="HNN40" s="262"/>
      <c r="HNO40" s="262"/>
      <c r="HNP40" s="262"/>
      <c r="HNQ40" s="262"/>
      <c r="HNR40" s="262"/>
      <c r="HNS40" s="262"/>
      <c r="HNT40" s="262"/>
      <c r="HNU40" s="262"/>
      <c r="HNV40" s="262"/>
      <c r="HNW40" s="262"/>
      <c r="HNX40" s="262"/>
      <c r="HNY40" s="262"/>
      <c r="HNZ40" s="262"/>
      <c r="HOA40" s="262"/>
      <c r="HOB40" s="262"/>
      <c r="HOC40" s="262"/>
      <c r="HOD40" s="262"/>
      <c r="HOE40" s="262"/>
      <c r="HOF40" s="262"/>
      <c r="HOG40" s="262"/>
      <c r="HOH40" s="262"/>
      <c r="HOI40" s="262"/>
      <c r="HOJ40" s="262"/>
      <c r="HOK40" s="262"/>
      <c r="HOL40" s="262"/>
      <c r="HOM40" s="262"/>
      <c r="HON40" s="262"/>
      <c r="HOO40" s="262"/>
      <c r="HOP40" s="262"/>
      <c r="HOQ40" s="262"/>
      <c r="HOR40" s="262"/>
      <c r="HOS40" s="262"/>
      <c r="HOT40" s="262"/>
      <c r="HOU40" s="262"/>
      <c r="HOV40" s="262"/>
      <c r="HOW40" s="262"/>
      <c r="HOX40" s="262"/>
      <c r="HOY40" s="262"/>
      <c r="HOZ40" s="262"/>
      <c r="HPA40" s="262"/>
      <c r="HPB40" s="262"/>
      <c r="HPC40" s="262"/>
      <c r="HPD40" s="262"/>
      <c r="HPE40" s="262"/>
      <c r="HPF40" s="262"/>
      <c r="HPG40" s="262"/>
      <c r="HPH40" s="262"/>
      <c r="HPI40" s="262"/>
      <c r="HPJ40" s="262"/>
      <c r="HPK40" s="262"/>
      <c r="HPL40" s="262"/>
      <c r="HPM40" s="262"/>
      <c r="HPN40" s="262"/>
      <c r="HPO40" s="262"/>
      <c r="HPP40" s="262"/>
      <c r="HPQ40" s="262"/>
      <c r="HPR40" s="262"/>
      <c r="HPS40" s="262"/>
      <c r="HPT40" s="262"/>
      <c r="HPU40" s="262"/>
      <c r="HPV40" s="262"/>
      <c r="HPW40" s="262"/>
      <c r="HPX40" s="262"/>
      <c r="HPY40" s="262"/>
      <c r="HPZ40" s="262"/>
      <c r="HQA40" s="262"/>
      <c r="HQB40" s="262"/>
      <c r="HQC40" s="262"/>
      <c r="HQD40" s="262"/>
      <c r="HQE40" s="262"/>
      <c r="HQF40" s="262"/>
      <c r="HQG40" s="262"/>
      <c r="HQH40" s="262"/>
      <c r="HQI40" s="262"/>
      <c r="HQJ40" s="262"/>
      <c r="HQK40" s="262"/>
      <c r="HQL40" s="262"/>
      <c r="HQM40" s="262"/>
      <c r="HQN40" s="262"/>
      <c r="HQO40" s="262"/>
      <c r="HQP40" s="262"/>
      <c r="HQQ40" s="262"/>
      <c r="HQR40" s="262"/>
      <c r="HQS40" s="262"/>
      <c r="HQT40" s="262"/>
      <c r="HQU40" s="262"/>
      <c r="HQV40" s="262"/>
      <c r="HQW40" s="262"/>
      <c r="HQX40" s="262"/>
      <c r="HQY40" s="262"/>
      <c r="HQZ40" s="262"/>
      <c r="HRA40" s="262"/>
      <c r="HRB40" s="262"/>
      <c r="HRC40" s="262"/>
      <c r="HRD40" s="262"/>
      <c r="HRE40" s="262"/>
      <c r="HRF40" s="262"/>
      <c r="HRG40" s="262"/>
      <c r="HRH40" s="262"/>
      <c r="HRI40" s="262"/>
      <c r="HRJ40" s="262"/>
      <c r="HRK40" s="262"/>
      <c r="HRL40" s="262"/>
      <c r="HRM40" s="262"/>
      <c r="HRN40" s="262"/>
      <c r="HRO40" s="262"/>
      <c r="HRP40" s="262"/>
      <c r="HRQ40" s="262"/>
      <c r="HRR40" s="262"/>
      <c r="HRS40" s="262"/>
      <c r="HRT40" s="262"/>
      <c r="HRU40" s="262"/>
      <c r="HRV40" s="262"/>
      <c r="HRW40" s="262"/>
      <c r="HRX40" s="262"/>
      <c r="HRY40" s="262"/>
      <c r="HRZ40" s="262"/>
      <c r="HSA40" s="262"/>
      <c r="HSB40" s="262"/>
      <c r="HSC40" s="262"/>
      <c r="HSD40" s="262"/>
      <c r="HSE40" s="262"/>
      <c r="HSF40" s="262"/>
      <c r="HSG40" s="262"/>
      <c r="HSH40" s="262"/>
      <c r="HSI40" s="262"/>
      <c r="HSJ40" s="262"/>
      <c r="HSK40" s="262"/>
      <c r="HSL40" s="262"/>
      <c r="HSM40" s="262"/>
      <c r="HSN40" s="262"/>
      <c r="HSO40" s="262"/>
      <c r="HSP40" s="262"/>
      <c r="HSQ40" s="262"/>
      <c r="HSR40" s="262"/>
      <c r="HSS40" s="262"/>
      <c r="HST40" s="262"/>
      <c r="HSU40" s="262"/>
      <c r="HSV40" s="262"/>
      <c r="HSW40" s="262"/>
      <c r="HSX40" s="262"/>
      <c r="HSY40" s="262"/>
      <c r="HSZ40" s="262"/>
      <c r="HTA40" s="262"/>
      <c r="HTB40" s="262"/>
      <c r="HTC40" s="262"/>
      <c r="HTD40" s="262"/>
      <c r="HTE40" s="262"/>
      <c r="HTF40" s="262"/>
      <c r="HTG40" s="262"/>
      <c r="HTH40" s="262"/>
      <c r="HTI40" s="262"/>
      <c r="HTJ40" s="262"/>
      <c r="HTK40" s="262"/>
      <c r="HTL40" s="262"/>
      <c r="HTM40" s="262"/>
      <c r="HTN40" s="262"/>
      <c r="HTO40" s="262"/>
      <c r="HTP40" s="262"/>
      <c r="HTQ40" s="262"/>
      <c r="HTR40" s="262"/>
      <c r="HTS40" s="262"/>
      <c r="HTT40" s="262"/>
      <c r="HTU40" s="262"/>
      <c r="HTV40" s="262"/>
      <c r="HTW40" s="262"/>
      <c r="HTX40" s="262"/>
      <c r="HTY40" s="262"/>
      <c r="HTZ40" s="262"/>
      <c r="HUA40" s="262"/>
      <c r="HUB40" s="262"/>
      <c r="HUC40" s="262"/>
      <c r="HUD40" s="262"/>
      <c r="HUE40" s="262"/>
      <c r="HUF40" s="262"/>
      <c r="HUG40" s="262"/>
      <c r="HUH40" s="262"/>
      <c r="HUI40" s="262"/>
      <c r="HUJ40" s="262"/>
      <c r="HUK40" s="262"/>
      <c r="HUL40" s="262"/>
      <c r="HUM40" s="262"/>
      <c r="HUN40" s="262"/>
      <c r="HUO40" s="262"/>
      <c r="HUP40" s="262"/>
      <c r="HUQ40" s="262"/>
      <c r="HUR40" s="262"/>
      <c r="HUS40" s="262"/>
      <c r="HUT40" s="262"/>
      <c r="HUU40" s="262"/>
      <c r="HUV40" s="262"/>
      <c r="HUW40" s="262"/>
      <c r="HUX40" s="262"/>
      <c r="HUY40" s="262"/>
      <c r="HUZ40" s="262"/>
      <c r="HVA40" s="262"/>
      <c r="HVB40" s="262"/>
      <c r="HVC40" s="262"/>
      <c r="HVD40" s="262"/>
      <c r="HVE40" s="262"/>
      <c r="HVF40" s="262"/>
      <c r="HVG40" s="262"/>
      <c r="HVH40" s="262"/>
      <c r="HVI40" s="262"/>
      <c r="HVJ40" s="262"/>
      <c r="HVK40" s="262"/>
      <c r="HVL40" s="262"/>
      <c r="HVM40" s="262"/>
      <c r="HVN40" s="262"/>
      <c r="HVO40" s="262"/>
      <c r="HVP40" s="262"/>
      <c r="HVQ40" s="262"/>
      <c r="HVR40" s="262"/>
      <c r="HVS40" s="262"/>
      <c r="HVT40" s="262"/>
      <c r="HVU40" s="262"/>
      <c r="HVV40" s="262"/>
      <c r="HVW40" s="262"/>
      <c r="HVX40" s="262"/>
      <c r="HVY40" s="262"/>
      <c r="HVZ40" s="262"/>
      <c r="HWA40" s="262"/>
      <c r="HWB40" s="262"/>
      <c r="HWC40" s="262"/>
      <c r="HWD40" s="262"/>
      <c r="HWE40" s="262"/>
      <c r="HWF40" s="262"/>
      <c r="HWG40" s="262"/>
      <c r="HWH40" s="262"/>
      <c r="HWI40" s="262"/>
      <c r="HWJ40" s="262"/>
      <c r="HWK40" s="262"/>
      <c r="HWL40" s="262"/>
      <c r="HWM40" s="262"/>
      <c r="HWN40" s="262"/>
      <c r="HWO40" s="262"/>
      <c r="HWP40" s="262"/>
      <c r="HWQ40" s="262"/>
      <c r="HWR40" s="262"/>
      <c r="HWS40" s="262"/>
      <c r="HWT40" s="262"/>
      <c r="HWU40" s="262"/>
      <c r="HWV40" s="262"/>
      <c r="HWW40" s="262"/>
      <c r="HWX40" s="262"/>
      <c r="HWY40" s="262"/>
      <c r="HWZ40" s="262"/>
      <c r="HXA40" s="262"/>
      <c r="HXB40" s="262"/>
      <c r="HXC40" s="262"/>
      <c r="HXD40" s="262"/>
      <c r="HXE40" s="262"/>
      <c r="HXF40" s="262"/>
      <c r="HXG40" s="262"/>
      <c r="HXH40" s="262"/>
      <c r="HXI40" s="262"/>
      <c r="HXJ40" s="262"/>
      <c r="HXK40" s="262"/>
      <c r="HXL40" s="262"/>
      <c r="HXM40" s="262"/>
      <c r="HXN40" s="262"/>
      <c r="HXO40" s="262"/>
      <c r="HXP40" s="262"/>
      <c r="HXQ40" s="262"/>
      <c r="HXR40" s="262"/>
      <c r="HXS40" s="262"/>
      <c r="HXT40" s="262"/>
      <c r="HXU40" s="262"/>
      <c r="HXV40" s="262"/>
      <c r="HXW40" s="262"/>
      <c r="HXX40" s="262"/>
      <c r="HXY40" s="262"/>
      <c r="HXZ40" s="262"/>
      <c r="HYA40" s="262"/>
      <c r="HYB40" s="262"/>
      <c r="HYC40" s="262"/>
      <c r="HYD40" s="262"/>
      <c r="HYE40" s="262"/>
      <c r="HYF40" s="262"/>
      <c r="HYG40" s="262"/>
      <c r="HYH40" s="262"/>
      <c r="HYI40" s="262"/>
      <c r="HYJ40" s="262"/>
      <c r="HYK40" s="262"/>
      <c r="HYL40" s="262"/>
      <c r="HYM40" s="262"/>
      <c r="HYN40" s="262"/>
      <c r="HYO40" s="262"/>
      <c r="HYP40" s="262"/>
      <c r="HYQ40" s="262"/>
      <c r="HYR40" s="262"/>
      <c r="HYS40" s="262"/>
      <c r="HYT40" s="262"/>
      <c r="HYU40" s="262"/>
      <c r="HYV40" s="262"/>
      <c r="HYW40" s="262"/>
      <c r="HYX40" s="262"/>
      <c r="HYY40" s="262"/>
      <c r="HYZ40" s="262"/>
      <c r="HZA40" s="262"/>
      <c r="HZB40" s="262"/>
      <c r="HZC40" s="262"/>
      <c r="HZD40" s="262"/>
      <c r="HZE40" s="262"/>
      <c r="HZF40" s="262"/>
      <c r="HZG40" s="262"/>
      <c r="HZH40" s="262"/>
      <c r="HZI40" s="262"/>
      <c r="HZJ40" s="262"/>
      <c r="HZK40" s="262"/>
      <c r="HZL40" s="262"/>
      <c r="HZM40" s="262"/>
      <c r="HZN40" s="262"/>
      <c r="HZO40" s="262"/>
      <c r="HZP40" s="262"/>
      <c r="HZQ40" s="262"/>
      <c r="HZR40" s="262"/>
      <c r="HZS40" s="262"/>
      <c r="HZT40" s="262"/>
      <c r="HZU40" s="262"/>
      <c r="HZV40" s="262"/>
      <c r="HZW40" s="262"/>
      <c r="HZX40" s="262"/>
      <c r="HZY40" s="262"/>
      <c r="HZZ40" s="262"/>
      <c r="IAA40" s="262"/>
      <c r="IAB40" s="262"/>
      <c r="IAC40" s="262"/>
      <c r="IAD40" s="262"/>
      <c r="IAE40" s="262"/>
      <c r="IAF40" s="262"/>
      <c r="IAG40" s="262"/>
      <c r="IAH40" s="262"/>
      <c r="IAI40" s="262"/>
      <c r="IAJ40" s="262"/>
      <c r="IAK40" s="262"/>
      <c r="IAL40" s="262"/>
      <c r="IAM40" s="262"/>
      <c r="IAN40" s="262"/>
      <c r="IAO40" s="262"/>
      <c r="IAP40" s="262"/>
      <c r="IAQ40" s="262"/>
      <c r="IAR40" s="262"/>
      <c r="IAS40" s="262"/>
      <c r="IAT40" s="262"/>
      <c r="IAU40" s="262"/>
      <c r="IAV40" s="262"/>
      <c r="IAW40" s="262"/>
      <c r="IAX40" s="262"/>
      <c r="IAY40" s="262"/>
      <c r="IAZ40" s="262"/>
      <c r="IBA40" s="262"/>
      <c r="IBB40" s="262"/>
      <c r="IBC40" s="262"/>
      <c r="IBD40" s="262"/>
      <c r="IBE40" s="262"/>
      <c r="IBF40" s="262"/>
      <c r="IBG40" s="262"/>
      <c r="IBH40" s="262"/>
      <c r="IBI40" s="262"/>
      <c r="IBJ40" s="262"/>
      <c r="IBK40" s="262"/>
      <c r="IBL40" s="262"/>
      <c r="IBM40" s="262"/>
      <c r="IBN40" s="262"/>
      <c r="IBO40" s="262"/>
      <c r="IBP40" s="262"/>
      <c r="IBQ40" s="262"/>
      <c r="IBR40" s="262"/>
      <c r="IBS40" s="262"/>
      <c r="IBT40" s="262"/>
      <c r="IBU40" s="262"/>
      <c r="IBV40" s="262"/>
      <c r="IBW40" s="262"/>
      <c r="IBX40" s="262"/>
      <c r="IBY40" s="262"/>
      <c r="IBZ40" s="262"/>
      <c r="ICA40" s="262"/>
      <c r="ICB40" s="262"/>
      <c r="ICC40" s="262"/>
      <c r="ICD40" s="262"/>
      <c r="ICE40" s="262"/>
      <c r="ICF40" s="262"/>
      <c r="ICG40" s="262"/>
      <c r="ICH40" s="262"/>
      <c r="ICI40" s="262"/>
      <c r="ICJ40" s="262"/>
      <c r="ICK40" s="262"/>
      <c r="ICL40" s="262"/>
      <c r="ICM40" s="262"/>
      <c r="ICN40" s="262"/>
      <c r="ICO40" s="262"/>
      <c r="ICP40" s="262"/>
      <c r="ICQ40" s="262"/>
      <c r="ICR40" s="262"/>
      <c r="ICS40" s="262"/>
      <c r="ICT40" s="262"/>
      <c r="ICU40" s="262"/>
      <c r="ICV40" s="262"/>
      <c r="ICW40" s="262"/>
      <c r="ICX40" s="262"/>
      <c r="ICY40" s="262"/>
      <c r="ICZ40" s="262"/>
      <c r="IDA40" s="262"/>
      <c r="IDB40" s="262"/>
      <c r="IDC40" s="262"/>
      <c r="IDD40" s="262"/>
      <c r="IDE40" s="262"/>
      <c r="IDF40" s="262"/>
      <c r="IDG40" s="262"/>
      <c r="IDH40" s="262"/>
      <c r="IDI40" s="262"/>
      <c r="IDJ40" s="262"/>
      <c r="IDK40" s="262"/>
      <c r="IDL40" s="262"/>
      <c r="IDM40" s="262"/>
      <c r="IDN40" s="262"/>
      <c r="IDO40" s="262"/>
      <c r="IDP40" s="262"/>
      <c r="IDQ40" s="262"/>
      <c r="IDR40" s="262"/>
      <c r="IDS40" s="262"/>
      <c r="IDT40" s="262"/>
      <c r="IDU40" s="262"/>
      <c r="IDV40" s="262"/>
      <c r="IDW40" s="262"/>
      <c r="IDX40" s="262"/>
      <c r="IDY40" s="262"/>
      <c r="IDZ40" s="262"/>
      <c r="IEA40" s="262"/>
      <c r="IEB40" s="262"/>
      <c r="IEC40" s="262"/>
      <c r="IED40" s="262"/>
      <c r="IEE40" s="262"/>
      <c r="IEF40" s="262"/>
      <c r="IEG40" s="262"/>
      <c r="IEH40" s="262"/>
      <c r="IEI40" s="262"/>
      <c r="IEJ40" s="262"/>
      <c r="IEK40" s="262"/>
      <c r="IEL40" s="262"/>
      <c r="IEM40" s="262"/>
      <c r="IEN40" s="262"/>
      <c r="IEO40" s="262"/>
      <c r="IEP40" s="262"/>
      <c r="IEQ40" s="262"/>
      <c r="IER40" s="262"/>
      <c r="IES40" s="262"/>
      <c r="IET40" s="262"/>
      <c r="IEU40" s="262"/>
      <c r="IEV40" s="262"/>
      <c r="IEW40" s="262"/>
      <c r="IEX40" s="262"/>
      <c r="IEY40" s="262"/>
      <c r="IEZ40" s="262"/>
      <c r="IFA40" s="262"/>
      <c r="IFB40" s="262"/>
      <c r="IFC40" s="262"/>
      <c r="IFD40" s="262"/>
      <c r="IFE40" s="262"/>
      <c r="IFF40" s="262"/>
      <c r="IFG40" s="262"/>
      <c r="IFH40" s="262"/>
      <c r="IFI40" s="262"/>
      <c r="IFJ40" s="262"/>
      <c r="IFK40" s="262"/>
      <c r="IFL40" s="262"/>
      <c r="IFM40" s="262"/>
      <c r="IFN40" s="262"/>
      <c r="IFO40" s="262"/>
      <c r="IFP40" s="262"/>
      <c r="IFQ40" s="262"/>
      <c r="IFR40" s="262"/>
      <c r="IFS40" s="262"/>
      <c r="IFT40" s="262"/>
      <c r="IFU40" s="262"/>
      <c r="IFV40" s="262"/>
      <c r="IFW40" s="262"/>
      <c r="IFX40" s="262"/>
      <c r="IFY40" s="262"/>
      <c r="IFZ40" s="262"/>
      <c r="IGA40" s="262"/>
      <c r="IGB40" s="262"/>
      <c r="IGC40" s="262"/>
      <c r="IGD40" s="262"/>
      <c r="IGE40" s="262"/>
      <c r="IGF40" s="262"/>
      <c r="IGG40" s="262"/>
      <c r="IGH40" s="262"/>
      <c r="IGI40" s="262"/>
      <c r="IGJ40" s="262"/>
      <c r="IGK40" s="262"/>
      <c r="IGL40" s="262"/>
      <c r="IGM40" s="262"/>
      <c r="IGN40" s="262"/>
      <c r="IGO40" s="262"/>
      <c r="IGP40" s="262"/>
      <c r="IGQ40" s="262"/>
      <c r="IGR40" s="262"/>
      <c r="IGS40" s="262"/>
      <c r="IGT40" s="262"/>
      <c r="IGU40" s="262"/>
      <c r="IGV40" s="262"/>
      <c r="IGW40" s="262"/>
      <c r="IGX40" s="262"/>
      <c r="IGY40" s="262"/>
      <c r="IGZ40" s="262"/>
      <c r="IHA40" s="262"/>
      <c r="IHB40" s="262"/>
      <c r="IHC40" s="262"/>
      <c r="IHD40" s="262"/>
      <c r="IHE40" s="262"/>
      <c r="IHF40" s="262"/>
      <c r="IHG40" s="262"/>
      <c r="IHH40" s="262"/>
      <c r="IHI40" s="262"/>
      <c r="IHJ40" s="262"/>
      <c r="IHK40" s="262"/>
      <c r="IHL40" s="262"/>
      <c r="IHM40" s="262"/>
      <c r="IHN40" s="262"/>
      <c r="IHO40" s="262"/>
      <c r="IHP40" s="262"/>
      <c r="IHQ40" s="262"/>
      <c r="IHR40" s="262"/>
      <c r="IHS40" s="262"/>
      <c r="IHT40" s="262"/>
      <c r="IHU40" s="262"/>
      <c r="IHV40" s="262"/>
      <c r="IHW40" s="262"/>
      <c r="IHX40" s="262"/>
      <c r="IHY40" s="262"/>
      <c r="IHZ40" s="262"/>
      <c r="IIA40" s="262"/>
      <c r="IIB40" s="262"/>
      <c r="IIC40" s="262"/>
      <c r="IID40" s="262"/>
      <c r="IIE40" s="262"/>
      <c r="IIF40" s="262"/>
      <c r="IIG40" s="262"/>
      <c r="IIH40" s="262"/>
      <c r="III40" s="262"/>
      <c r="IIJ40" s="262"/>
      <c r="IIK40" s="262"/>
      <c r="IIL40" s="262"/>
      <c r="IIM40" s="262"/>
      <c r="IIN40" s="262"/>
      <c r="IIO40" s="262"/>
      <c r="IIP40" s="262"/>
      <c r="IIQ40" s="262"/>
      <c r="IIR40" s="262"/>
      <c r="IIS40" s="262"/>
      <c r="IIT40" s="262"/>
      <c r="IIU40" s="262"/>
      <c r="IIV40" s="262"/>
      <c r="IIW40" s="262"/>
      <c r="IIX40" s="262"/>
      <c r="IIY40" s="262"/>
      <c r="IIZ40" s="262"/>
      <c r="IJA40" s="262"/>
      <c r="IJB40" s="262"/>
      <c r="IJC40" s="262"/>
      <c r="IJD40" s="262"/>
      <c r="IJE40" s="262"/>
      <c r="IJF40" s="262"/>
      <c r="IJG40" s="262"/>
      <c r="IJH40" s="262"/>
      <c r="IJI40" s="262"/>
      <c r="IJJ40" s="262"/>
      <c r="IJK40" s="262"/>
      <c r="IJL40" s="262"/>
      <c r="IJM40" s="262"/>
      <c r="IJN40" s="262"/>
      <c r="IJO40" s="262"/>
      <c r="IJP40" s="262"/>
      <c r="IJQ40" s="262"/>
      <c r="IJR40" s="262"/>
      <c r="IJS40" s="262"/>
      <c r="IJT40" s="262"/>
      <c r="IJU40" s="262"/>
      <c r="IJV40" s="262"/>
      <c r="IJW40" s="262"/>
      <c r="IJX40" s="262"/>
      <c r="IJY40" s="262"/>
      <c r="IJZ40" s="262"/>
      <c r="IKA40" s="262"/>
      <c r="IKB40" s="262"/>
      <c r="IKC40" s="262"/>
      <c r="IKD40" s="262"/>
      <c r="IKE40" s="262"/>
      <c r="IKF40" s="262"/>
      <c r="IKG40" s="262"/>
      <c r="IKH40" s="262"/>
      <c r="IKI40" s="262"/>
      <c r="IKJ40" s="262"/>
      <c r="IKK40" s="262"/>
      <c r="IKL40" s="262"/>
      <c r="IKM40" s="262"/>
      <c r="IKN40" s="262"/>
      <c r="IKO40" s="262"/>
      <c r="IKP40" s="262"/>
      <c r="IKQ40" s="262"/>
      <c r="IKR40" s="262"/>
      <c r="IKS40" s="262"/>
      <c r="IKT40" s="262"/>
      <c r="IKU40" s="262"/>
      <c r="IKV40" s="262"/>
      <c r="IKW40" s="262"/>
      <c r="IKX40" s="262"/>
      <c r="IKY40" s="262"/>
      <c r="IKZ40" s="262"/>
      <c r="ILA40" s="262"/>
      <c r="ILB40" s="262"/>
      <c r="ILC40" s="262"/>
      <c r="ILD40" s="262"/>
      <c r="ILE40" s="262"/>
      <c r="ILF40" s="262"/>
      <c r="ILG40" s="262"/>
      <c r="ILH40" s="262"/>
      <c r="ILI40" s="262"/>
      <c r="ILJ40" s="262"/>
      <c r="ILK40" s="262"/>
      <c r="ILL40" s="262"/>
      <c r="ILM40" s="262"/>
      <c r="ILN40" s="262"/>
      <c r="ILO40" s="262"/>
      <c r="ILP40" s="262"/>
      <c r="ILQ40" s="262"/>
      <c r="ILR40" s="262"/>
      <c r="ILS40" s="262"/>
      <c r="ILT40" s="262"/>
      <c r="ILU40" s="262"/>
      <c r="ILV40" s="262"/>
      <c r="ILW40" s="262"/>
      <c r="ILX40" s="262"/>
      <c r="ILY40" s="262"/>
      <c r="ILZ40" s="262"/>
      <c r="IMA40" s="262"/>
      <c r="IMB40" s="262"/>
      <c r="IMC40" s="262"/>
      <c r="IMD40" s="262"/>
      <c r="IME40" s="262"/>
      <c r="IMF40" s="262"/>
      <c r="IMG40" s="262"/>
      <c r="IMH40" s="262"/>
      <c r="IMI40" s="262"/>
      <c r="IMJ40" s="262"/>
      <c r="IMK40" s="262"/>
      <c r="IML40" s="262"/>
      <c r="IMM40" s="262"/>
      <c r="IMN40" s="262"/>
      <c r="IMO40" s="262"/>
      <c r="IMP40" s="262"/>
      <c r="IMQ40" s="262"/>
      <c r="IMR40" s="262"/>
      <c r="IMS40" s="262"/>
      <c r="IMT40" s="262"/>
      <c r="IMU40" s="262"/>
      <c r="IMV40" s="262"/>
      <c r="IMW40" s="262"/>
      <c r="IMX40" s="262"/>
      <c r="IMY40" s="262"/>
      <c r="IMZ40" s="262"/>
      <c r="INA40" s="262"/>
      <c r="INB40" s="262"/>
      <c r="INC40" s="262"/>
      <c r="IND40" s="262"/>
      <c r="INE40" s="262"/>
      <c r="INF40" s="262"/>
      <c r="ING40" s="262"/>
      <c r="INH40" s="262"/>
      <c r="INI40" s="262"/>
      <c r="INJ40" s="262"/>
      <c r="INK40" s="262"/>
      <c r="INL40" s="262"/>
      <c r="INM40" s="262"/>
      <c r="INN40" s="262"/>
      <c r="INO40" s="262"/>
      <c r="INP40" s="262"/>
      <c r="INQ40" s="262"/>
      <c r="INR40" s="262"/>
      <c r="INS40" s="262"/>
      <c r="INT40" s="262"/>
      <c r="INU40" s="262"/>
      <c r="INV40" s="262"/>
      <c r="INW40" s="262"/>
      <c r="INX40" s="262"/>
      <c r="INY40" s="262"/>
      <c r="INZ40" s="262"/>
      <c r="IOA40" s="262"/>
      <c r="IOB40" s="262"/>
      <c r="IOC40" s="262"/>
      <c r="IOD40" s="262"/>
      <c r="IOE40" s="262"/>
      <c r="IOF40" s="262"/>
      <c r="IOG40" s="262"/>
      <c r="IOH40" s="262"/>
      <c r="IOI40" s="262"/>
      <c r="IOJ40" s="262"/>
      <c r="IOK40" s="262"/>
      <c r="IOL40" s="262"/>
      <c r="IOM40" s="262"/>
      <c r="ION40" s="262"/>
      <c r="IOO40" s="262"/>
      <c r="IOP40" s="262"/>
      <c r="IOQ40" s="262"/>
      <c r="IOR40" s="262"/>
      <c r="IOS40" s="262"/>
      <c r="IOT40" s="262"/>
      <c r="IOU40" s="262"/>
      <c r="IOV40" s="262"/>
      <c r="IOW40" s="262"/>
      <c r="IOX40" s="262"/>
      <c r="IOY40" s="262"/>
      <c r="IOZ40" s="262"/>
      <c r="IPA40" s="262"/>
      <c r="IPB40" s="262"/>
      <c r="IPC40" s="262"/>
      <c r="IPD40" s="262"/>
      <c r="IPE40" s="262"/>
      <c r="IPF40" s="262"/>
      <c r="IPG40" s="262"/>
      <c r="IPH40" s="262"/>
      <c r="IPI40" s="262"/>
      <c r="IPJ40" s="262"/>
      <c r="IPK40" s="262"/>
      <c r="IPL40" s="262"/>
      <c r="IPM40" s="262"/>
      <c r="IPN40" s="262"/>
      <c r="IPO40" s="262"/>
      <c r="IPP40" s="262"/>
      <c r="IPQ40" s="262"/>
      <c r="IPR40" s="262"/>
      <c r="IPS40" s="262"/>
      <c r="IPT40" s="262"/>
      <c r="IPU40" s="262"/>
      <c r="IPV40" s="262"/>
      <c r="IPW40" s="262"/>
      <c r="IPX40" s="262"/>
      <c r="IPY40" s="262"/>
      <c r="IPZ40" s="262"/>
      <c r="IQA40" s="262"/>
      <c r="IQB40" s="262"/>
      <c r="IQC40" s="262"/>
      <c r="IQD40" s="262"/>
      <c r="IQE40" s="262"/>
      <c r="IQF40" s="262"/>
      <c r="IQG40" s="262"/>
      <c r="IQH40" s="262"/>
      <c r="IQI40" s="262"/>
      <c r="IQJ40" s="262"/>
      <c r="IQK40" s="262"/>
      <c r="IQL40" s="262"/>
      <c r="IQM40" s="262"/>
      <c r="IQN40" s="262"/>
      <c r="IQO40" s="262"/>
      <c r="IQP40" s="262"/>
      <c r="IQQ40" s="262"/>
      <c r="IQR40" s="262"/>
      <c r="IQS40" s="262"/>
      <c r="IQT40" s="262"/>
      <c r="IQU40" s="262"/>
      <c r="IQV40" s="262"/>
      <c r="IQW40" s="262"/>
      <c r="IQX40" s="262"/>
      <c r="IQY40" s="262"/>
      <c r="IQZ40" s="262"/>
      <c r="IRA40" s="262"/>
      <c r="IRB40" s="262"/>
      <c r="IRC40" s="262"/>
      <c r="IRD40" s="262"/>
      <c r="IRE40" s="262"/>
      <c r="IRF40" s="262"/>
      <c r="IRG40" s="262"/>
      <c r="IRH40" s="262"/>
      <c r="IRI40" s="262"/>
      <c r="IRJ40" s="262"/>
      <c r="IRK40" s="262"/>
      <c r="IRL40" s="262"/>
      <c r="IRM40" s="262"/>
      <c r="IRN40" s="262"/>
      <c r="IRO40" s="262"/>
      <c r="IRP40" s="262"/>
      <c r="IRQ40" s="262"/>
      <c r="IRR40" s="262"/>
      <c r="IRS40" s="262"/>
      <c r="IRT40" s="262"/>
      <c r="IRU40" s="262"/>
      <c r="IRV40" s="262"/>
      <c r="IRW40" s="262"/>
      <c r="IRX40" s="262"/>
      <c r="IRY40" s="262"/>
      <c r="IRZ40" s="262"/>
      <c r="ISA40" s="262"/>
      <c r="ISB40" s="262"/>
      <c r="ISC40" s="262"/>
      <c r="ISD40" s="262"/>
      <c r="ISE40" s="262"/>
      <c r="ISF40" s="262"/>
      <c r="ISG40" s="262"/>
      <c r="ISH40" s="262"/>
      <c r="ISI40" s="262"/>
      <c r="ISJ40" s="262"/>
      <c r="ISK40" s="262"/>
      <c r="ISL40" s="262"/>
      <c r="ISM40" s="262"/>
      <c r="ISN40" s="262"/>
      <c r="ISO40" s="262"/>
      <c r="ISP40" s="262"/>
      <c r="ISQ40" s="262"/>
      <c r="ISR40" s="262"/>
      <c r="ISS40" s="262"/>
      <c r="IST40" s="262"/>
      <c r="ISU40" s="262"/>
      <c r="ISV40" s="262"/>
      <c r="ISW40" s="262"/>
      <c r="ISX40" s="262"/>
      <c r="ISY40" s="262"/>
      <c r="ISZ40" s="262"/>
      <c r="ITA40" s="262"/>
      <c r="ITB40" s="262"/>
      <c r="ITC40" s="262"/>
      <c r="ITD40" s="262"/>
      <c r="ITE40" s="262"/>
      <c r="ITF40" s="262"/>
      <c r="ITG40" s="262"/>
      <c r="ITH40" s="262"/>
      <c r="ITI40" s="262"/>
      <c r="ITJ40" s="262"/>
      <c r="ITK40" s="262"/>
      <c r="ITL40" s="262"/>
      <c r="ITM40" s="262"/>
      <c r="ITN40" s="262"/>
      <c r="ITO40" s="262"/>
      <c r="ITP40" s="262"/>
      <c r="ITQ40" s="262"/>
      <c r="ITR40" s="262"/>
      <c r="ITS40" s="262"/>
      <c r="ITT40" s="262"/>
      <c r="ITU40" s="262"/>
      <c r="ITV40" s="262"/>
      <c r="ITW40" s="262"/>
      <c r="ITX40" s="262"/>
      <c r="ITY40" s="262"/>
      <c r="ITZ40" s="262"/>
      <c r="IUA40" s="262"/>
      <c r="IUB40" s="262"/>
      <c r="IUC40" s="262"/>
      <c r="IUD40" s="262"/>
      <c r="IUE40" s="262"/>
      <c r="IUF40" s="262"/>
      <c r="IUG40" s="262"/>
      <c r="IUH40" s="262"/>
      <c r="IUI40" s="262"/>
      <c r="IUJ40" s="262"/>
      <c r="IUK40" s="262"/>
      <c r="IUL40" s="262"/>
      <c r="IUM40" s="262"/>
      <c r="IUN40" s="262"/>
      <c r="IUO40" s="262"/>
      <c r="IUP40" s="262"/>
      <c r="IUQ40" s="262"/>
      <c r="IUR40" s="262"/>
      <c r="IUS40" s="262"/>
      <c r="IUT40" s="262"/>
      <c r="IUU40" s="262"/>
      <c r="IUV40" s="262"/>
      <c r="IUW40" s="262"/>
      <c r="IUX40" s="262"/>
      <c r="IUY40" s="262"/>
      <c r="IUZ40" s="262"/>
      <c r="IVA40" s="262"/>
      <c r="IVB40" s="262"/>
      <c r="IVC40" s="262"/>
      <c r="IVD40" s="262"/>
      <c r="IVE40" s="262"/>
      <c r="IVF40" s="262"/>
      <c r="IVG40" s="262"/>
      <c r="IVH40" s="262"/>
      <c r="IVI40" s="262"/>
      <c r="IVJ40" s="262"/>
      <c r="IVK40" s="262"/>
      <c r="IVL40" s="262"/>
      <c r="IVM40" s="262"/>
      <c r="IVN40" s="262"/>
      <c r="IVO40" s="262"/>
      <c r="IVP40" s="262"/>
      <c r="IVQ40" s="262"/>
      <c r="IVR40" s="262"/>
      <c r="IVS40" s="262"/>
      <c r="IVT40" s="262"/>
      <c r="IVU40" s="262"/>
      <c r="IVV40" s="262"/>
      <c r="IVW40" s="262"/>
      <c r="IVX40" s="262"/>
      <c r="IVY40" s="262"/>
      <c r="IVZ40" s="262"/>
      <c r="IWA40" s="262"/>
      <c r="IWB40" s="262"/>
      <c r="IWC40" s="262"/>
      <c r="IWD40" s="262"/>
      <c r="IWE40" s="262"/>
      <c r="IWF40" s="262"/>
      <c r="IWG40" s="262"/>
      <c r="IWH40" s="262"/>
      <c r="IWI40" s="262"/>
      <c r="IWJ40" s="262"/>
      <c r="IWK40" s="262"/>
      <c r="IWL40" s="262"/>
      <c r="IWM40" s="262"/>
      <c r="IWN40" s="262"/>
      <c r="IWO40" s="262"/>
      <c r="IWP40" s="262"/>
      <c r="IWQ40" s="262"/>
      <c r="IWR40" s="262"/>
      <c r="IWS40" s="262"/>
      <c r="IWT40" s="262"/>
      <c r="IWU40" s="262"/>
      <c r="IWV40" s="262"/>
      <c r="IWW40" s="262"/>
      <c r="IWX40" s="262"/>
      <c r="IWY40" s="262"/>
      <c r="IWZ40" s="262"/>
      <c r="IXA40" s="262"/>
      <c r="IXB40" s="262"/>
      <c r="IXC40" s="262"/>
      <c r="IXD40" s="262"/>
      <c r="IXE40" s="262"/>
      <c r="IXF40" s="262"/>
      <c r="IXG40" s="262"/>
      <c r="IXH40" s="262"/>
      <c r="IXI40" s="262"/>
      <c r="IXJ40" s="262"/>
      <c r="IXK40" s="262"/>
      <c r="IXL40" s="262"/>
      <c r="IXM40" s="262"/>
      <c r="IXN40" s="262"/>
      <c r="IXO40" s="262"/>
      <c r="IXP40" s="262"/>
      <c r="IXQ40" s="262"/>
      <c r="IXR40" s="262"/>
      <c r="IXS40" s="262"/>
      <c r="IXT40" s="262"/>
      <c r="IXU40" s="262"/>
      <c r="IXV40" s="262"/>
      <c r="IXW40" s="262"/>
      <c r="IXX40" s="262"/>
      <c r="IXY40" s="262"/>
      <c r="IXZ40" s="262"/>
      <c r="IYA40" s="262"/>
      <c r="IYB40" s="262"/>
      <c r="IYC40" s="262"/>
      <c r="IYD40" s="262"/>
      <c r="IYE40" s="262"/>
      <c r="IYF40" s="262"/>
      <c r="IYG40" s="262"/>
      <c r="IYH40" s="262"/>
      <c r="IYI40" s="262"/>
      <c r="IYJ40" s="262"/>
      <c r="IYK40" s="262"/>
      <c r="IYL40" s="262"/>
      <c r="IYM40" s="262"/>
      <c r="IYN40" s="262"/>
      <c r="IYO40" s="262"/>
      <c r="IYP40" s="262"/>
      <c r="IYQ40" s="262"/>
      <c r="IYR40" s="262"/>
      <c r="IYS40" s="262"/>
      <c r="IYT40" s="262"/>
      <c r="IYU40" s="262"/>
      <c r="IYV40" s="262"/>
      <c r="IYW40" s="262"/>
      <c r="IYX40" s="262"/>
      <c r="IYY40" s="262"/>
      <c r="IYZ40" s="262"/>
      <c r="IZA40" s="262"/>
      <c r="IZB40" s="262"/>
      <c r="IZC40" s="262"/>
      <c r="IZD40" s="262"/>
      <c r="IZE40" s="262"/>
      <c r="IZF40" s="262"/>
      <c r="IZG40" s="262"/>
      <c r="IZH40" s="262"/>
      <c r="IZI40" s="262"/>
      <c r="IZJ40" s="262"/>
      <c r="IZK40" s="262"/>
      <c r="IZL40" s="262"/>
      <c r="IZM40" s="262"/>
      <c r="IZN40" s="262"/>
      <c r="IZO40" s="262"/>
      <c r="IZP40" s="262"/>
      <c r="IZQ40" s="262"/>
      <c r="IZR40" s="262"/>
      <c r="IZS40" s="262"/>
      <c r="IZT40" s="262"/>
      <c r="IZU40" s="262"/>
      <c r="IZV40" s="262"/>
      <c r="IZW40" s="262"/>
      <c r="IZX40" s="262"/>
      <c r="IZY40" s="262"/>
      <c r="IZZ40" s="262"/>
      <c r="JAA40" s="262"/>
      <c r="JAB40" s="262"/>
      <c r="JAC40" s="262"/>
      <c r="JAD40" s="262"/>
      <c r="JAE40" s="262"/>
      <c r="JAF40" s="262"/>
      <c r="JAG40" s="262"/>
      <c r="JAH40" s="262"/>
      <c r="JAI40" s="262"/>
      <c r="JAJ40" s="262"/>
      <c r="JAK40" s="262"/>
      <c r="JAL40" s="262"/>
      <c r="JAM40" s="262"/>
      <c r="JAN40" s="262"/>
      <c r="JAO40" s="262"/>
      <c r="JAP40" s="262"/>
      <c r="JAQ40" s="262"/>
      <c r="JAR40" s="262"/>
      <c r="JAS40" s="262"/>
      <c r="JAT40" s="262"/>
      <c r="JAU40" s="262"/>
      <c r="JAV40" s="262"/>
      <c r="JAW40" s="262"/>
      <c r="JAX40" s="262"/>
      <c r="JAY40" s="262"/>
      <c r="JAZ40" s="262"/>
      <c r="JBA40" s="262"/>
      <c r="JBB40" s="262"/>
      <c r="JBC40" s="262"/>
      <c r="JBD40" s="262"/>
      <c r="JBE40" s="262"/>
      <c r="JBF40" s="262"/>
      <c r="JBG40" s="262"/>
      <c r="JBH40" s="262"/>
      <c r="JBI40" s="262"/>
      <c r="JBJ40" s="262"/>
      <c r="JBK40" s="262"/>
      <c r="JBL40" s="262"/>
      <c r="JBM40" s="262"/>
      <c r="JBN40" s="262"/>
      <c r="JBO40" s="262"/>
      <c r="JBP40" s="262"/>
      <c r="JBQ40" s="262"/>
      <c r="JBR40" s="262"/>
      <c r="JBS40" s="262"/>
      <c r="JBT40" s="262"/>
      <c r="JBU40" s="262"/>
      <c r="JBV40" s="262"/>
      <c r="JBW40" s="262"/>
      <c r="JBX40" s="262"/>
      <c r="JBY40" s="262"/>
      <c r="JBZ40" s="262"/>
      <c r="JCA40" s="262"/>
      <c r="JCB40" s="262"/>
      <c r="JCC40" s="262"/>
      <c r="JCD40" s="262"/>
      <c r="JCE40" s="262"/>
      <c r="JCF40" s="262"/>
      <c r="JCG40" s="262"/>
      <c r="JCH40" s="262"/>
      <c r="JCI40" s="262"/>
      <c r="JCJ40" s="262"/>
      <c r="JCK40" s="262"/>
      <c r="JCL40" s="262"/>
      <c r="JCM40" s="262"/>
      <c r="JCN40" s="262"/>
      <c r="JCO40" s="262"/>
      <c r="JCP40" s="262"/>
      <c r="JCQ40" s="262"/>
      <c r="JCR40" s="262"/>
      <c r="JCS40" s="262"/>
      <c r="JCT40" s="262"/>
      <c r="JCU40" s="262"/>
      <c r="JCV40" s="262"/>
      <c r="JCW40" s="262"/>
      <c r="JCX40" s="262"/>
      <c r="JCY40" s="262"/>
      <c r="JCZ40" s="262"/>
      <c r="JDA40" s="262"/>
      <c r="JDB40" s="262"/>
      <c r="JDC40" s="262"/>
      <c r="JDD40" s="262"/>
      <c r="JDE40" s="262"/>
      <c r="JDF40" s="262"/>
      <c r="JDG40" s="262"/>
      <c r="JDH40" s="262"/>
      <c r="JDI40" s="262"/>
      <c r="JDJ40" s="262"/>
      <c r="JDK40" s="262"/>
      <c r="JDL40" s="262"/>
      <c r="JDM40" s="262"/>
      <c r="JDN40" s="262"/>
      <c r="JDO40" s="262"/>
      <c r="JDP40" s="262"/>
      <c r="JDQ40" s="262"/>
      <c r="JDR40" s="262"/>
      <c r="JDS40" s="262"/>
      <c r="JDT40" s="262"/>
      <c r="JDU40" s="262"/>
      <c r="JDV40" s="262"/>
      <c r="JDW40" s="262"/>
      <c r="JDX40" s="262"/>
      <c r="JDY40" s="262"/>
      <c r="JDZ40" s="262"/>
      <c r="JEA40" s="262"/>
      <c r="JEB40" s="262"/>
      <c r="JEC40" s="262"/>
      <c r="JED40" s="262"/>
      <c r="JEE40" s="262"/>
      <c r="JEF40" s="262"/>
      <c r="JEG40" s="262"/>
      <c r="JEH40" s="262"/>
      <c r="JEI40" s="262"/>
      <c r="JEJ40" s="262"/>
      <c r="JEK40" s="262"/>
      <c r="JEL40" s="262"/>
      <c r="JEM40" s="262"/>
      <c r="JEN40" s="262"/>
      <c r="JEO40" s="262"/>
      <c r="JEP40" s="262"/>
      <c r="JEQ40" s="262"/>
      <c r="JER40" s="262"/>
      <c r="JES40" s="262"/>
      <c r="JET40" s="262"/>
      <c r="JEU40" s="262"/>
      <c r="JEV40" s="262"/>
      <c r="JEW40" s="262"/>
      <c r="JEX40" s="262"/>
      <c r="JEY40" s="262"/>
      <c r="JEZ40" s="262"/>
      <c r="JFA40" s="262"/>
      <c r="JFB40" s="262"/>
      <c r="JFC40" s="262"/>
      <c r="JFD40" s="262"/>
      <c r="JFE40" s="262"/>
      <c r="JFF40" s="262"/>
      <c r="JFG40" s="262"/>
      <c r="JFH40" s="262"/>
      <c r="JFI40" s="262"/>
      <c r="JFJ40" s="262"/>
      <c r="JFK40" s="262"/>
      <c r="JFL40" s="262"/>
      <c r="JFM40" s="262"/>
      <c r="JFN40" s="262"/>
      <c r="JFO40" s="262"/>
      <c r="JFP40" s="262"/>
      <c r="JFQ40" s="262"/>
      <c r="JFR40" s="262"/>
      <c r="JFS40" s="262"/>
      <c r="JFT40" s="262"/>
      <c r="JFU40" s="262"/>
      <c r="JFV40" s="262"/>
      <c r="JFW40" s="262"/>
      <c r="JFX40" s="262"/>
      <c r="JFY40" s="262"/>
      <c r="JFZ40" s="262"/>
      <c r="JGA40" s="262"/>
      <c r="JGB40" s="262"/>
      <c r="JGC40" s="262"/>
      <c r="JGD40" s="262"/>
      <c r="JGE40" s="262"/>
      <c r="JGF40" s="262"/>
      <c r="JGG40" s="262"/>
      <c r="JGH40" s="262"/>
      <c r="JGI40" s="262"/>
      <c r="JGJ40" s="262"/>
      <c r="JGK40" s="262"/>
      <c r="JGL40" s="262"/>
      <c r="JGM40" s="262"/>
      <c r="JGN40" s="262"/>
      <c r="JGO40" s="262"/>
      <c r="JGP40" s="262"/>
      <c r="JGQ40" s="262"/>
      <c r="JGR40" s="262"/>
      <c r="JGS40" s="262"/>
      <c r="JGT40" s="262"/>
      <c r="JGU40" s="262"/>
      <c r="JGV40" s="262"/>
      <c r="JGW40" s="262"/>
      <c r="JGX40" s="262"/>
      <c r="JGY40" s="262"/>
      <c r="JGZ40" s="262"/>
      <c r="JHA40" s="262"/>
      <c r="JHB40" s="262"/>
      <c r="JHC40" s="262"/>
      <c r="JHD40" s="262"/>
      <c r="JHE40" s="262"/>
      <c r="JHF40" s="262"/>
      <c r="JHG40" s="262"/>
      <c r="JHH40" s="262"/>
      <c r="JHI40" s="262"/>
      <c r="JHJ40" s="262"/>
      <c r="JHK40" s="262"/>
      <c r="JHL40" s="262"/>
      <c r="JHM40" s="262"/>
      <c r="JHN40" s="262"/>
      <c r="JHO40" s="262"/>
      <c r="JHP40" s="262"/>
      <c r="JHQ40" s="262"/>
      <c r="JHR40" s="262"/>
      <c r="JHS40" s="262"/>
      <c r="JHT40" s="262"/>
      <c r="JHU40" s="262"/>
      <c r="JHV40" s="262"/>
      <c r="JHW40" s="262"/>
      <c r="JHX40" s="262"/>
      <c r="JHY40" s="262"/>
      <c r="JHZ40" s="262"/>
      <c r="JIA40" s="262"/>
      <c r="JIB40" s="262"/>
      <c r="JIC40" s="262"/>
      <c r="JID40" s="262"/>
      <c r="JIE40" s="262"/>
      <c r="JIF40" s="262"/>
      <c r="JIG40" s="262"/>
      <c r="JIH40" s="262"/>
      <c r="JII40" s="262"/>
      <c r="JIJ40" s="262"/>
      <c r="JIK40" s="262"/>
      <c r="JIL40" s="262"/>
      <c r="JIM40" s="262"/>
      <c r="JIN40" s="262"/>
      <c r="JIO40" s="262"/>
      <c r="JIP40" s="262"/>
      <c r="JIQ40" s="262"/>
      <c r="JIR40" s="262"/>
      <c r="JIS40" s="262"/>
      <c r="JIT40" s="262"/>
      <c r="JIU40" s="262"/>
      <c r="JIV40" s="262"/>
      <c r="JIW40" s="262"/>
      <c r="JIX40" s="262"/>
      <c r="JIY40" s="262"/>
      <c r="JIZ40" s="262"/>
      <c r="JJA40" s="262"/>
      <c r="JJB40" s="262"/>
      <c r="JJC40" s="262"/>
      <c r="JJD40" s="262"/>
      <c r="JJE40" s="262"/>
      <c r="JJF40" s="262"/>
      <c r="JJG40" s="262"/>
      <c r="JJH40" s="262"/>
      <c r="JJI40" s="262"/>
      <c r="JJJ40" s="262"/>
      <c r="JJK40" s="262"/>
      <c r="JJL40" s="262"/>
      <c r="JJM40" s="262"/>
      <c r="JJN40" s="262"/>
      <c r="JJO40" s="262"/>
      <c r="JJP40" s="262"/>
      <c r="JJQ40" s="262"/>
      <c r="JJR40" s="262"/>
      <c r="JJS40" s="262"/>
      <c r="JJT40" s="262"/>
      <c r="JJU40" s="262"/>
      <c r="JJV40" s="262"/>
      <c r="JJW40" s="262"/>
      <c r="JJX40" s="262"/>
      <c r="JJY40" s="262"/>
      <c r="JJZ40" s="262"/>
      <c r="JKA40" s="262"/>
      <c r="JKB40" s="262"/>
      <c r="JKC40" s="262"/>
      <c r="JKD40" s="262"/>
      <c r="JKE40" s="262"/>
      <c r="JKF40" s="262"/>
      <c r="JKG40" s="262"/>
      <c r="JKH40" s="262"/>
      <c r="JKI40" s="262"/>
      <c r="JKJ40" s="262"/>
      <c r="JKK40" s="262"/>
      <c r="JKL40" s="262"/>
      <c r="JKM40" s="262"/>
      <c r="JKN40" s="262"/>
      <c r="JKO40" s="262"/>
      <c r="JKP40" s="262"/>
      <c r="JKQ40" s="262"/>
      <c r="JKR40" s="262"/>
      <c r="JKS40" s="262"/>
      <c r="JKT40" s="262"/>
      <c r="JKU40" s="262"/>
      <c r="JKV40" s="262"/>
      <c r="JKW40" s="262"/>
      <c r="JKX40" s="262"/>
      <c r="JKY40" s="262"/>
      <c r="JKZ40" s="262"/>
      <c r="JLA40" s="262"/>
      <c r="JLB40" s="262"/>
      <c r="JLC40" s="262"/>
      <c r="JLD40" s="262"/>
      <c r="JLE40" s="262"/>
      <c r="JLF40" s="262"/>
      <c r="JLG40" s="262"/>
      <c r="JLH40" s="262"/>
      <c r="JLI40" s="262"/>
      <c r="JLJ40" s="262"/>
      <c r="JLK40" s="262"/>
      <c r="JLL40" s="262"/>
      <c r="JLM40" s="262"/>
      <c r="JLN40" s="262"/>
      <c r="JLO40" s="262"/>
      <c r="JLP40" s="262"/>
      <c r="JLQ40" s="262"/>
      <c r="JLR40" s="262"/>
      <c r="JLS40" s="262"/>
      <c r="JLT40" s="262"/>
      <c r="JLU40" s="262"/>
      <c r="JLV40" s="262"/>
      <c r="JLW40" s="262"/>
      <c r="JLX40" s="262"/>
      <c r="JLY40" s="262"/>
      <c r="JLZ40" s="262"/>
      <c r="JMA40" s="262"/>
      <c r="JMB40" s="262"/>
      <c r="JMC40" s="262"/>
      <c r="JMD40" s="262"/>
      <c r="JME40" s="262"/>
      <c r="JMF40" s="262"/>
      <c r="JMG40" s="262"/>
      <c r="JMH40" s="262"/>
      <c r="JMI40" s="262"/>
      <c r="JMJ40" s="262"/>
      <c r="JMK40" s="262"/>
      <c r="JML40" s="262"/>
      <c r="JMM40" s="262"/>
      <c r="JMN40" s="262"/>
      <c r="JMO40" s="262"/>
      <c r="JMP40" s="262"/>
      <c r="JMQ40" s="262"/>
      <c r="JMR40" s="262"/>
      <c r="JMS40" s="262"/>
      <c r="JMT40" s="262"/>
      <c r="JMU40" s="262"/>
      <c r="JMV40" s="262"/>
      <c r="JMW40" s="262"/>
      <c r="JMX40" s="262"/>
      <c r="JMY40" s="262"/>
      <c r="JMZ40" s="262"/>
      <c r="JNA40" s="262"/>
      <c r="JNB40" s="262"/>
      <c r="JNC40" s="262"/>
      <c r="JND40" s="262"/>
      <c r="JNE40" s="262"/>
      <c r="JNF40" s="262"/>
      <c r="JNG40" s="262"/>
      <c r="JNH40" s="262"/>
      <c r="JNI40" s="262"/>
      <c r="JNJ40" s="262"/>
      <c r="JNK40" s="262"/>
      <c r="JNL40" s="262"/>
      <c r="JNM40" s="262"/>
      <c r="JNN40" s="262"/>
      <c r="JNO40" s="262"/>
      <c r="JNP40" s="262"/>
      <c r="JNQ40" s="262"/>
      <c r="JNR40" s="262"/>
      <c r="JNS40" s="262"/>
      <c r="JNT40" s="262"/>
      <c r="JNU40" s="262"/>
      <c r="JNV40" s="262"/>
      <c r="JNW40" s="262"/>
      <c r="JNX40" s="262"/>
      <c r="JNY40" s="262"/>
      <c r="JNZ40" s="262"/>
      <c r="JOA40" s="262"/>
      <c r="JOB40" s="262"/>
      <c r="JOC40" s="262"/>
      <c r="JOD40" s="262"/>
      <c r="JOE40" s="262"/>
      <c r="JOF40" s="262"/>
      <c r="JOG40" s="262"/>
      <c r="JOH40" s="262"/>
      <c r="JOI40" s="262"/>
      <c r="JOJ40" s="262"/>
      <c r="JOK40" s="262"/>
      <c r="JOL40" s="262"/>
      <c r="JOM40" s="262"/>
      <c r="JON40" s="262"/>
      <c r="JOO40" s="262"/>
      <c r="JOP40" s="262"/>
      <c r="JOQ40" s="262"/>
      <c r="JOR40" s="262"/>
      <c r="JOS40" s="262"/>
      <c r="JOT40" s="262"/>
      <c r="JOU40" s="262"/>
      <c r="JOV40" s="262"/>
      <c r="JOW40" s="262"/>
      <c r="JOX40" s="262"/>
      <c r="JOY40" s="262"/>
      <c r="JOZ40" s="262"/>
      <c r="JPA40" s="262"/>
      <c r="JPB40" s="262"/>
      <c r="JPC40" s="262"/>
      <c r="JPD40" s="262"/>
      <c r="JPE40" s="262"/>
      <c r="JPF40" s="262"/>
      <c r="JPG40" s="262"/>
      <c r="JPH40" s="262"/>
      <c r="JPI40" s="262"/>
      <c r="JPJ40" s="262"/>
      <c r="JPK40" s="262"/>
      <c r="JPL40" s="262"/>
      <c r="JPM40" s="262"/>
      <c r="JPN40" s="262"/>
      <c r="JPO40" s="262"/>
      <c r="JPP40" s="262"/>
      <c r="JPQ40" s="262"/>
      <c r="JPR40" s="262"/>
      <c r="JPS40" s="262"/>
      <c r="JPT40" s="262"/>
      <c r="JPU40" s="262"/>
      <c r="JPV40" s="262"/>
      <c r="JPW40" s="262"/>
      <c r="JPX40" s="262"/>
      <c r="JPY40" s="262"/>
      <c r="JPZ40" s="262"/>
      <c r="JQA40" s="262"/>
      <c r="JQB40" s="262"/>
      <c r="JQC40" s="262"/>
      <c r="JQD40" s="262"/>
      <c r="JQE40" s="262"/>
      <c r="JQF40" s="262"/>
      <c r="JQG40" s="262"/>
      <c r="JQH40" s="262"/>
      <c r="JQI40" s="262"/>
      <c r="JQJ40" s="262"/>
      <c r="JQK40" s="262"/>
      <c r="JQL40" s="262"/>
      <c r="JQM40" s="262"/>
      <c r="JQN40" s="262"/>
      <c r="JQO40" s="262"/>
      <c r="JQP40" s="262"/>
      <c r="JQQ40" s="262"/>
      <c r="JQR40" s="262"/>
      <c r="JQS40" s="262"/>
      <c r="JQT40" s="262"/>
      <c r="JQU40" s="262"/>
      <c r="JQV40" s="262"/>
      <c r="JQW40" s="262"/>
      <c r="JQX40" s="262"/>
      <c r="JQY40" s="262"/>
      <c r="JQZ40" s="262"/>
      <c r="JRA40" s="262"/>
      <c r="JRB40" s="262"/>
      <c r="JRC40" s="262"/>
      <c r="JRD40" s="262"/>
      <c r="JRE40" s="262"/>
      <c r="JRF40" s="262"/>
      <c r="JRG40" s="262"/>
      <c r="JRH40" s="262"/>
      <c r="JRI40" s="262"/>
      <c r="JRJ40" s="262"/>
      <c r="JRK40" s="262"/>
      <c r="JRL40" s="262"/>
      <c r="JRM40" s="262"/>
      <c r="JRN40" s="262"/>
      <c r="JRO40" s="262"/>
      <c r="JRP40" s="262"/>
      <c r="JRQ40" s="262"/>
      <c r="JRR40" s="262"/>
      <c r="JRS40" s="262"/>
      <c r="JRT40" s="262"/>
      <c r="JRU40" s="262"/>
      <c r="JRV40" s="262"/>
      <c r="JRW40" s="262"/>
      <c r="JRX40" s="262"/>
      <c r="JRY40" s="262"/>
      <c r="JRZ40" s="262"/>
      <c r="JSA40" s="262"/>
      <c r="JSB40" s="262"/>
      <c r="JSC40" s="262"/>
      <c r="JSD40" s="262"/>
      <c r="JSE40" s="262"/>
      <c r="JSF40" s="262"/>
      <c r="JSG40" s="262"/>
      <c r="JSH40" s="262"/>
      <c r="JSI40" s="262"/>
      <c r="JSJ40" s="262"/>
      <c r="JSK40" s="262"/>
      <c r="JSL40" s="262"/>
      <c r="JSM40" s="262"/>
      <c r="JSN40" s="262"/>
      <c r="JSO40" s="262"/>
      <c r="JSP40" s="262"/>
      <c r="JSQ40" s="262"/>
      <c r="JSR40" s="262"/>
      <c r="JSS40" s="262"/>
      <c r="JST40" s="262"/>
      <c r="JSU40" s="262"/>
      <c r="JSV40" s="262"/>
      <c r="JSW40" s="262"/>
      <c r="JSX40" s="262"/>
      <c r="JSY40" s="262"/>
      <c r="JSZ40" s="262"/>
      <c r="JTA40" s="262"/>
      <c r="JTB40" s="262"/>
      <c r="JTC40" s="262"/>
      <c r="JTD40" s="262"/>
      <c r="JTE40" s="262"/>
      <c r="JTF40" s="262"/>
      <c r="JTG40" s="262"/>
      <c r="JTH40" s="262"/>
      <c r="JTI40" s="262"/>
      <c r="JTJ40" s="262"/>
      <c r="JTK40" s="262"/>
      <c r="JTL40" s="262"/>
      <c r="JTM40" s="262"/>
      <c r="JTN40" s="262"/>
      <c r="JTO40" s="262"/>
      <c r="JTP40" s="262"/>
      <c r="JTQ40" s="262"/>
      <c r="JTR40" s="262"/>
      <c r="JTS40" s="262"/>
      <c r="JTT40" s="262"/>
      <c r="JTU40" s="262"/>
      <c r="JTV40" s="262"/>
      <c r="JTW40" s="262"/>
      <c r="JTX40" s="262"/>
      <c r="JTY40" s="262"/>
      <c r="JTZ40" s="262"/>
      <c r="JUA40" s="262"/>
      <c r="JUB40" s="262"/>
      <c r="JUC40" s="262"/>
      <c r="JUD40" s="262"/>
      <c r="JUE40" s="262"/>
      <c r="JUF40" s="262"/>
      <c r="JUG40" s="262"/>
      <c r="JUH40" s="262"/>
      <c r="JUI40" s="262"/>
      <c r="JUJ40" s="262"/>
      <c r="JUK40" s="262"/>
      <c r="JUL40" s="262"/>
      <c r="JUM40" s="262"/>
      <c r="JUN40" s="262"/>
      <c r="JUO40" s="262"/>
      <c r="JUP40" s="262"/>
      <c r="JUQ40" s="262"/>
      <c r="JUR40" s="262"/>
      <c r="JUS40" s="262"/>
      <c r="JUT40" s="262"/>
      <c r="JUU40" s="262"/>
      <c r="JUV40" s="262"/>
      <c r="JUW40" s="262"/>
      <c r="JUX40" s="262"/>
      <c r="JUY40" s="262"/>
      <c r="JUZ40" s="262"/>
      <c r="JVA40" s="262"/>
      <c r="JVB40" s="262"/>
      <c r="JVC40" s="262"/>
      <c r="JVD40" s="262"/>
      <c r="JVE40" s="262"/>
      <c r="JVF40" s="262"/>
      <c r="JVG40" s="262"/>
      <c r="JVH40" s="262"/>
      <c r="JVI40" s="262"/>
      <c r="JVJ40" s="262"/>
      <c r="JVK40" s="262"/>
      <c r="JVL40" s="262"/>
      <c r="JVM40" s="262"/>
      <c r="JVN40" s="262"/>
      <c r="JVO40" s="262"/>
      <c r="JVP40" s="262"/>
      <c r="JVQ40" s="262"/>
      <c r="JVR40" s="262"/>
      <c r="JVS40" s="262"/>
      <c r="JVT40" s="262"/>
      <c r="JVU40" s="262"/>
      <c r="JVV40" s="262"/>
      <c r="JVW40" s="262"/>
      <c r="JVX40" s="262"/>
      <c r="JVY40" s="262"/>
      <c r="JVZ40" s="262"/>
      <c r="JWA40" s="262"/>
      <c r="JWB40" s="262"/>
      <c r="JWC40" s="262"/>
      <c r="JWD40" s="262"/>
      <c r="JWE40" s="262"/>
      <c r="JWF40" s="262"/>
      <c r="JWG40" s="262"/>
      <c r="JWH40" s="262"/>
      <c r="JWI40" s="262"/>
      <c r="JWJ40" s="262"/>
      <c r="JWK40" s="262"/>
      <c r="JWL40" s="262"/>
      <c r="JWM40" s="262"/>
      <c r="JWN40" s="262"/>
      <c r="JWO40" s="262"/>
      <c r="JWP40" s="262"/>
      <c r="JWQ40" s="262"/>
      <c r="JWR40" s="262"/>
      <c r="JWS40" s="262"/>
      <c r="JWT40" s="262"/>
      <c r="JWU40" s="262"/>
      <c r="JWV40" s="262"/>
      <c r="JWW40" s="262"/>
      <c r="JWX40" s="262"/>
      <c r="JWY40" s="262"/>
      <c r="JWZ40" s="262"/>
      <c r="JXA40" s="262"/>
      <c r="JXB40" s="262"/>
      <c r="JXC40" s="262"/>
      <c r="JXD40" s="262"/>
      <c r="JXE40" s="262"/>
      <c r="JXF40" s="262"/>
      <c r="JXG40" s="262"/>
      <c r="JXH40" s="262"/>
      <c r="JXI40" s="262"/>
      <c r="JXJ40" s="262"/>
      <c r="JXK40" s="262"/>
      <c r="JXL40" s="262"/>
      <c r="JXM40" s="262"/>
      <c r="JXN40" s="262"/>
      <c r="JXO40" s="262"/>
      <c r="JXP40" s="262"/>
      <c r="JXQ40" s="262"/>
      <c r="JXR40" s="262"/>
      <c r="JXS40" s="262"/>
      <c r="JXT40" s="262"/>
      <c r="JXU40" s="262"/>
      <c r="JXV40" s="262"/>
      <c r="JXW40" s="262"/>
      <c r="JXX40" s="262"/>
      <c r="JXY40" s="262"/>
      <c r="JXZ40" s="262"/>
      <c r="JYA40" s="262"/>
      <c r="JYB40" s="262"/>
      <c r="JYC40" s="262"/>
      <c r="JYD40" s="262"/>
      <c r="JYE40" s="262"/>
      <c r="JYF40" s="262"/>
      <c r="JYG40" s="262"/>
      <c r="JYH40" s="262"/>
      <c r="JYI40" s="262"/>
      <c r="JYJ40" s="262"/>
      <c r="JYK40" s="262"/>
      <c r="JYL40" s="262"/>
      <c r="JYM40" s="262"/>
      <c r="JYN40" s="262"/>
      <c r="JYO40" s="262"/>
      <c r="JYP40" s="262"/>
      <c r="JYQ40" s="262"/>
      <c r="JYR40" s="262"/>
      <c r="JYS40" s="262"/>
      <c r="JYT40" s="262"/>
      <c r="JYU40" s="262"/>
      <c r="JYV40" s="262"/>
      <c r="JYW40" s="262"/>
      <c r="JYX40" s="262"/>
      <c r="JYY40" s="262"/>
      <c r="JYZ40" s="262"/>
      <c r="JZA40" s="262"/>
      <c r="JZB40" s="262"/>
      <c r="JZC40" s="262"/>
      <c r="JZD40" s="262"/>
      <c r="JZE40" s="262"/>
      <c r="JZF40" s="262"/>
      <c r="JZG40" s="262"/>
      <c r="JZH40" s="262"/>
      <c r="JZI40" s="262"/>
      <c r="JZJ40" s="262"/>
      <c r="JZK40" s="262"/>
      <c r="JZL40" s="262"/>
      <c r="JZM40" s="262"/>
      <c r="JZN40" s="262"/>
      <c r="JZO40" s="262"/>
      <c r="JZP40" s="262"/>
      <c r="JZQ40" s="262"/>
      <c r="JZR40" s="262"/>
      <c r="JZS40" s="262"/>
      <c r="JZT40" s="262"/>
      <c r="JZU40" s="262"/>
      <c r="JZV40" s="262"/>
      <c r="JZW40" s="262"/>
      <c r="JZX40" s="262"/>
      <c r="JZY40" s="262"/>
      <c r="JZZ40" s="262"/>
      <c r="KAA40" s="262"/>
      <c r="KAB40" s="262"/>
      <c r="KAC40" s="262"/>
      <c r="KAD40" s="262"/>
      <c r="KAE40" s="262"/>
      <c r="KAF40" s="262"/>
      <c r="KAG40" s="262"/>
      <c r="KAH40" s="262"/>
      <c r="KAI40" s="262"/>
      <c r="KAJ40" s="262"/>
      <c r="KAK40" s="262"/>
      <c r="KAL40" s="262"/>
      <c r="KAM40" s="262"/>
      <c r="KAN40" s="262"/>
      <c r="KAO40" s="262"/>
      <c r="KAP40" s="262"/>
      <c r="KAQ40" s="262"/>
      <c r="KAR40" s="262"/>
      <c r="KAS40" s="262"/>
      <c r="KAT40" s="262"/>
      <c r="KAU40" s="262"/>
      <c r="KAV40" s="262"/>
      <c r="KAW40" s="262"/>
      <c r="KAX40" s="262"/>
      <c r="KAY40" s="262"/>
      <c r="KAZ40" s="262"/>
      <c r="KBA40" s="262"/>
      <c r="KBB40" s="262"/>
      <c r="KBC40" s="262"/>
      <c r="KBD40" s="262"/>
      <c r="KBE40" s="262"/>
      <c r="KBF40" s="262"/>
      <c r="KBG40" s="262"/>
      <c r="KBH40" s="262"/>
      <c r="KBI40" s="262"/>
      <c r="KBJ40" s="262"/>
      <c r="KBK40" s="262"/>
      <c r="KBL40" s="262"/>
      <c r="KBM40" s="262"/>
      <c r="KBN40" s="262"/>
      <c r="KBO40" s="262"/>
      <c r="KBP40" s="262"/>
      <c r="KBQ40" s="262"/>
      <c r="KBR40" s="262"/>
      <c r="KBS40" s="262"/>
      <c r="KBT40" s="262"/>
      <c r="KBU40" s="262"/>
      <c r="KBV40" s="262"/>
      <c r="KBW40" s="262"/>
      <c r="KBX40" s="262"/>
      <c r="KBY40" s="262"/>
      <c r="KBZ40" s="262"/>
      <c r="KCA40" s="262"/>
      <c r="KCB40" s="262"/>
      <c r="KCC40" s="262"/>
      <c r="KCD40" s="262"/>
      <c r="KCE40" s="262"/>
      <c r="KCF40" s="262"/>
      <c r="KCG40" s="262"/>
      <c r="KCH40" s="262"/>
      <c r="KCI40" s="262"/>
      <c r="KCJ40" s="262"/>
      <c r="KCK40" s="262"/>
      <c r="KCL40" s="262"/>
      <c r="KCM40" s="262"/>
      <c r="KCN40" s="262"/>
      <c r="KCO40" s="262"/>
      <c r="KCP40" s="262"/>
      <c r="KCQ40" s="262"/>
      <c r="KCR40" s="262"/>
      <c r="KCS40" s="262"/>
      <c r="KCT40" s="262"/>
      <c r="KCU40" s="262"/>
      <c r="KCV40" s="262"/>
      <c r="KCW40" s="262"/>
      <c r="KCX40" s="262"/>
      <c r="KCY40" s="262"/>
      <c r="KCZ40" s="262"/>
      <c r="KDA40" s="262"/>
      <c r="KDB40" s="262"/>
      <c r="KDC40" s="262"/>
      <c r="KDD40" s="262"/>
      <c r="KDE40" s="262"/>
      <c r="KDF40" s="262"/>
      <c r="KDG40" s="262"/>
      <c r="KDH40" s="262"/>
      <c r="KDI40" s="262"/>
      <c r="KDJ40" s="262"/>
      <c r="KDK40" s="262"/>
      <c r="KDL40" s="262"/>
      <c r="KDM40" s="262"/>
      <c r="KDN40" s="262"/>
      <c r="KDO40" s="262"/>
      <c r="KDP40" s="262"/>
      <c r="KDQ40" s="262"/>
      <c r="KDR40" s="262"/>
      <c r="KDS40" s="262"/>
      <c r="KDT40" s="262"/>
      <c r="KDU40" s="262"/>
      <c r="KDV40" s="262"/>
      <c r="KDW40" s="262"/>
      <c r="KDX40" s="262"/>
      <c r="KDY40" s="262"/>
      <c r="KDZ40" s="262"/>
      <c r="KEA40" s="262"/>
      <c r="KEB40" s="262"/>
      <c r="KEC40" s="262"/>
      <c r="KED40" s="262"/>
      <c r="KEE40" s="262"/>
      <c r="KEF40" s="262"/>
      <c r="KEG40" s="262"/>
      <c r="KEH40" s="262"/>
      <c r="KEI40" s="262"/>
      <c r="KEJ40" s="262"/>
      <c r="KEK40" s="262"/>
      <c r="KEL40" s="262"/>
      <c r="KEM40" s="262"/>
      <c r="KEN40" s="262"/>
      <c r="KEO40" s="262"/>
      <c r="KEP40" s="262"/>
      <c r="KEQ40" s="262"/>
      <c r="KER40" s="262"/>
      <c r="KES40" s="262"/>
      <c r="KET40" s="262"/>
      <c r="KEU40" s="262"/>
      <c r="KEV40" s="262"/>
      <c r="KEW40" s="262"/>
      <c r="KEX40" s="262"/>
      <c r="KEY40" s="262"/>
      <c r="KEZ40" s="262"/>
      <c r="KFA40" s="262"/>
      <c r="KFB40" s="262"/>
      <c r="KFC40" s="262"/>
      <c r="KFD40" s="262"/>
      <c r="KFE40" s="262"/>
      <c r="KFF40" s="262"/>
      <c r="KFG40" s="262"/>
      <c r="KFH40" s="262"/>
      <c r="KFI40" s="262"/>
      <c r="KFJ40" s="262"/>
      <c r="KFK40" s="262"/>
      <c r="KFL40" s="262"/>
      <c r="KFM40" s="262"/>
      <c r="KFN40" s="262"/>
      <c r="KFO40" s="262"/>
      <c r="KFP40" s="262"/>
      <c r="KFQ40" s="262"/>
      <c r="KFR40" s="262"/>
      <c r="KFS40" s="262"/>
      <c r="KFT40" s="262"/>
      <c r="KFU40" s="262"/>
      <c r="KFV40" s="262"/>
      <c r="KFW40" s="262"/>
      <c r="KFX40" s="262"/>
      <c r="KFY40" s="262"/>
      <c r="KFZ40" s="262"/>
      <c r="KGA40" s="262"/>
      <c r="KGB40" s="262"/>
      <c r="KGC40" s="262"/>
      <c r="KGD40" s="262"/>
      <c r="KGE40" s="262"/>
      <c r="KGF40" s="262"/>
      <c r="KGG40" s="262"/>
      <c r="KGH40" s="262"/>
      <c r="KGI40" s="262"/>
      <c r="KGJ40" s="262"/>
      <c r="KGK40" s="262"/>
      <c r="KGL40" s="262"/>
      <c r="KGM40" s="262"/>
      <c r="KGN40" s="262"/>
      <c r="KGO40" s="262"/>
      <c r="KGP40" s="262"/>
      <c r="KGQ40" s="262"/>
      <c r="KGR40" s="262"/>
      <c r="KGS40" s="262"/>
      <c r="KGT40" s="262"/>
      <c r="KGU40" s="262"/>
      <c r="KGV40" s="262"/>
      <c r="KGW40" s="262"/>
      <c r="KGX40" s="262"/>
      <c r="KGY40" s="262"/>
      <c r="KGZ40" s="262"/>
      <c r="KHA40" s="262"/>
      <c r="KHB40" s="262"/>
      <c r="KHC40" s="262"/>
      <c r="KHD40" s="262"/>
      <c r="KHE40" s="262"/>
      <c r="KHF40" s="262"/>
      <c r="KHG40" s="262"/>
      <c r="KHH40" s="262"/>
      <c r="KHI40" s="262"/>
      <c r="KHJ40" s="262"/>
      <c r="KHK40" s="262"/>
      <c r="KHL40" s="262"/>
      <c r="KHM40" s="262"/>
      <c r="KHN40" s="262"/>
      <c r="KHO40" s="262"/>
      <c r="KHP40" s="262"/>
      <c r="KHQ40" s="262"/>
      <c r="KHR40" s="262"/>
      <c r="KHS40" s="262"/>
      <c r="KHT40" s="262"/>
      <c r="KHU40" s="262"/>
      <c r="KHV40" s="262"/>
      <c r="KHW40" s="262"/>
      <c r="KHX40" s="262"/>
      <c r="KHY40" s="262"/>
      <c r="KHZ40" s="262"/>
      <c r="KIA40" s="262"/>
      <c r="KIB40" s="262"/>
      <c r="KIC40" s="262"/>
      <c r="KID40" s="262"/>
      <c r="KIE40" s="262"/>
      <c r="KIF40" s="262"/>
      <c r="KIG40" s="262"/>
      <c r="KIH40" s="262"/>
      <c r="KII40" s="262"/>
      <c r="KIJ40" s="262"/>
      <c r="KIK40" s="262"/>
      <c r="KIL40" s="262"/>
      <c r="KIM40" s="262"/>
      <c r="KIN40" s="262"/>
      <c r="KIO40" s="262"/>
      <c r="KIP40" s="262"/>
      <c r="KIQ40" s="262"/>
      <c r="KIR40" s="262"/>
      <c r="KIS40" s="262"/>
      <c r="KIT40" s="262"/>
      <c r="KIU40" s="262"/>
      <c r="KIV40" s="262"/>
      <c r="KIW40" s="262"/>
      <c r="KIX40" s="262"/>
      <c r="KIY40" s="262"/>
      <c r="KIZ40" s="262"/>
      <c r="KJA40" s="262"/>
      <c r="KJB40" s="262"/>
      <c r="KJC40" s="262"/>
      <c r="KJD40" s="262"/>
      <c r="KJE40" s="262"/>
      <c r="KJF40" s="262"/>
      <c r="KJG40" s="262"/>
      <c r="KJH40" s="262"/>
      <c r="KJI40" s="262"/>
      <c r="KJJ40" s="262"/>
      <c r="KJK40" s="262"/>
      <c r="KJL40" s="262"/>
      <c r="KJM40" s="262"/>
      <c r="KJN40" s="262"/>
      <c r="KJO40" s="262"/>
      <c r="KJP40" s="262"/>
      <c r="KJQ40" s="262"/>
      <c r="KJR40" s="262"/>
      <c r="KJS40" s="262"/>
      <c r="KJT40" s="262"/>
      <c r="KJU40" s="262"/>
      <c r="KJV40" s="262"/>
      <c r="KJW40" s="262"/>
      <c r="KJX40" s="262"/>
      <c r="KJY40" s="262"/>
      <c r="KJZ40" s="262"/>
      <c r="KKA40" s="262"/>
      <c r="KKB40" s="262"/>
      <c r="KKC40" s="262"/>
      <c r="KKD40" s="262"/>
      <c r="KKE40" s="262"/>
      <c r="KKF40" s="262"/>
      <c r="KKG40" s="262"/>
      <c r="KKH40" s="262"/>
      <c r="KKI40" s="262"/>
      <c r="KKJ40" s="262"/>
      <c r="KKK40" s="262"/>
      <c r="KKL40" s="262"/>
      <c r="KKM40" s="262"/>
      <c r="KKN40" s="262"/>
      <c r="KKO40" s="262"/>
      <c r="KKP40" s="262"/>
      <c r="KKQ40" s="262"/>
      <c r="KKR40" s="262"/>
      <c r="KKS40" s="262"/>
      <c r="KKT40" s="262"/>
      <c r="KKU40" s="262"/>
      <c r="KKV40" s="262"/>
      <c r="KKW40" s="262"/>
      <c r="KKX40" s="262"/>
      <c r="KKY40" s="262"/>
      <c r="KKZ40" s="262"/>
      <c r="KLA40" s="262"/>
      <c r="KLB40" s="262"/>
      <c r="KLC40" s="262"/>
      <c r="KLD40" s="262"/>
      <c r="KLE40" s="262"/>
      <c r="KLF40" s="262"/>
      <c r="KLG40" s="262"/>
      <c r="KLH40" s="262"/>
      <c r="KLI40" s="262"/>
      <c r="KLJ40" s="262"/>
      <c r="KLK40" s="262"/>
      <c r="KLL40" s="262"/>
      <c r="KLM40" s="262"/>
      <c r="KLN40" s="262"/>
      <c r="KLO40" s="262"/>
      <c r="KLP40" s="262"/>
      <c r="KLQ40" s="262"/>
      <c r="KLR40" s="262"/>
      <c r="KLS40" s="262"/>
      <c r="KLT40" s="262"/>
      <c r="KLU40" s="262"/>
      <c r="KLV40" s="262"/>
      <c r="KLW40" s="262"/>
      <c r="KLX40" s="262"/>
      <c r="KLY40" s="262"/>
      <c r="KLZ40" s="262"/>
      <c r="KMA40" s="262"/>
      <c r="KMB40" s="262"/>
      <c r="KMC40" s="262"/>
      <c r="KMD40" s="262"/>
      <c r="KME40" s="262"/>
      <c r="KMF40" s="262"/>
      <c r="KMG40" s="262"/>
      <c r="KMH40" s="262"/>
      <c r="KMI40" s="262"/>
      <c r="KMJ40" s="262"/>
      <c r="KMK40" s="262"/>
      <c r="KML40" s="262"/>
      <c r="KMM40" s="262"/>
      <c r="KMN40" s="262"/>
      <c r="KMO40" s="262"/>
      <c r="KMP40" s="262"/>
      <c r="KMQ40" s="262"/>
      <c r="KMR40" s="262"/>
      <c r="KMS40" s="262"/>
      <c r="KMT40" s="262"/>
      <c r="KMU40" s="262"/>
      <c r="KMV40" s="262"/>
      <c r="KMW40" s="262"/>
      <c r="KMX40" s="262"/>
      <c r="KMY40" s="262"/>
      <c r="KMZ40" s="262"/>
      <c r="KNA40" s="262"/>
      <c r="KNB40" s="262"/>
      <c r="KNC40" s="262"/>
      <c r="KND40" s="262"/>
      <c r="KNE40" s="262"/>
      <c r="KNF40" s="262"/>
      <c r="KNG40" s="262"/>
      <c r="KNH40" s="262"/>
      <c r="KNI40" s="262"/>
      <c r="KNJ40" s="262"/>
      <c r="KNK40" s="262"/>
      <c r="KNL40" s="262"/>
      <c r="KNM40" s="262"/>
      <c r="KNN40" s="262"/>
      <c r="KNO40" s="262"/>
      <c r="KNP40" s="262"/>
      <c r="KNQ40" s="262"/>
      <c r="KNR40" s="262"/>
      <c r="KNS40" s="262"/>
      <c r="KNT40" s="262"/>
      <c r="KNU40" s="262"/>
      <c r="KNV40" s="262"/>
      <c r="KNW40" s="262"/>
      <c r="KNX40" s="262"/>
      <c r="KNY40" s="262"/>
      <c r="KNZ40" s="262"/>
      <c r="KOA40" s="262"/>
      <c r="KOB40" s="262"/>
      <c r="KOC40" s="262"/>
      <c r="KOD40" s="262"/>
      <c r="KOE40" s="262"/>
      <c r="KOF40" s="262"/>
      <c r="KOG40" s="262"/>
      <c r="KOH40" s="262"/>
      <c r="KOI40" s="262"/>
      <c r="KOJ40" s="262"/>
      <c r="KOK40" s="262"/>
      <c r="KOL40" s="262"/>
      <c r="KOM40" s="262"/>
      <c r="KON40" s="262"/>
      <c r="KOO40" s="262"/>
      <c r="KOP40" s="262"/>
      <c r="KOQ40" s="262"/>
      <c r="KOR40" s="262"/>
      <c r="KOS40" s="262"/>
      <c r="KOT40" s="262"/>
      <c r="KOU40" s="262"/>
      <c r="KOV40" s="262"/>
      <c r="KOW40" s="262"/>
      <c r="KOX40" s="262"/>
      <c r="KOY40" s="262"/>
      <c r="KOZ40" s="262"/>
      <c r="KPA40" s="262"/>
      <c r="KPB40" s="262"/>
      <c r="KPC40" s="262"/>
      <c r="KPD40" s="262"/>
      <c r="KPE40" s="262"/>
      <c r="KPF40" s="262"/>
      <c r="KPG40" s="262"/>
      <c r="KPH40" s="262"/>
      <c r="KPI40" s="262"/>
      <c r="KPJ40" s="262"/>
      <c r="KPK40" s="262"/>
      <c r="KPL40" s="262"/>
      <c r="KPM40" s="262"/>
      <c r="KPN40" s="262"/>
      <c r="KPO40" s="262"/>
      <c r="KPP40" s="262"/>
      <c r="KPQ40" s="262"/>
      <c r="KPR40" s="262"/>
      <c r="KPS40" s="262"/>
      <c r="KPT40" s="262"/>
      <c r="KPU40" s="262"/>
      <c r="KPV40" s="262"/>
      <c r="KPW40" s="262"/>
      <c r="KPX40" s="262"/>
      <c r="KPY40" s="262"/>
      <c r="KPZ40" s="262"/>
      <c r="KQA40" s="262"/>
      <c r="KQB40" s="262"/>
      <c r="KQC40" s="262"/>
      <c r="KQD40" s="262"/>
      <c r="KQE40" s="262"/>
      <c r="KQF40" s="262"/>
      <c r="KQG40" s="262"/>
      <c r="KQH40" s="262"/>
      <c r="KQI40" s="262"/>
      <c r="KQJ40" s="262"/>
      <c r="KQK40" s="262"/>
      <c r="KQL40" s="262"/>
      <c r="KQM40" s="262"/>
      <c r="KQN40" s="262"/>
      <c r="KQO40" s="262"/>
      <c r="KQP40" s="262"/>
      <c r="KQQ40" s="262"/>
      <c r="KQR40" s="262"/>
      <c r="KQS40" s="262"/>
      <c r="KQT40" s="262"/>
      <c r="KQU40" s="262"/>
      <c r="KQV40" s="262"/>
      <c r="KQW40" s="262"/>
      <c r="KQX40" s="262"/>
      <c r="KQY40" s="262"/>
      <c r="KQZ40" s="262"/>
      <c r="KRA40" s="262"/>
      <c r="KRB40" s="262"/>
      <c r="KRC40" s="262"/>
      <c r="KRD40" s="262"/>
      <c r="KRE40" s="262"/>
      <c r="KRF40" s="262"/>
      <c r="KRG40" s="262"/>
      <c r="KRH40" s="262"/>
      <c r="KRI40" s="262"/>
      <c r="KRJ40" s="262"/>
      <c r="KRK40" s="262"/>
      <c r="KRL40" s="262"/>
      <c r="KRM40" s="262"/>
      <c r="KRN40" s="262"/>
      <c r="KRO40" s="262"/>
      <c r="KRP40" s="262"/>
      <c r="KRQ40" s="262"/>
      <c r="KRR40" s="262"/>
      <c r="KRS40" s="262"/>
      <c r="KRT40" s="262"/>
      <c r="KRU40" s="262"/>
      <c r="KRV40" s="262"/>
      <c r="KRW40" s="262"/>
      <c r="KRX40" s="262"/>
      <c r="KRY40" s="262"/>
      <c r="KRZ40" s="262"/>
      <c r="KSA40" s="262"/>
      <c r="KSB40" s="262"/>
      <c r="KSC40" s="262"/>
      <c r="KSD40" s="262"/>
      <c r="KSE40" s="262"/>
      <c r="KSF40" s="262"/>
      <c r="KSG40" s="262"/>
      <c r="KSH40" s="262"/>
      <c r="KSI40" s="262"/>
      <c r="KSJ40" s="262"/>
      <c r="KSK40" s="262"/>
      <c r="KSL40" s="262"/>
      <c r="KSM40" s="262"/>
      <c r="KSN40" s="262"/>
      <c r="KSO40" s="262"/>
      <c r="KSP40" s="262"/>
      <c r="KSQ40" s="262"/>
      <c r="KSR40" s="262"/>
      <c r="KSS40" s="262"/>
      <c r="KST40" s="262"/>
      <c r="KSU40" s="262"/>
      <c r="KSV40" s="262"/>
      <c r="KSW40" s="262"/>
      <c r="KSX40" s="262"/>
      <c r="KSY40" s="262"/>
      <c r="KSZ40" s="262"/>
      <c r="KTA40" s="262"/>
      <c r="KTB40" s="262"/>
      <c r="KTC40" s="262"/>
      <c r="KTD40" s="262"/>
      <c r="KTE40" s="262"/>
      <c r="KTF40" s="262"/>
      <c r="KTG40" s="262"/>
      <c r="KTH40" s="262"/>
      <c r="KTI40" s="262"/>
      <c r="KTJ40" s="262"/>
      <c r="KTK40" s="262"/>
      <c r="KTL40" s="262"/>
      <c r="KTM40" s="262"/>
      <c r="KTN40" s="262"/>
      <c r="KTO40" s="262"/>
      <c r="KTP40" s="262"/>
      <c r="KTQ40" s="262"/>
      <c r="KTR40" s="262"/>
      <c r="KTS40" s="262"/>
      <c r="KTT40" s="262"/>
      <c r="KTU40" s="262"/>
      <c r="KTV40" s="262"/>
      <c r="KTW40" s="262"/>
      <c r="KTX40" s="262"/>
      <c r="KTY40" s="262"/>
      <c r="KTZ40" s="262"/>
      <c r="KUA40" s="262"/>
      <c r="KUB40" s="262"/>
      <c r="KUC40" s="262"/>
      <c r="KUD40" s="262"/>
      <c r="KUE40" s="262"/>
      <c r="KUF40" s="262"/>
      <c r="KUG40" s="262"/>
      <c r="KUH40" s="262"/>
      <c r="KUI40" s="262"/>
      <c r="KUJ40" s="262"/>
      <c r="KUK40" s="262"/>
      <c r="KUL40" s="262"/>
      <c r="KUM40" s="262"/>
      <c r="KUN40" s="262"/>
      <c r="KUO40" s="262"/>
      <c r="KUP40" s="262"/>
      <c r="KUQ40" s="262"/>
      <c r="KUR40" s="262"/>
      <c r="KUS40" s="262"/>
      <c r="KUT40" s="262"/>
      <c r="KUU40" s="262"/>
      <c r="KUV40" s="262"/>
      <c r="KUW40" s="262"/>
      <c r="KUX40" s="262"/>
      <c r="KUY40" s="262"/>
      <c r="KUZ40" s="262"/>
      <c r="KVA40" s="262"/>
      <c r="KVB40" s="262"/>
      <c r="KVC40" s="262"/>
      <c r="KVD40" s="262"/>
      <c r="KVE40" s="262"/>
      <c r="KVF40" s="262"/>
      <c r="KVG40" s="262"/>
      <c r="KVH40" s="262"/>
      <c r="KVI40" s="262"/>
      <c r="KVJ40" s="262"/>
      <c r="KVK40" s="262"/>
      <c r="KVL40" s="262"/>
      <c r="KVM40" s="262"/>
      <c r="KVN40" s="262"/>
      <c r="KVO40" s="262"/>
      <c r="KVP40" s="262"/>
      <c r="KVQ40" s="262"/>
      <c r="KVR40" s="262"/>
      <c r="KVS40" s="262"/>
      <c r="KVT40" s="262"/>
      <c r="KVU40" s="262"/>
      <c r="KVV40" s="262"/>
      <c r="KVW40" s="262"/>
      <c r="KVX40" s="262"/>
      <c r="KVY40" s="262"/>
      <c r="KVZ40" s="262"/>
      <c r="KWA40" s="262"/>
      <c r="KWB40" s="262"/>
      <c r="KWC40" s="262"/>
      <c r="KWD40" s="262"/>
      <c r="KWE40" s="262"/>
      <c r="KWF40" s="262"/>
      <c r="KWG40" s="262"/>
      <c r="KWH40" s="262"/>
      <c r="KWI40" s="262"/>
      <c r="KWJ40" s="262"/>
      <c r="KWK40" s="262"/>
      <c r="KWL40" s="262"/>
      <c r="KWM40" s="262"/>
      <c r="KWN40" s="262"/>
      <c r="KWO40" s="262"/>
      <c r="KWP40" s="262"/>
      <c r="KWQ40" s="262"/>
      <c r="KWR40" s="262"/>
      <c r="KWS40" s="262"/>
      <c r="KWT40" s="262"/>
      <c r="KWU40" s="262"/>
      <c r="KWV40" s="262"/>
      <c r="KWW40" s="262"/>
      <c r="KWX40" s="262"/>
      <c r="KWY40" s="262"/>
      <c r="KWZ40" s="262"/>
      <c r="KXA40" s="262"/>
      <c r="KXB40" s="262"/>
      <c r="KXC40" s="262"/>
      <c r="KXD40" s="262"/>
      <c r="KXE40" s="262"/>
      <c r="KXF40" s="262"/>
      <c r="KXG40" s="262"/>
      <c r="KXH40" s="262"/>
      <c r="KXI40" s="262"/>
      <c r="KXJ40" s="262"/>
      <c r="KXK40" s="262"/>
      <c r="KXL40" s="262"/>
      <c r="KXM40" s="262"/>
      <c r="KXN40" s="262"/>
      <c r="KXO40" s="262"/>
      <c r="KXP40" s="262"/>
      <c r="KXQ40" s="262"/>
      <c r="KXR40" s="262"/>
      <c r="KXS40" s="262"/>
      <c r="KXT40" s="262"/>
      <c r="KXU40" s="262"/>
      <c r="KXV40" s="262"/>
      <c r="KXW40" s="262"/>
      <c r="KXX40" s="262"/>
      <c r="KXY40" s="262"/>
      <c r="KXZ40" s="262"/>
      <c r="KYA40" s="262"/>
      <c r="KYB40" s="262"/>
      <c r="KYC40" s="262"/>
      <c r="KYD40" s="262"/>
      <c r="KYE40" s="262"/>
      <c r="KYF40" s="262"/>
      <c r="KYG40" s="262"/>
      <c r="KYH40" s="262"/>
      <c r="KYI40" s="262"/>
      <c r="KYJ40" s="262"/>
      <c r="KYK40" s="262"/>
      <c r="KYL40" s="262"/>
      <c r="KYM40" s="262"/>
      <c r="KYN40" s="262"/>
      <c r="KYO40" s="262"/>
      <c r="KYP40" s="262"/>
      <c r="KYQ40" s="262"/>
      <c r="KYR40" s="262"/>
      <c r="KYS40" s="262"/>
      <c r="KYT40" s="262"/>
      <c r="KYU40" s="262"/>
      <c r="KYV40" s="262"/>
      <c r="KYW40" s="262"/>
      <c r="KYX40" s="262"/>
      <c r="KYY40" s="262"/>
      <c r="KYZ40" s="262"/>
      <c r="KZA40" s="262"/>
      <c r="KZB40" s="262"/>
      <c r="KZC40" s="262"/>
      <c r="KZD40" s="262"/>
      <c r="KZE40" s="262"/>
      <c r="KZF40" s="262"/>
      <c r="KZG40" s="262"/>
      <c r="KZH40" s="262"/>
      <c r="KZI40" s="262"/>
      <c r="KZJ40" s="262"/>
      <c r="KZK40" s="262"/>
      <c r="KZL40" s="262"/>
      <c r="KZM40" s="262"/>
      <c r="KZN40" s="262"/>
      <c r="KZO40" s="262"/>
      <c r="KZP40" s="262"/>
      <c r="KZQ40" s="262"/>
      <c r="KZR40" s="262"/>
      <c r="KZS40" s="262"/>
      <c r="KZT40" s="262"/>
      <c r="KZU40" s="262"/>
      <c r="KZV40" s="262"/>
      <c r="KZW40" s="262"/>
      <c r="KZX40" s="262"/>
      <c r="KZY40" s="262"/>
      <c r="KZZ40" s="262"/>
      <c r="LAA40" s="262"/>
      <c r="LAB40" s="262"/>
      <c r="LAC40" s="262"/>
      <c r="LAD40" s="262"/>
      <c r="LAE40" s="262"/>
      <c r="LAF40" s="262"/>
      <c r="LAG40" s="262"/>
      <c r="LAH40" s="262"/>
      <c r="LAI40" s="262"/>
      <c r="LAJ40" s="262"/>
      <c r="LAK40" s="262"/>
      <c r="LAL40" s="262"/>
      <c r="LAM40" s="262"/>
      <c r="LAN40" s="262"/>
      <c r="LAO40" s="262"/>
      <c r="LAP40" s="262"/>
      <c r="LAQ40" s="262"/>
      <c r="LAR40" s="262"/>
      <c r="LAS40" s="262"/>
      <c r="LAT40" s="262"/>
      <c r="LAU40" s="262"/>
      <c r="LAV40" s="262"/>
      <c r="LAW40" s="262"/>
      <c r="LAX40" s="262"/>
      <c r="LAY40" s="262"/>
      <c r="LAZ40" s="262"/>
      <c r="LBA40" s="262"/>
      <c r="LBB40" s="262"/>
      <c r="LBC40" s="262"/>
      <c r="LBD40" s="262"/>
      <c r="LBE40" s="262"/>
      <c r="LBF40" s="262"/>
      <c r="LBG40" s="262"/>
      <c r="LBH40" s="262"/>
      <c r="LBI40" s="262"/>
      <c r="LBJ40" s="262"/>
      <c r="LBK40" s="262"/>
      <c r="LBL40" s="262"/>
      <c r="LBM40" s="262"/>
      <c r="LBN40" s="262"/>
      <c r="LBO40" s="262"/>
      <c r="LBP40" s="262"/>
      <c r="LBQ40" s="262"/>
      <c r="LBR40" s="262"/>
      <c r="LBS40" s="262"/>
      <c r="LBT40" s="262"/>
      <c r="LBU40" s="262"/>
      <c r="LBV40" s="262"/>
      <c r="LBW40" s="262"/>
      <c r="LBX40" s="262"/>
      <c r="LBY40" s="262"/>
      <c r="LBZ40" s="262"/>
      <c r="LCA40" s="262"/>
      <c r="LCB40" s="262"/>
      <c r="LCC40" s="262"/>
      <c r="LCD40" s="262"/>
      <c r="LCE40" s="262"/>
      <c r="LCF40" s="262"/>
      <c r="LCG40" s="262"/>
      <c r="LCH40" s="262"/>
      <c r="LCI40" s="262"/>
      <c r="LCJ40" s="262"/>
      <c r="LCK40" s="262"/>
      <c r="LCL40" s="262"/>
      <c r="LCM40" s="262"/>
      <c r="LCN40" s="262"/>
      <c r="LCO40" s="262"/>
      <c r="LCP40" s="262"/>
      <c r="LCQ40" s="262"/>
      <c r="LCR40" s="262"/>
      <c r="LCS40" s="262"/>
      <c r="LCT40" s="262"/>
      <c r="LCU40" s="262"/>
      <c r="LCV40" s="262"/>
      <c r="LCW40" s="262"/>
      <c r="LCX40" s="262"/>
      <c r="LCY40" s="262"/>
      <c r="LCZ40" s="262"/>
      <c r="LDA40" s="262"/>
      <c r="LDB40" s="262"/>
      <c r="LDC40" s="262"/>
      <c r="LDD40" s="262"/>
      <c r="LDE40" s="262"/>
      <c r="LDF40" s="262"/>
      <c r="LDG40" s="262"/>
      <c r="LDH40" s="262"/>
      <c r="LDI40" s="262"/>
      <c r="LDJ40" s="262"/>
      <c r="LDK40" s="262"/>
      <c r="LDL40" s="262"/>
      <c r="LDM40" s="262"/>
      <c r="LDN40" s="262"/>
      <c r="LDO40" s="262"/>
      <c r="LDP40" s="262"/>
      <c r="LDQ40" s="262"/>
      <c r="LDR40" s="262"/>
      <c r="LDS40" s="262"/>
      <c r="LDT40" s="262"/>
      <c r="LDU40" s="262"/>
      <c r="LDV40" s="262"/>
      <c r="LDW40" s="262"/>
      <c r="LDX40" s="262"/>
      <c r="LDY40" s="262"/>
      <c r="LDZ40" s="262"/>
      <c r="LEA40" s="262"/>
      <c r="LEB40" s="262"/>
      <c r="LEC40" s="262"/>
      <c r="LED40" s="262"/>
      <c r="LEE40" s="262"/>
      <c r="LEF40" s="262"/>
      <c r="LEG40" s="262"/>
      <c r="LEH40" s="262"/>
      <c r="LEI40" s="262"/>
      <c r="LEJ40" s="262"/>
      <c r="LEK40" s="262"/>
      <c r="LEL40" s="262"/>
      <c r="LEM40" s="262"/>
      <c r="LEN40" s="262"/>
      <c r="LEO40" s="262"/>
      <c r="LEP40" s="262"/>
      <c r="LEQ40" s="262"/>
      <c r="LER40" s="262"/>
      <c r="LES40" s="262"/>
      <c r="LET40" s="262"/>
      <c r="LEU40" s="262"/>
      <c r="LEV40" s="262"/>
      <c r="LEW40" s="262"/>
      <c r="LEX40" s="262"/>
      <c r="LEY40" s="262"/>
      <c r="LEZ40" s="262"/>
      <c r="LFA40" s="262"/>
      <c r="LFB40" s="262"/>
      <c r="LFC40" s="262"/>
      <c r="LFD40" s="262"/>
      <c r="LFE40" s="262"/>
      <c r="LFF40" s="262"/>
      <c r="LFG40" s="262"/>
      <c r="LFH40" s="262"/>
      <c r="LFI40" s="262"/>
      <c r="LFJ40" s="262"/>
      <c r="LFK40" s="262"/>
      <c r="LFL40" s="262"/>
      <c r="LFM40" s="262"/>
      <c r="LFN40" s="262"/>
      <c r="LFO40" s="262"/>
      <c r="LFP40" s="262"/>
      <c r="LFQ40" s="262"/>
      <c r="LFR40" s="262"/>
      <c r="LFS40" s="262"/>
      <c r="LFT40" s="262"/>
      <c r="LFU40" s="262"/>
      <c r="LFV40" s="262"/>
      <c r="LFW40" s="262"/>
      <c r="LFX40" s="262"/>
      <c r="LFY40" s="262"/>
      <c r="LFZ40" s="262"/>
      <c r="LGA40" s="262"/>
      <c r="LGB40" s="262"/>
      <c r="LGC40" s="262"/>
      <c r="LGD40" s="262"/>
      <c r="LGE40" s="262"/>
      <c r="LGF40" s="262"/>
      <c r="LGG40" s="262"/>
      <c r="LGH40" s="262"/>
      <c r="LGI40" s="262"/>
      <c r="LGJ40" s="262"/>
      <c r="LGK40" s="262"/>
      <c r="LGL40" s="262"/>
      <c r="LGM40" s="262"/>
      <c r="LGN40" s="262"/>
      <c r="LGO40" s="262"/>
      <c r="LGP40" s="262"/>
      <c r="LGQ40" s="262"/>
      <c r="LGR40" s="262"/>
      <c r="LGS40" s="262"/>
      <c r="LGT40" s="262"/>
      <c r="LGU40" s="262"/>
      <c r="LGV40" s="262"/>
      <c r="LGW40" s="262"/>
      <c r="LGX40" s="262"/>
      <c r="LGY40" s="262"/>
      <c r="LGZ40" s="262"/>
      <c r="LHA40" s="262"/>
      <c r="LHB40" s="262"/>
      <c r="LHC40" s="262"/>
      <c r="LHD40" s="262"/>
      <c r="LHE40" s="262"/>
      <c r="LHF40" s="262"/>
      <c r="LHG40" s="262"/>
      <c r="LHH40" s="262"/>
      <c r="LHI40" s="262"/>
      <c r="LHJ40" s="262"/>
      <c r="LHK40" s="262"/>
      <c r="LHL40" s="262"/>
      <c r="LHM40" s="262"/>
      <c r="LHN40" s="262"/>
      <c r="LHO40" s="262"/>
      <c r="LHP40" s="262"/>
      <c r="LHQ40" s="262"/>
      <c r="LHR40" s="262"/>
      <c r="LHS40" s="262"/>
      <c r="LHT40" s="262"/>
      <c r="LHU40" s="262"/>
      <c r="LHV40" s="262"/>
      <c r="LHW40" s="262"/>
      <c r="LHX40" s="262"/>
      <c r="LHY40" s="262"/>
      <c r="LHZ40" s="262"/>
      <c r="LIA40" s="262"/>
      <c r="LIB40" s="262"/>
      <c r="LIC40" s="262"/>
      <c r="LID40" s="262"/>
      <c r="LIE40" s="262"/>
      <c r="LIF40" s="262"/>
      <c r="LIG40" s="262"/>
      <c r="LIH40" s="262"/>
      <c r="LII40" s="262"/>
      <c r="LIJ40" s="262"/>
      <c r="LIK40" s="262"/>
      <c r="LIL40" s="262"/>
      <c r="LIM40" s="262"/>
      <c r="LIN40" s="262"/>
      <c r="LIO40" s="262"/>
      <c r="LIP40" s="262"/>
      <c r="LIQ40" s="262"/>
      <c r="LIR40" s="262"/>
      <c r="LIS40" s="262"/>
      <c r="LIT40" s="262"/>
      <c r="LIU40" s="262"/>
      <c r="LIV40" s="262"/>
      <c r="LIW40" s="262"/>
      <c r="LIX40" s="262"/>
      <c r="LIY40" s="262"/>
      <c r="LIZ40" s="262"/>
      <c r="LJA40" s="262"/>
      <c r="LJB40" s="262"/>
      <c r="LJC40" s="262"/>
      <c r="LJD40" s="262"/>
      <c r="LJE40" s="262"/>
      <c r="LJF40" s="262"/>
      <c r="LJG40" s="262"/>
      <c r="LJH40" s="262"/>
      <c r="LJI40" s="262"/>
      <c r="LJJ40" s="262"/>
      <c r="LJK40" s="262"/>
      <c r="LJL40" s="262"/>
      <c r="LJM40" s="262"/>
      <c r="LJN40" s="262"/>
      <c r="LJO40" s="262"/>
      <c r="LJP40" s="262"/>
      <c r="LJQ40" s="262"/>
      <c r="LJR40" s="262"/>
      <c r="LJS40" s="262"/>
      <c r="LJT40" s="262"/>
      <c r="LJU40" s="262"/>
      <c r="LJV40" s="262"/>
      <c r="LJW40" s="262"/>
      <c r="LJX40" s="262"/>
      <c r="LJY40" s="262"/>
      <c r="LJZ40" s="262"/>
      <c r="LKA40" s="262"/>
      <c r="LKB40" s="262"/>
      <c r="LKC40" s="262"/>
      <c r="LKD40" s="262"/>
      <c r="LKE40" s="262"/>
      <c r="LKF40" s="262"/>
      <c r="LKG40" s="262"/>
      <c r="LKH40" s="262"/>
      <c r="LKI40" s="262"/>
      <c r="LKJ40" s="262"/>
      <c r="LKK40" s="262"/>
      <c r="LKL40" s="262"/>
      <c r="LKM40" s="262"/>
      <c r="LKN40" s="262"/>
      <c r="LKO40" s="262"/>
      <c r="LKP40" s="262"/>
      <c r="LKQ40" s="262"/>
      <c r="LKR40" s="262"/>
      <c r="LKS40" s="262"/>
      <c r="LKT40" s="262"/>
      <c r="LKU40" s="262"/>
      <c r="LKV40" s="262"/>
      <c r="LKW40" s="262"/>
      <c r="LKX40" s="262"/>
      <c r="LKY40" s="262"/>
      <c r="LKZ40" s="262"/>
      <c r="LLA40" s="262"/>
      <c r="LLB40" s="262"/>
      <c r="LLC40" s="262"/>
      <c r="LLD40" s="262"/>
      <c r="LLE40" s="262"/>
      <c r="LLF40" s="262"/>
      <c r="LLG40" s="262"/>
      <c r="LLH40" s="262"/>
      <c r="LLI40" s="262"/>
      <c r="LLJ40" s="262"/>
      <c r="LLK40" s="262"/>
      <c r="LLL40" s="262"/>
      <c r="LLM40" s="262"/>
      <c r="LLN40" s="262"/>
      <c r="LLO40" s="262"/>
      <c r="LLP40" s="262"/>
      <c r="LLQ40" s="262"/>
      <c r="LLR40" s="262"/>
      <c r="LLS40" s="262"/>
      <c r="LLT40" s="262"/>
      <c r="LLU40" s="262"/>
      <c r="LLV40" s="262"/>
      <c r="LLW40" s="262"/>
      <c r="LLX40" s="262"/>
      <c r="LLY40" s="262"/>
      <c r="LLZ40" s="262"/>
      <c r="LMA40" s="262"/>
      <c r="LMB40" s="262"/>
      <c r="LMC40" s="262"/>
      <c r="LMD40" s="262"/>
      <c r="LME40" s="262"/>
      <c r="LMF40" s="262"/>
      <c r="LMG40" s="262"/>
      <c r="LMH40" s="262"/>
      <c r="LMI40" s="262"/>
      <c r="LMJ40" s="262"/>
      <c r="LMK40" s="262"/>
      <c r="LML40" s="262"/>
      <c r="LMM40" s="262"/>
      <c r="LMN40" s="262"/>
      <c r="LMO40" s="262"/>
      <c r="LMP40" s="262"/>
      <c r="LMQ40" s="262"/>
      <c r="LMR40" s="262"/>
      <c r="LMS40" s="262"/>
      <c r="LMT40" s="262"/>
      <c r="LMU40" s="262"/>
      <c r="LMV40" s="262"/>
      <c r="LMW40" s="262"/>
      <c r="LMX40" s="262"/>
      <c r="LMY40" s="262"/>
      <c r="LMZ40" s="262"/>
      <c r="LNA40" s="262"/>
      <c r="LNB40" s="262"/>
      <c r="LNC40" s="262"/>
      <c r="LND40" s="262"/>
      <c r="LNE40" s="262"/>
      <c r="LNF40" s="262"/>
      <c r="LNG40" s="262"/>
      <c r="LNH40" s="262"/>
      <c r="LNI40" s="262"/>
      <c r="LNJ40" s="262"/>
      <c r="LNK40" s="262"/>
      <c r="LNL40" s="262"/>
      <c r="LNM40" s="262"/>
      <c r="LNN40" s="262"/>
      <c r="LNO40" s="262"/>
      <c r="LNP40" s="262"/>
      <c r="LNQ40" s="262"/>
      <c r="LNR40" s="262"/>
      <c r="LNS40" s="262"/>
      <c r="LNT40" s="262"/>
      <c r="LNU40" s="262"/>
      <c r="LNV40" s="262"/>
      <c r="LNW40" s="262"/>
      <c r="LNX40" s="262"/>
      <c r="LNY40" s="262"/>
      <c r="LNZ40" s="262"/>
      <c r="LOA40" s="262"/>
      <c r="LOB40" s="262"/>
      <c r="LOC40" s="262"/>
      <c r="LOD40" s="262"/>
      <c r="LOE40" s="262"/>
      <c r="LOF40" s="262"/>
      <c r="LOG40" s="262"/>
      <c r="LOH40" s="262"/>
      <c r="LOI40" s="262"/>
      <c r="LOJ40" s="262"/>
      <c r="LOK40" s="262"/>
      <c r="LOL40" s="262"/>
      <c r="LOM40" s="262"/>
      <c r="LON40" s="262"/>
      <c r="LOO40" s="262"/>
      <c r="LOP40" s="262"/>
      <c r="LOQ40" s="262"/>
      <c r="LOR40" s="262"/>
      <c r="LOS40" s="262"/>
      <c r="LOT40" s="262"/>
      <c r="LOU40" s="262"/>
      <c r="LOV40" s="262"/>
      <c r="LOW40" s="262"/>
      <c r="LOX40" s="262"/>
      <c r="LOY40" s="262"/>
      <c r="LOZ40" s="262"/>
      <c r="LPA40" s="262"/>
      <c r="LPB40" s="262"/>
      <c r="LPC40" s="262"/>
      <c r="LPD40" s="262"/>
      <c r="LPE40" s="262"/>
      <c r="LPF40" s="262"/>
      <c r="LPG40" s="262"/>
      <c r="LPH40" s="262"/>
      <c r="LPI40" s="262"/>
      <c r="LPJ40" s="262"/>
      <c r="LPK40" s="262"/>
      <c r="LPL40" s="262"/>
      <c r="LPM40" s="262"/>
      <c r="LPN40" s="262"/>
      <c r="LPO40" s="262"/>
      <c r="LPP40" s="262"/>
      <c r="LPQ40" s="262"/>
      <c r="LPR40" s="262"/>
      <c r="LPS40" s="262"/>
      <c r="LPT40" s="262"/>
      <c r="LPU40" s="262"/>
      <c r="LPV40" s="262"/>
      <c r="LPW40" s="262"/>
      <c r="LPX40" s="262"/>
      <c r="LPY40" s="262"/>
      <c r="LPZ40" s="262"/>
      <c r="LQA40" s="262"/>
      <c r="LQB40" s="262"/>
      <c r="LQC40" s="262"/>
      <c r="LQD40" s="262"/>
      <c r="LQE40" s="262"/>
      <c r="LQF40" s="262"/>
      <c r="LQG40" s="262"/>
      <c r="LQH40" s="262"/>
      <c r="LQI40" s="262"/>
      <c r="LQJ40" s="262"/>
      <c r="LQK40" s="262"/>
      <c r="LQL40" s="262"/>
      <c r="LQM40" s="262"/>
      <c r="LQN40" s="262"/>
      <c r="LQO40" s="262"/>
      <c r="LQP40" s="262"/>
      <c r="LQQ40" s="262"/>
      <c r="LQR40" s="262"/>
      <c r="LQS40" s="262"/>
      <c r="LQT40" s="262"/>
      <c r="LQU40" s="262"/>
      <c r="LQV40" s="262"/>
      <c r="LQW40" s="262"/>
      <c r="LQX40" s="262"/>
      <c r="LQY40" s="262"/>
      <c r="LQZ40" s="262"/>
      <c r="LRA40" s="262"/>
      <c r="LRB40" s="262"/>
      <c r="LRC40" s="262"/>
      <c r="LRD40" s="262"/>
      <c r="LRE40" s="262"/>
      <c r="LRF40" s="262"/>
      <c r="LRG40" s="262"/>
      <c r="LRH40" s="262"/>
      <c r="LRI40" s="262"/>
      <c r="LRJ40" s="262"/>
      <c r="LRK40" s="262"/>
      <c r="LRL40" s="262"/>
      <c r="LRM40" s="262"/>
      <c r="LRN40" s="262"/>
      <c r="LRO40" s="262"/>
      <c r="LRP40" s="262"/>
      <c r="LRQ40" s="262"/>
      <c r="LRR40" s="262"/>
      <c r="LRS40" s="262"/>
      <c r="LRT40" s="262"/>
      <c r="LRU40" s="262"/>
      <c r="LRV40" s="262"/>
      <c r="LRW40" s="262"/>
      <c r="LRX40" s="262"/>
      <c r="LRY40" s="262"/>
      <c r="LRZ40" s="262"/>
      <c r="LSA40" s="262"/>
      <c r="LSB40" s="262"/>
      <c r="LSC40" s="262"/>
      <c r="LSD40" s="262"/>
      <c r="LSE40" s="262"/>
      <c r="LSF40" s="262"/>
      <c r="LSG40" s="262"/>
      <c r="LSH40" s="262"/>
      <c r="LSI40" s="262"/>
      <c r="LSJ40" s="262"/>
      <c r="LSK40" s="262"/>
      <c r="LSL40" s="262"/>
      <c r="LSM40" s="262"/>
      <c r="LSN40" s="262"/>
      <c r="LSO40" s="262"/>
      <c r="LSP40" s="262"/>
      <c r="LSQ40" s="262"/>
      <c r="LSR40" s="262"/>
      <c r="LSS40" s="262"/>
      <c r="LST40" s="262"/>
      <c r="LSU40" s="262"/>
      <c r="LSV40" s="262"/>
      <c r="LSW40" s="262"/>
      <c r="LSX40" s="262"/>
      <c r="LSY40" s="262"/>
      <c r="LSZ40" s="262"/>
      <c r="LTA40" s="262"/>
      <c r="LTB40" s="262"/>
      <c r="LTC40" s="262"/>
      <c r="LTD40" s="262"/>
      <c r="LTE40" s="262"/>
      <c r="LTF40" s="262"/>
      <c r="LTG40" s="262"/>
      <c r="LTH40" s="262"/>
      <c r="LTI40" s="262"/>
      <c r="LTJ40" s="262"/>
      <c r="LTK40" s="262"/>
      <c r="LTL40" s="262"/>
      <c r="LTM40" s="262"/>
      <c r="LTN40" s="262"/>
      <c r="LTO40" s="262"/>
      <c r="LTP40" s="262"/>
      <c r="LTQ40" s="262"/>
      <c r="LTR40" s="262"/>
      <c r="LTS40" s="262"/>
      <c r="LTT40" s="262"/>
      <c r="LTU40" s="262"/>
      <c r="LTV40" s="262"/>
      <c r="LTW40" s="262"/>
      <c r="LTX40" s="262"/>
      <c r="LTY40" s="262"/>
      <c r="LTZ40" s="262"/>
      <c r="LUA40" s="262"/>
      <c r="LUB40" s="262"/>
      <c r="LUC40" s="262"/>
      <c r="LUD40" s="262"/>
      <c r="LUE40" s="262"/>
      <c r="LUF40" s="262"/>
      <c r="LUG40" s="262"/>
      <c r="LUH40" s="262"/>
      <c r="LUI40" s="262"/>
      <c r="LUJ40" s="262"/>
      <c r="LUK40" s="262"/>
      <c r="LUL40" s="262"/>
      <c r="LUM40" s="262"/>
      <c r="LUN40" s="262"/>
      <c r="LUO40" s="262"/>
      <c r="LUP40" s="262"/>
      <c r="LUQ40" s="262"/>
      <c r="LUR40" s="262"/>
      <c r="LUS40" s="262"/>
      <c r="LUT40" s="262"/>
      <c r="LUU40" s="262"/>
      <c r="LUV40" s="262"/>
      <c r="LUW40" s="262"/>
      <c r="LUX40" s="262"/>
      <c r="LUY40" s="262"/>
      <c r="LUZ40" s="262"/>
      <c r="LVA40" s="262"/>
      <c r="LVB40" s="262"/>
      <c r="LVC40" s="262"/>
      <c r="LVD40" s="262"/>
      <c r="LVE40" s="262"/>
      <c r="LVF40" s="262"/>
      <c r="LVG40" s="262"/>
      <c r="LVH40" s="262"/>
      <c r="LVI40" s="262"/>
      <c r="LVJ40" s="262"/>
      <c r="LVK40" s="262"/>
      <c r="LVL40" s="262"/>
      <c r="LVM40" s="262"/>
      <c r="LVN40" s="262"/>
      <c r="LVO40" s="262"/>
      <c r="LVP40" s="262"/>
      <c r="LVQ40" s="262"/>
      <c r="LVR40" s="262"/>
      <c r="LVS40" s="262"/>
      <c r="LVT40" s="262"/>
      <c r="LVU40" s="262"/>
      <c r="LVV40" s="262"/>
      <c r="LVW40" s="262"/>
      <c r="LVX40" s="262"/>
      <c r="LVY40" s="262"/>
      <c r="LVZ40" s="262"/>
      <c r="LWA40" s="262"/>
      <c r="LWB40" s="262"/>
      <c r="LWC40" s="262"/>
      <c r="LWD40" s="262"/>
      <c r="LWE40" s="262"/>
      <c r="LWF40" s="262"/>
      <c r="LWG40" s="262"/>
      <c r="LWH40" s="262"/>
      <c r="LWI40" s="262"/>
      <c r="LWJ40" s="262"/>
      <c r="LWK40" s="262"/>
      <c r="LWL40" s="262"/>
      <c r="LWM40" s="262"/>
      <c r="LWN40" s="262"/>
      <c r="LWO40" s="262"/>
      <c r="LWP40" s="262"/>
      <c r="LWQ40" s="262"/>
      <c r="LWR40" s="262"/>
      <c r="LWS40" s="262"/>
      <c r="LWT40" s="262"/>
      <c r="LWU40" s="262"/>
      <c r="LWV40" s="262"/>
      <c r="LWW40" s="262"/>
      <c r="LWX40" s="262"/>
      <c r="LWY40" s="262"/>
      <c r="LWZ40" s="262"/>
      <c r="LXA40" s="262"/>
      <c r="LXB40" s="262"/>
      <c r="LXC40" s="262"/>
      <c r="LXD40" s="262"/>
      <c r="LXE40" s="262"/>
      <c r="LXF40" s="262"/>
      <c r="LXG40" s="262"/>
      <c r="LXH40" s="262"/>
      <c r="LXI40" s="262"/>
      <c r="LXJ40" s="262"/>
      <c r="LXK40" s="262"/>
      <c r="LXL40" s="262"/>
      <c r="LXM40" s="262"/>
      <c r="LXN40" s="262"/>
      <c r="LXO40" s="262"/>
      <c r="LXP40" s="262"/>
      <c r="LXQ40" s="262"/>
      <c r="LXR40" s="262"/>
      <c r="LXS40" s="262"/>
      <c r="LXT40" s="262"/>
      <c r="LXU40" s="262"/>
      <c r="LXV40" s="262"/>
      <c r="LXW40" s="262"/>
      <c r="LXX40" s="262"/>
      <c r="LXY40" s="262"/>
      <c r="LXZ40" s="262"/>
      <c r="LYA40" s="262"/>
      <c r="LYB40" s="262"/>
      <c r="LYC40" s="262"/>
      <c r="LYD40" s="262"/>
      <c r="LYE40" s="262"/>
      <c r="LYF40" s="262"/>
      <c r="LYG40" s="262"/>
      <c r="LYH40" s="262"/>
      <c r="LYI40" s="262"/>
      <c r="LYJ40" s="262"/>
      <c r="LYK40" s="262"/>
      <c r="LYL40" s="262"/>
      <c r="LYM40" s="262"/>
      <c r="LYN40" s="262"/>
      <c r="LYO40" s="262"/>
      <c r="LYP40" s="262"/>
      <c r="LYQ40" s="262"/>
      <c r="LYR40" s="262"/>
      <c r="LYS40" s="262"/>
      <c r="LYT40" s="262"/>
      <c r="LYU40" s="262"/>
      <c r="LYV40" s="262"/>
      <c r="LYW40" s="262"/>
      <c r="LYX40" s="262"/>
      <c r="LYY40" s="262"/>
      <c r="LYZ40" s="262"/>
      <c r="LZA40" s="262"/>
      <c r="LZB40" s="262"/>
      <c r="LZC40" s="262"/>
      <c r="LZD40" s="262"/>
      <c r="LZE40" s="262"/>
      <c r="LZF40" s="262"/>
      <c r="LZG40" s="262"/>
      <c r="LZH40" s="262"/>
      <c r="LZI40" s="262"/>
      <c r="LZJ40" s="262"/>
      <c r="LZK40" s="262"/>
      <c r="LZL40" s="262"/>
      <c r="LZM40" s="262"/>
      <c r="LZN40" s="262"/>
      <c r="LZO40" s="262"/>
      <c r="LZP40" s="262"/>
      <c r="LZQ40" s="262"/>
      <c r="LZR40" s="262"/>
      <c r="LZS40" s="262"/>
      <c r="LZT40" s="262"/>
      <c r="LZU40" s="262"/>
      <c r="LZV40" s="262"/>
      <c r="LZW40" s="262"/>
      <c r="LZX40" s="262"/>
      <c r="LZY40" s="262"/>
      <c r="LZZ40" s="262"/>
      <c r="MAA40" s="262"/>
      <c r="MAB40" s="262"/>
      <c r="MAC40" s="262"/>
      <c r="MAD40" s="262"/>
      <c r="MAE40" s="262"/>
      <c r="MAF40" s="262"/>
      <c r="MAG40" s="262"/>
      <c r="MAH40" s="262"/>
      <c r="MAI40" s="262"/>
      <c r="MAJ40" s="262"/>
      <c r="MAK40" s="262"/>
      <c r="MAL40" s="262"/>
      <c r="MAM40" s="262"/>
      <c r="MAN40" s="262"/>
      <c r="MAO40" s="262"/>
      <c r="MAP40" s="262"/>
      <c r="MAQ40" s="262"/>
      <c r="MAR40" s="262"/>
      <c r="MAS40" s="262"/>
      <c r="MAT40" s="262"/>
      <c r="MAU40" s="262"/>
      <c r="MAV40" s="262"/>
      <c r="MAW40" s="262"/>
      <c r="MAX40" s="262"/>
      <c r="MAY40" s="262"/>
      <c r="MAZ40" s="262"/>
      <c r="MBA40" s="262"/>
      <c r="MBB40" s="262"/>
      <c r="MBC40" s="262"/>
      <c r="MBD40" s="262"/>
      <c r="MBE40" s="262"/>
      <c r="MBF40" s="262"/>
      <c r="MBG40" s="262"/>
      <c r="MBH40" s="262"/>
      <c r="MBI40" s="262"/>
      <c r="MBJ40" s="262"/>
      <c r="MBK40" s="262"/>
      <c r="MBL40" s="262"/>
      <c r="MBM40" s="262"/>
      <c r="MBN40" s="262"/>
      <c r="MBO40" s="262"/>
      <c r="MBP40" s="262"/>
      <c r="MBQ40" s="262"/>
      <c r="MBR40" s="262"/>
      <c r="MBS40" s="262"/>
      <c r="MBT40" s="262"/>
      <c r="MBU40" s="262"/>
      <c r="MBV40" s="262"/>
      <c r="MBW40" s="262"/>
      <c r="MBX40" s="262"/>
      <c r="MBY40" s="262"/>
      <c r="MBZ40" s="262"/>
      <c r="MCA40" s="262"/>
      <c r="MCB40" s="262"/>
      <c r="MCC40" s="262"/>
      <c r="MCD40" s="262"/>
      <c r="MCE40" s="262"/>
      <c r="MCF40" s="262"/>
      <c r="MCG40" s="262"/>
      <c r="MCH40" s="262"/>
      <c r="MCI40" s="262"/>
      <c r="MCJ40" s="262"/>
      <c r="MCK40" s="262"/>
      <c r="MCL40" s="262"/>
      <c r="MCM40" s="262"/>
      <c r="MCN40" s="262"/>
      <c r="MCO40" s="262"/>
      <c r="MCP40" s="262"/>
      <c r="MCQ40" s="262"/>
      <c r="MCR40" s="262"/>
      <c r="MCS40" s="262"/>
      <c r="MCT40" s="262"/>
      <c r="MCU40" s="262"/>
      <c r="MCV40" s="262"/>
      <c r="MCW40" s="262"/>
      <c r="MCX40" s="262"/>
      <c r="MCY40" s="262"/>
      <c r="MCZ40" s="262"/>
      <c r="MDA40" s="262"/>
      <c r="MDB40" s="262"/>
      <c r="MDC40" s="262"/>
      <c r="MDD40" s="262"/>
      <c r="MDE40" s="262"/>
      <c r="MDF40" s="262"/>
      <c r="MDG40" s="262"/>
      <c r="MDH40" s="262"/>
      <c r="MDI40" s="262"/>
      <c r="MDJ40" s="262"/>
      <c r="MDK40" s="262"/>
      <c r="MDL40" s="262"/>
      <c r="MDM40" s="262"/>
      <c r="MDN40" s="262"/>
      <c r="MDO40" s="262"/>
      <c r="MDP40" s="262"/>
      <c r="MDQ40" s="262"/>
      <c r="MDR40" s="262"/>
      <c r="MDS40" s="262"/>
      <c r="MDT40" s="262"/>
      <c r="MDU40" s="262"/>
      <c r="MDV40" s="262"/>
      <c r="MDW40" s="262"/>
      <c r="MDX40" s="262"/>
      <c r="MDY40" s="262"/>
      <c r="MDZ40" s="262"/>
      <c r="MEA40" s="262"/>
      <c r="MEB40" s="262"/>
      <c r="MEC40" s="262"/>
      <c r="MED40" s="262"/>
      <c r="MEE40" s="262"/>
      <c r="MEF40" s="262"/>
      <c r="MEG40" s="262"/>
      <c r="MEH40" s="262"/>
      <c r="MEI40" s="262"/>
      <c r="MEJ40" s="262"/>
      <c r="MEK40" s="262"/>
      <c r="MEL40" s="262"/>
      <c r="MEM40" s="262"/>
      <c r="MEN40" s="262"/>
      <c r="MEO40" s="262"/>
      <c r="MEP40" s="262"/>
      <c r="MEQ40" s="262"/>
      <c r="MER40" s="262"/>
      <c r="MES40" s="262"/>
      <c r="MET40" s="262"/>
      <c r="MEU40" s="262"/>
      <c r="MEV40" s="262"/>
      <c r="MEW40" s="262"/>
      <c r="MEX40" s="262"/>
      <c r="MEY40" s="262"/>
      <c r="MEZ40" s="262"/>
      <c r="MFA40" s="262"/>
      <c r="MFB40" s="262"/>
      <c r="MFC40" s="262"/>
      <c r="MFD40" s="262"/>
      <c r="MFE40" s="262"/>
      <c r="MFF40" s="262"/>
      <c r="MFG40" s="262"/>
      <c r="MFH40" s="262"/>
      <c r="MFI40" s="262"/>
      <c r="MFJ40" s="262"/>
      <c r="MFK40" s="262"/>
      <c r="MFL40" s="262"/>
      <c r="MFM40" s="262"/>
      <c r="MFN40" s="262"/>
      <c r="MFO40" s="262"/>
      <c r="MFP40" s="262"/>
      <c r="MFQ40" s="262"/>
      <c r="MFR40" s="262"/>
      <c r="MFS40" s="262"/>
      <c r="MFT40" s="262"/>
      <c r="MFU40" s="262"/>
      <c r="MFV40" s="262"/>
      <c r="MFW40" s="262"/>
      <c r="MFX40" s="262"/>
      <c r="MFY40" s="262"/>
      <c r="MFZ40" s="262"/>
      <c r="MGA40" s="262"/>
      <c r="MGB40" s="262"/>
      <c r="MGC40" s="262"/>
      <c r="MGD40" s="262"/>
      <c r="MGE40" s="262"/>
      <c r="MGF40" s="262"/>
      <c r="MGG40" s="262"/>
      <c r="MGH40" s="262"/>
      <c r="MGI40" s="262"/>
      <c r="MGJ40" s="262"/>
      <c r="MGK40" s="262"/>
      <c r="MGL40" s="262"/>
      <c r="MGM40" s="262"/>
      <c r="MGN40" s="262"/>
      <c r="MGO40" s="262"/>
      <c r="MGP40" s="262"/>
      <c r="MGQ40" s="262"/>
      <c r="MGR40" s="262"/>
      <c r="MGS40" s="262"/>
      <c r="MGT40" s="262"/>
      <c r="MGU40" s="262"/>
      <c r="MGV40" s="262"/>
      <c r="MGW40" s="262"/>
      <c r="MGX40" s="262"/>
      <c r="MGY40" s="262"/>
      <c r="MGZ40" s="262"/>
      <c r="MHA40" s="262"/>
      <c r="MHB40" s="262"/>
      <c r="MHC40" s="262"/>
      <c r="MHD40" s="262"/>
      <c r="MHE40" s="262"/>
      <c r="MHF40" s="262"/>
      <c r="MHG40" s="262"/>
      <c r="MHH40" s="262"/>
      <c r="MHI40" s="262"/>
      <c r="MHJ40" s="262"/>
      <c r="MHK40" s="262"/>
      <c r="MHL40" s="262"/>
      <c r="MHM40" s="262"/>
      <c r="MHN40" s="262"/>
      <c r="MHO40" s="262"/>
      <c r="MHP40" s="262"/>
      <c r="MHQ40" s="262"/>
      <c r="MHR40" s="262"/>
      <c r="MHS40" s="262"/>
      <c r="MHT40" s="262"/>
      <c r="MHU40" s="262"/>
      <c r="MHV40" s="262"/>
      <c r="MHW40" s="262"/>
      <c r="MHX40" s="262"/>
      <c r="MHY40" s="262"/>
      <c r="MHZ40" s="262"/>
      <c r="MIA40" s="262"/>
      <c r="MIB40" s="262"/>
      <c r="MIC40" s="262"/>
      <c r="MID40" s="262"/>
      <c r="MIE40" s="262"/>
      <c r="MIF40" s="262"/>
      <c r="MIG40" s="262"/>
      <c r="MIH40" s="262"/>
      <c r="MII40" s="262"/>
      <c r="MIJ40" s="262"/>
      <c r="MIK40" s="262"/>
      <c r="MIL40" s="262"/>
      <c r="MIM40" s="262"/>
      <c r="MIN40" s="262"/>
      <c r="MIO40" s="262"/>
      <c r="MIP40" s="262"/>
      <c r="MIQ40" s="262"/>
      <c r="MIR40" s="262"/>
      <c r="MIS40" s="262"/>
      <c r="MIT40" s="262"/>
      <c r="MIU40" s="262"/>
      <c r="MIV40" s="262"/>
      <c r="MIW40" s="262"/>
      <c r="MIX40" s="262"/>
      <c r="MIY40" s="262"/>
      <c r="MIZ40" s="262"/>
      <c r="MJA40" s="262"/>
      <c r="MJB40" s="262"/>
      <c r="MJC40" s="262"/>
      <c r="MJD40" s="262"/>
      <c r="MJE40" s="262"/>
      <c r="MJF40" s="262"/>
      <c r="MJG40" s="262"/>
      <c r="MJH40" s="262"/>
      <c r="MJI40" s="262"/>
      <c r="MJJ40" s="262"/>
      <c r="MJK40" s="262"/>
      <c r="MJL40" s="262"/>
      <c r="MJM40" s="262"/>
      <c r="MJN40" s="262"/>
      <c r="MJO40" s="262"/>
      <c r="MJP40" s="262"/>
      <c r="MJQ40" s="262"/>
      <c r="MJR40" s="262"/>
      <c r="MJS40" s="262"/>
      <c r="MJT40" s="262"/>
      <c r="MJU40" s="262"/>
      <c r="MJV40" s="262"/>
      <c r="MJW40" s="262"/>
      <c r="MJX40" s="262"/>
      <c r="MJY40" s="262"/>
      <c r="MJZ40" s="262"/>
      <c r="MKA40" s="262"/>
      <c r="MKB40" s="262"/>
      <c r="MKC40" s="262"/>
      <c r="MKD40" s="262"/>
      <c r="MKE40" s="262"/>
      <c r="MKF40" s="262"/>
      <c r="MKG40" s="262"/>
      <c r="MKH40" s="262"/>
      <c r="MKI40" s="262"/>
      <c r="MKJ40" s="262"/>
      <c r="MKK40" s="262"/>
      <c r="MKL40" s="262"/>
      <c r="MKM40" s="262"/>
      <c r="MKN40" s="262"/>
      <c r="MKO40" s="262"/>
      <c r="MKP40" s="262"/>
      <c r="MKQ40" s="262"/>
      <c r="MKR40" s="262"/>
      <c r="MKS40" s="262"/>
      <c r="MKT40" s="262"/>
      <c r="MKU40" s="262"/>
      <c r="MKV40" s="262"/>
      <c r="MKW40" s="262"/>
      <c r="MKX40" s="262"/>
      <c r="MKY40" s="262"/>
      <c r="MKZ40" s="262"/>
      <c r="MLA40" s="262"/>
      <c r="MLB40" s="262"/>
      <c r="MLC40" s="262"/>
      <c r="MLD40" s="262"/>
      <c r="MLE40" s="262"/>
      <c r="MLF40" s="262"/>
      <c r="MLG40" s="262"/>
      <c r="MLH40" s="262"/>
      <c r="MLI40" s="262"/>
      <c r="MLJ40" s="262"/>
      <c r="MLK40" s="262"/>
      <c r="MLL40" s="262"/>
      <c r="MLM40" s="262"/>
      <c r="MLN40" s="262"/>
      <c r="MLO40" s="262"/>
      <c r="MLP40" s="262"/>
      <c r="MLQ40" s="262"/>
      <c r="MLR40" s="262"/>
      <c r="MLS40" s="262"/>
      <c r="MLT40" s="262"/>
      <c r="MLU40" s="262"/>
      <c r="MLV40" s="262"/>
      <c r="MLW40" s="262"/>
      <c r="MLX40" s="262"/>
      <c r="MLY40" s="262"/>
      <c r="MLZ40" s="262"/>
      <c r="MMA40" s="262"/>
      <c r="MMB40" s="262"/>
      <c r="MMC40" s="262"/>
      <c r="MMD40" s="262"/>
      <c r="MME40" s="262"/>
      <c r="MMF40" s="262"/>
      <c r="MMG40" s="262"/>
      <c r="MMH40" s="262"/>
      <c r="MMI40" s="262"/>
      <c r="MMJ40" s="262"/>
      <c r="MMK40" s="262"/>
      <c r="MML40" s="262"/>
      <c r="MMM40" s="262"/>
      <c r="MMN40" s="262"/>
      <c r="MMO40" s="262"/>
      <c r="MMP40" s="262"/>
      <c r="MMQ40" s="262"/>
      <c r="MMR40" s="262"/>
      <c r="MMS40" s="262"/>
      <c r="MMT40" s="262"/>
      <c r="MMU40" s="262"/>
      <c r="MMV40" s="262"/>
      <c r="MMW40" s="262"/>
      <c r="MMX40" s="262"/>
      <c r="MMY40" s="262"/>
      <c r="MMZ40" s="262"/>
      <c r="MNA40" s="262"/>
      <c r="MNB40" s="262"/>
      <c r="MNC40" s="262"/>
      <c r="MND40" s="262"/>
      <c r="MNE40" s="262"/>
      <c r="MNF40" s="262"/>
      <c r="MNG40" s="262"/>
      <c r="MNH40" s="262"/>
      <c r="MNI40" s="262"/>
      <c r="MNJ40" s="262"/>
      <c r="MNK40" s="262"/>
      <c r="MNL40" s="262"/>
      <c r="MNM40" s="262"/>
      <c r="MNN40" s="262"/>
      <c r="MNO40" s="262"/>
      <c r="MNP40" s="262"/>
      <c r="MNQ40" s="262"/>
      <c r="MNR40" s="262"/>
      <c r="MNS40" s="262"/>
      <c r="MNT40" s="262"/>
      <c r="MNU40" s="262"/>
      <c r="MNV40" s="262"/>
      <c r="MNW40" s="262"/>
      <c r="MNX40" s="262"/>
      <c r="MNY40" s="262"/>
      <c r="MNZ40" s="262"/>
      <c r="MOA40" s="262"/>
      <c r="MOB40" s="262"/>
      <c r="MOC40" s="262"/>
      <c r="MOD40" s="262"/>
      <c r="MOE40" s="262"/>
      <c r="MOF40" s="262"/>
      <c r="MOG40" s="262"/>
      <c r="MOH40" s="262"/>
      <c r="MOI40" s="262"/>
      <c r="MOJ40" s="262"/>
      <c r="MOK40" s="262"/>
      <c r="MOL40" s="262"/>
      <c r="MOM40" s="262"/>
      <c r="MON40" s="262"/>
      <c r="MOO40" s="262"/>
      <c r="MOP40" s="262"/>
      <c r="MOQ40" s="262"/>
      <c r="MOR40" s="262"/>
      <c r="MOS40" s="262"/>
      <c r="MOT40" s="262"/>
      <c r="MOU40" s="262"/>
      <c r="MOV40" s="262"/>
      <c r="MOW40" s="262"/>
      <c r="MOX40" s="262"/>
      <c r="MOY40" s="262"/>
      <c r="MOZ40" s="262"/>
      <c r="MPA40" s="262"/>
      <c r="MPB40" s="262"/>
      <c r="MPC40" s="262"/>
      <c r="MPD40" s="262"/>
      <c r="MPE40" s="262"/>
      <c r="MPF40" s="262"/>
      <c r="MPG40" s="262"/>
      <c r="MPH40" s="262"/>
      <c r="MPI40" s="262"/>
      <c r="MPJ40" s="262"/>
      <c r="MPK40" s="262"/>
      <c r="MPL40" s="262"/>
      <c r="MPM40" s="262"/>
      <c r="MPN40" s="262"/>
      <c r="MPO40" s="262"/>
      <c r="MPP40" s="262"/>
      <c r="MPQ40" s="262"/>
      <c r="MPR40" s="262"/>
      <c r="MPS40" s="262"/>
      <c r="MPT40" s="262"/>
      <c r="MPU40" s="262"/>
      <c r="MPV40" s="262"/>
      <c r="MPW40" s="262"/>
      <c r="MPX40" s="262"/>
      <c r="MPY40" s="262"/>
      <c r="MPZ40" s="262"/>
      <c r="MQA40" s="262"/>
      <c r="MQB40" s="262"/>
      <c r="MQC40" s="262"/>
      <c r="MQD40" s="262"/>
      <c r="MQE40" s="262"/>
      <c r="MQF40" s="262"/>
      <c r="MQG40" s="262"/>
      <c r="MQH40" s="262"/>
      <c r="MQI40" s="262"/>
      <c r="MQJ40" s="262"/>
      <c r="MQK40" s="262"/>
      <c r="MQL40" s="262"/>
      <c r="MQM40" s="262"/>
      <c r="MQN40" s="262"/>
      <c r="MQO40" s="262"/>
      <c r="MQP40" s="262"/>
      <c r="MQQ40" s="262"/>
      <c r="MQR40" s="262"/>
      <c r="MQS40" s="262"/>
      <c r="MQT40" s="262"/>
      <c r="MQU40" s="262"/>
      <c r="MQV40" s="262"/>
      <c r="MQW40" s="262"/>
      <c r="MQX40" s="262"/>
      <c r="MQY40" s="262"/>
      <c r="MQZ40" s="262"/>
      <c r="MRA40" s="262"/>
      <c r="MRB40" s="262"/>
      <c r="MRC40" s="262"/>
      <c r="MRD40" s="262"/>
      <c r="MRE40" s="262"/>
      <c r="MRF40" s="262"/>
      <c r="MRG40" s="262"/>
      <c r="MRH40" s="262"/>
      <c r="MRI40" s="262"/>
      <c r="MRJ40" s="262"/>
      <c r="MRK40" s="262"/>
      <c r="MRL40" s="262"/>
      <c r="MRM40" s="262"/>
      <c r="MRN40" s="262"/>
      <c r="MRO40" s="262"/>
      <c r="MRP40" s="262"/>
      <c r="MRQ40" s="262"/>
      <c r="MRR40" s="262"/>
      <c r="MRS40" s="262"/>
      <c r="MRT40" s="262"/>
      <c r="MRU40" s="262"/>
      <c r="MRV40" s="262"/>
      <c r="MRW40" s="262"/>
      <c r="MRX40" s="262"/>
      <c r="MRY40" s="262"/>
      <c r="MRZ40" s="262"/>
      <c r="MSA40" s="262"/>
      <c r="MSB40" s="262"/>
      <c r="MSC40" s="262"/>
      <c r="MSD40" s="262"/>
      <c r="MSE40" s="262"/>
      <c r="MSF40" s="262"/>
      <c r="MSG40" s="262"/>
      <c r="MSH40" s="262"/>
      <c r="MSI40" s="262"/>
      <c r="MSJ40" s="262"/>
      <c r="MSK40" s="262"/>
      <c r="MSL40" s="262"/>
      <c r="MSM40" s="262"/>
      <c r="MSN40" s="262"/>
      <c r="MSO40" s="262"/>
      <c r="MSP40" s="262"/>
      <c r="MSQ40" s="262"/>
      <c r="MSR40" s="262"/>
      <c r="MSS40" s="262"/>
      <c r="MST40" s="262"/>
      <c r="MSU40" s="262"/>
      <c r="MSV40" s="262"/>
      <c r="MSW40" s="262"/>
      <c r="MSX40" s="262"/>
      <c r="MSY40" s="262"/>
      <c r="MSZ40" s="262"/>
      <c r="MTA40" s="262"/>
      <c r="MTB40" s="262"/>
      <c r="MTC40" s="262"/>
      <c r="MTD40" s="262"/>
      <c r="MTE40" s="262"/>
      <c r="MTF40" s="262"/>
      <c r="MTG40" s="262"/>
      <c r="MTH40" s="262"/>
      <c r="MTI40" s="262"/>
      <c r="MTJ40" s="262"/>
      <c r="MTK40" s="262"/>
      <c r="MTL40" s="262"/>
      <c r="MTM40" s="262"/>
      <c r="MTN40" s="262"/>
      <c r="MTO40" s="262"/>
      <c r="MTP40" s="262"/>
      <c r="MTQ40" s="262"/>
      <c r="MTR40" s="262"/>
      <c r="MTS40" s="262"/>
      <c r="MTT40" s="262"/>
      <c r="MTU40" s="262"/>
      <c r="MTV40" s="262"/>
      <c r="MTW40" s="262"/>
      <c r="MTX40" s="262"/>
      <c r="MTY40" s="262"/>
      <c r="MTZ40" s="262"/>
      <c r="MUA40" s="262"/>
      <c r="MUB40" s="262"/>
      <c r="MUC40" s="262"/>
      <c r="MUD40" s="262"/>
      <c r="MUE40" s="262"/>
      <c r="MUF40" s="262"/>
      <c r="MUG40" s="262"/>
      <c r="MUH40" s="262"/>
      <c r="MUI40" s="262"/>
      <c r="MUJ40" s="262"/>
      <c r="MUK40" s="262"/>
      <c r="MUL40" s="262"/>
      <c r="MUM40" s="262"/>
      <c r="MUN40" s="262"/>
      <c r="MUO40" s="262"/>
      <c r="MUP40" s="262"/>
      <c r="MUQ40" s="262"/>
      <c r="MUR40" s="262"/>
      <c r="MUS40" s="262"/>
      <c r="MUT40" s="262"/>
      <c r="MUU40" s="262"/>
      <c r="MUV40" s="262"/>
      <c r="MUW40" s="262"/>
      <c r="MUX40" s="262"/>
      <c r="MUY40" s="262"/>
      <c r="MUZ40" s="262"/>
      <c r="MVA40" s="262"/>
      <c r="MVB40" s="262"/>
      <c r="MVC40" s="262"/>
      <c r="MVD40" s="262"/>
      <c r="MVE40" s="262"/>
      <c r="MVF40" s="262"/>
      <c r="MVG40" s="262"/>
      <c r="MVH40" s="262"/>
      <c r="MVI40" s="262"/>
      <c r="MVJ40" s="262"/>
      <c r="MVK40" s="262"/>
      <c r="MVL40" s="262"/>
      <c r="MVM40" s="262"/>
      <c r="MVN40" s="262"/>
      <c r="MVO40" s="262"/>
      <c r="MVP40" s="262"/>
      <c r="MVQ40" s="262"/>
      <c r="MVR40" s="262"/>
      <c r="MVS40" s="262"/>
      <c r="MVT40" s="262"/>
      <c r="MVU40" s="262"/>
      <c r="MVV40" s="262"/>
      <c r="MVW40" s="262"/>
      <c r="MVX40" s="262"/>
      <c r="MVY40" s="262"/>
      <c r="MVZ40" s="262"/>
      <c r="MWA40" s="262"/>
      <c r="MWB40" s="262"/>
      <c r="MWC40" s="262"/>
      <c r="MWD40" s="262"/>
      <c r="MWE40" s="262"/>
      <c r="MWF40" s="262"/>
      <c r="MWG40" s="262"/>
      <c r="MWH40" s="262"/>
      <c r="MWI40" s="262"/>
      <c r="MWJ40" s="262"/>
      <c r="MWK40" s="262"/>
      <c r="MWL40" s="262"/>
      <c r="MWM40" s="262"/>
      <c r="MWN40" s="262"/>
      <c r="MWO40" s="262"/>
      <c r="MWP40" s="262"/>
      <c r="MWQ40" s="262"/>
      <c r="MWR40" s="262"/>
      <c r="MWS40" s="262"/>
      <c r="MWT40" s="262"/>
      <c r="MWU40" s="262"/>
      <c r="MWV40" s="262"/>
      <c r="MWW40" s="262"/>
      <c r="MWX40" s="262"/>
      <c r="MWY40" s="262"/>
      <c r="MWZ40" s="262"/>
      <c r="MXA40" s="262"/>
      <c r="MXB40" s="262"/>
      <c r="MXC40" s="262"/>
      <c r="MXD40" s="262"/>
      <c r="MXE40" s="262"/>
      <c r="MXF40" s="262"/>
      <c r="MXG40" s="262"/>
      <c r="MXH40" s="262"/>
      <c r="MXI40" s="262"/>
      <c r="MXJ40" s="262"/>
      <c r="MXK40" s="262"/>
      <c r="MXL40" s="262"/>
      <c r="MXM40" s="262"/>
      <c r="MXN40" s="262"/>
      <c r="MXO40" s="262"/>
      <c r="MXP40" s="262"/>
      <c r="MXQ40" s="262"/>
      <c r="MXR40" s="262"/>
      <c r="MXS40" s="262"/>
      <c r="MXT40" s="262"/>
      <c r="MXU40" s="262"/>
      <c r="MXV40" s="262"/>
      <c r="MXW40" s="262"/>
      <c r="MXX40" s="262"/>
      <c r="MXY40" s="262"/>
      <c r="MXZ40" s="262"/>
      <c r="MYA40" s="262"/>
      <c r="MYB40" s="262"/>
      <c r="MYC40" s="262"/>
      <c r="MYD40" s="262"/>
      <c r="MYE40" s="262"/>
      <c r="MYF40" s="262"/>
      <c r="MYG40" s="262"/>
      <c r="MYH40" s="262"/>
      <c r="MYI40" s="262"/>
      <c r="MYJ40" s="262"/>
      <c r="MYK40" s="262"/>
      <c r="MYL40" s="262"/>
      <c r="MYM40" s="262"/>
      <c r="MYN40" s="262"/>
      <c r="MYO40" s="262"/>
      <c r="MYP40" s="262"/>
      <c r="MYQ40" s="262"/>
      <c r="MYR40" s="262"/>
      <c r="MYS40" s="262"/>
      <c r="MYT40" s="262"/>
      <c r="MYU40" s="262"/>
      <c r="MYV40" s="262"/>
      <c r="MYW40" s="262"/>
      <c r="MYX40" s="262"/>
      <c r="MYY40" s="262"/>
      <c r="MYZ40" s="262"/>
      <c r="MZA40" s="262"/>
      <c r="MZB40" s="262"/>
      <c r="MZC40" s="262"/>
      <c r="MZD40" s="262"/>
      <c r="MZE40" s="262"/>
      <c r="MZF40" s="262"/>
      <c r="MZG40" s="262"/>
      <c r="MZH40" s="262"/>
      <c r="MZI40" s="262"/>
      <c r="MZJ40" s="262"/>
      <c r="MZK40" s="262"/>
      <c r="MZL40" s="262"/>
      <c r="MZM40" s="262"/>
      <c r="MZN40" s="262"/>
      <c r="MZO40" s="262"/>
      <c r="MZP40" s="262"/>
      <c r="MZQ40" s="262"/>
      <c r="MZR40" s="262"/>
      <c r="MZS40" s="262"/>
      <c r="MZT40" s="262"/>
      <c r="MZU40" s="262"/>
      <c r="MZV40" s="262"/>
      <c r="MZW40" s="262"/>
      <c r="MZX40" s="262"/>
      <c r="MZY40" s="262"/>
      <c r="MZZ40" s="262"/>
      <c r="NAA40" s="262"/>
      <c r="NAB40" s="262"/>
      <c r="NAC40" s="262"/>
      <c r="NAD40" s="262"/>
      <c r="NAE40" s="262"/>
      <c r="NAF40" s="262"/>
      <c r="NAG40" s="262"/>
      <c r="NAH40" s="262"/>
      <c r="NAI40" s="262"/>
      <c r="NAJ40" s="262"/>
      <c r="NAK40" s="262"/>
      <c r="NAL40" s="262"/>
      <c r="NAM40" s="262"/>
      <c r="NAN40" s="262"/>
      <c r="NAO40" s="262"/>
      <c r="NAP40" s="262"/>
      <c r="NAQ40" s="262"/>
      <c r="NAR40" s="262"/>
      <c r="NAS40" s="262"/>
      <c r="NAT40" s="262"/>
      <c r="NAU40" s="262"/>
      <c r="NAV40" s="262"/>
      <c r="NAW40" s="262"/>
      <c r="NAX40" s="262"/>
      <c r="NAY40" s="262"/>
      <c r="NAZ40" s="262"/>
      <c r="NBA40" s="262"/>
      <c r="NBB40" s="262"/>
      <c r="NBC40" s="262"/>
      <c r="NBD40" s="262"/>
      <c r="NBE40" s="262"/>
      <c r="NBF40" s="262"/>
      <c r="NBG40" s="262"/>
      <c r="NBH40" s="262"/>
      <c r="NBI40" s="262"/>
      <c r="NBJ40" s="262"/>
      <c r="NBK40" s="262"/>
      <c r="NBL40" s="262"/>
      <c r="NBM40" s="262"/>
      <c r="NBN40" s="262"/>
      <c r="NBO40" s="262"/>
      <c r="NBP40" s="262"/>
      <c r="NBQ40" s="262"/>
      <c r="NBR40" s="262"/>
      <c r="NBS40" s="262"/>
      <c r="NBT40" s="262"/>
      <c r="NBU40" s="262"/>
      <c r="NBV40" s="262"/>
      <c r="NBW40" s="262"/>
      <c r="NBX40" s="262"/>
      <c r="NBY40" s="262"/>
      <c r="NBZ40" s="262"/>
      <c r="NCA40" s="262"/>
      <c r="NCB40" s="262"/>
      <c r="NCC40" s="262"/>
      <c r="NCD40" s="262"/>
      <c r="NCE40" s="262"/>
      <c r="NCF40" s="262"/>
      <c r="NCG40" s="262"/>
      <c r="NCH40" s="262"/>
      <c r="NCI40" s="262"/>
      <c r="NCJ40" s="262"/>
      <c r="NCK40" s="262"/>
      <c r="NCL40" s="262"/>
      <c r="NCM40" s="262"/>
      <c r="NCN40" s="262"/>
      <c r="NCO40" s="262"/>
      <c r="NCP40" s="262"/>
      <c r="NCQ40" s="262"/>
      <c r="NCR40" s="262"/>
      <c r="NCS40" s="262"/>
      <c r="NCT40" s="262"/>
      <c r="NCU40" s="262"/>
      <c r="NCV40" s="262"/>
      <c r="NCW40" s="262"/>
      <c r="NCX40" s="262"/>
      <c r="NCY40" s="262"/>
      <c r="NCZ40" s="262"/>
      <c r="NDA40" s="262"/>
      <c r="NDB40" s="262"/>
      <c r="NDC40" s="262"/>
      <c r="NDD40" s="262"/>
      <c r="NDE40" s="262"/>
      <c r="NDF40" s="262"/>
      <c r="NDG40" s="262"/>
      <c r="NDH40" s="262"/>
      <c r="NDI40" s="262"/>
      <c r="NDJ40" s="262"/>
      <c r="NDK40" s="262"/>
      <c r="NDL40" s="262"/>
      <c r="NDM40" s="262"/>
      <c r="NDN40" s="262"/>
      <c r="NDO40" s="262"/>
      <c r="NDP40" s="262"/>
      <c r="NDQ40" s="262"/>
      <c r="NDR40" s="262"/>
      <c r="NDS40" s="262"/>
      <c r="NDT40" s="262"/>
      <c r="NDU40" s="262"/>
      <c r="NDV40" s="262"/>
      <c r="NDW40" s="262"/>
      <c r="NDX40" s="262"/>
      <c r="NDY40" s="262"/>
      <c r="NDZ40" s="262"/>
      <c r="NEA40" s="262"/>
      <c r="NEB40" s="262"/>
      <c r="NEC40" s="262"/>
      <c r="NED40" s="262"/>
      <c r="NEE40" s="262"/>
      <c r="NEF40" s="262"/>
      <c r="NEG40" s="262"/>
      <c r="NEH40" s="262"/>
      <c r="NEI40" s="262"/>
      <c r="NEJ40" s="262"/>
      <c r="NEK40" s="262"/>
      <c r="NEL40" s="262"/>
      <c r="NEM40" s="262"/>
      <c r="NEN40" s="262"/>
      <c r="NEO40" s="262"/>
      <c r="NEP40" s="262"/>
      <c r="NEQ40" s="262"/>
      <c r="NER40" s="262"/>
      <c r="NES40" s="262"/>
      <c r="NET40" s="262"/>
      <c r="NEU40" s="262"/>
      <c r="NEV40" s="262"/>
      <c r="NEW40" s="262"/>
      <c r="NEX40" s="262"/>
      <c r="NEY40" s="262"/>
      <c r="NEZ40" s="262"/>
      <c r="NFA40" s="262"/>
      <c r="NFB40" s="262"/>
      <c r="NFC40" s="262"/>
      <c r="NFD40" s="262"/>
      <c r="NFE40" s="262"/>
      <c r="NFF40" s="262"/>
      <c r="NFG40" s="262"/>
      <c r="NFH40" s="262"/>
      <c r="NFI40" s="262"/>
      <c r="NFJ40" s="262"/>
      <c r="NFK40" s="262"/>
      <c r="NFL40" s="262"/>
      <c r="NFM40" s="262"/>
      <c r="NFN40" s="262"/>
      <c r="NFO40" s="262"/>
      <c r="NFP40" s="262"/>
      <c r="NFQ40" s="262"/>
      <c r="NFR40" s="262"/>
      <c r="NFS40" s="262"/>
      <c r="NFT40" s="262"/>
      <c r="NFU40" s="262"/>
      <c r="NFV40" s="262"/>
      <c r="NFW40" s="262"/>
      <c r="NFX40" s="262"/>
      <c r="NFY40" s="262"/>
      <c r="NFZ40" s="262"/>
      <c r="NGA40" s="262"/>
      <c r="NGB40" s="262"/>
      <c r="NGC40" s="262"/>
      <c r="NGD40" s="262"/>
      <c r="NGE40" s="262"/>
      <c r="NGF40" s="262"/>
      <c r="NGG40" s="262"/>
      <c r="NGH40" s="262"/>
      <c r="NGI40" s="262"/>
      <c r="NGJ40" s="262"/>
      <c r="NGK40" s="262"/>
      <c r="NGL40" s="262"/>
      <c r="NGM40" s="262"/>
      <c r="NGN40" s="262"/>
      <c r="NGO40" s="262"/>
      <c r="NGP40" s="262"/>
      <c r="NGQ40" s="262"/>
      <c r="NGR40" s="262"/>
      <c r="NGS40" s="262"/>
      <c r="NGT40" s="262"/>
      <c r="NGU40" s="262"/>
      <c r="NGV40" s="262"/>
      <c r="NGW40" s="262"/>
      <c r="NGX40" s="262"/>
      <c r="NGY40" s="262"/>
      <c r="NGZ40" s="262"/>
      <c r="NHA40" s="262"/>
      <c r="NHB40" s="262"/>
      <c r="NHC40" s="262"/>
      <c r="NHD40" s="262"/>
      <c r="NHE40" s="262"/>
      <c r="NHF40" s="262"/>
      <c r="NHG40" s="262"/>
      <c r="NHH40" s="262"/>
      <c r="NHI40" s="262"/>
      <c r="NHJ40" s="262"/>
      <c r="NHK40" s="262"/>
      <c r="NHL40" s="262"/>
      <c r="NHM40" s="262"/>
      <c r="NHN40" s="262"/>
      <c r="NHO40" s="262"/>
      <c r="NHP40" s="262"/>
      <c r="NHQ40" s="262"/>
      <c r="NHR40" s="262"/>
      <c r="NHS40" s="262"/>
      <c r="NHT40" s="262"/>
      <c r="NHU40" s="262"/>
      <c r="NHV40" s="262"/>
      <c r="NHW40" s="262"/>
      <c r="NHX40" s="262"/>
      <c r="NHY40" s="262"/>
      <c r="NHZ40" s="262"/>
      <c r="NIA40" s="262"/>
      <c r="NIB40" s="262"/>
      <c r="NIC40" s="262"/>
      <c r="NID40" s="262"/>
      <c r="NIE40" s="262"/>
      <c r="NIF40" s="262"/>
      <c r="NIG40" s="262"/>
      <c r="NIH40" s="262"/>
      <c r="NII40" s="262"/>
      <c r="NIJ40" s="262"/>
      <c r="NIK40" s="262"/>
      <c r="NIL40" s="262"/>
      <c r="NIM40" s="262"/>
      <c r="NIN40" s="262"/>
      <c r="NIO40" s="262"/>
      <c r="NIP40" s="262"/>
      <c r="NIQ40" s="262"/>
      <c r="NIR40" s="262"/>
      <c r="NIS40" s="262"/>
      <c r="NIT40" s="262"/>
      <c r="NIU40" s="262"/>
      <c r="NIV40" s="262"/>
      <c r="NIW40" s="262"/>
      <c r="NIX40" s="262"/>
      <c r="NIY40" s="262"/>
      <c r="NIZ40" s="262"/>
      <c r="NJA40" s="262"/>
      <c r="NJB40" s="262"/>
      <c r="NJC40" s="262"/>
      <c r="NJD40" s="262"/>
      <c r="NJE40" s="262"/>
      <c r="NJF40" s="262"/>
      <c r="NJG40" s="262"/>
      <c r="NJH40" s="262"/>
      <c r="NJI40" s="262"/>
      <c r="NJJ40" s="262"/>
      <c r="NJK40" s="262"/>
      <c r="NJL40" s="262"/>
      <c r="NJM40" s="262"/>
      <c r="NJN40" s="262"/>
      <c r="NJO40" s="262"/>
      <c r="NJP40" s="262"/>
      <c r="NJQ40" s="262"/>
      <c r="NJR40" s="262"/>
      <c r="NJS40" s="262"/>
      <c r="NJT40" s="262"/>
      <c r="NJU40" s="262"/>
      <c r="NJV40" s="262"/>
      <c r="NJW40" s="262"/>
      <c r="NJX40" s="262"/>
      <c r="NJY40" s="262"/>
      <c r="NJZ40" s="262"/>
      <c r="NKA40" s="262"/>
      <c r="NKB40" s="262"/>
      <c r="NKC40" s="262"/>
      <c r="NKD40" s="262"/>
      <c r="NKE40" s="262"/>
      <c r="NKF40" s="262"/>
      <c r="NKG40" s="262"/>
      <c r="NKH40" s="262"/>
      <c r="NKI40" s="262"/>
      <c r="NKJ40" s="262"/>
      <c r="NKK40" s="262"/>
      <c r="NKL40" s="262"/>
      <c r="NKM40" s="262"/>
      <c r="NKN40" s="262"/>
      <c r="NKO40" s="262"/>
      <c r="NKP40" s="262"/>
      <c r="NKQ40" s="262"/>
      <c r="NKR40" s="262"/>
      <c r="NKS40" s="262"/>
      <c r="NKT40" s="262"/>
      <c r="NKU40" s="262"/>
      <c r="NKV40" s="262"/>
      <c r="NKW40" s="262"/>
      <c r="NKX40" s="262"/>
      <c r="NKY40" s="262"/>
      <c r="NKZ40" s="262"/>
      <c r="NLA40" s="262"/>
      <c r="NLB40" s="262"/>
      <c r="NLC40" s="262"/>
      <c r="NLD40" s="262"/>
      <c r="NLE40" s="262"/>
      <c r="NLF40" s="262"/>
      <c r="NLG40" s="262"/>
      <c r="NLH40" s="262"/>
      <c r="NLI40" s="262"/>
      <c r="NLJ40" s="262"/>
      <c r="NLK40" s="262"/>
      <c r="NLL40" s="262"/>
      <c r="NLM40" s="262"/>
      <c r="NLN40" s="262"/>
      <c r="NLO40" s="262"/>
      <c r="NLP40" s="262"/>
      <c r="NLQ40" s="262"/>
      <c r="NLR40" s="262"/>
      <c r="NLS40" s="262"/>
      <c r="NLT40" s="262"/>
      <c r="NLU40" s="262"/>
      <c r="NLV40" s="262"/>
      <c r="NLW40" s="262"/>
      <c r="NLX40" s="262"/>
      <c r="NLY40" s="262"/>
      <c r="NLZ40" s="262"/>
      <c r="NMA40" s="262"/>
      <c r="NMB40" s="262"/>
      <c r="NMC40" s="262"/>
      <c r="NMD40" s="262"/>
      <c r="NME40" s="262"/>
      <c r="NMF40" s="262"/>
      <c r="NMG40" s="262"/>
      <c r="NMH40" s="262"/>
      <c r="NMI40" s="262"/>
      <c r="NMJ40" s="262"/>
      <c r="NMK40" s="262"/>
      <c r="NML40" s="262"/>
      <c r="NMM40" s="262"/>
      <c r="NMN40" s="262"/>
      <c r="NMO40" s="262"/>
      <c r="NMP40" s="262"/>
      <c r="NMQ40" s="262"/>
      <c r="NMR40" s="262"/>
      <c r="NMS40" s="262"/>
      <c r="NMT40" s="262"/>
      <c r="NMU40" s="262"/>
      <c r="NMV40" s="262"/>
      <c r="NMW40" s="262"/>
      <c r="NMX40" s="262"/>
      <c r="NMY40" s="262"/>
      <c r="NMZ40" s="262"/>
      <c r="NNA40" s="262"/>
      <c r="NNB40" s="262"/>
      <c r="NNC40" s="262"/>
      <c r="NND40" s="262"/>
      <c r="NNE40" s="262"/>
      <c r="NNF40" s="262"/>
      <c r="NNG40" s="262"/>
      <c r="NNH40" s="262"/>
      <c r="NNI40" s="262"/>
      <c r="NNJ40" s="262"/>
      <c r="NNK40" s="262"/>
      <c r="NNL40" s="262"/>
      <c r="NNM40" s="262"/>
      <c r="NNN40" s="262"/>
      <c r="NNO40" s="262"/>
      <c r="NNP40" s="262"/>
      <c r="NNQ40" s="262"/>
      <c r="NNR40" s="262"/>
      <c r="NNS40" s="262"/>
      <c r="NNT40" s="262"/>
      <c r="NNU40" s="262"/>
      <c r="NNV40" s="262"/>
      <c r="NNW40" s="262"/>
      <c r="NNX40" s="262"/>
      <c r="NNY40" s="262"/>
      <c r="NNZ40" s="262"/>
      <c r="NOA40" s="262"/>
      <c r="NOB40" s="262"/>
      <c r="NOC40" s="262"/>
      <c r="NOD40" s="262"/>
      <c r="NOE40" s="262"/>
      <c r="NOF40" s="262"/>
      <c r="NOG40" s="262"/>
      <c r="NOH40" s="262"/>
      <c r="NOI40" s="262"/>
      <c r="NOJ40" s="262"/>
      <c r="NOK40" s="262"/>
      <c r="NOL40" s="262"/>
      <c r="NOM40" s="262"/>
      <c r="NON40" s="262"/>
      <c r="NOO40" s="262"/>
      <c r="NOP40" s="262"/>
      <c r="NOQ40" s="262"/>
      <c r="NOR40" s="262"/>
      <c r="NOS40" s="262"/>
      <c r="NOT40" s="262"/>
      <c r="NOU40" s="262"/>
      <c r="NOV40" s="262"/>
      <c r="NOW40" s="262"/>
      <c r="NOX40" s="262"/>
      <c r="NOY40" s="262"/>
      <c r="NOZ40" s="262"/>
      <c r="NPA40" s="262"/>
      <c r="NPB40" s="262"/>
      <c r="NPC40" s="262"/>
      <c r="NPD40" s="262"/>
      <c r="NPE40" s="262"/>
      <c r="NPF40" s="262"/>
      <c r="NPG40" s="262"/>
      <c r="NPH40" s="262"/>
      <c r="NPI40" s="262"/>
      <c r="NPJ40" s="262"/>
      <c r="NPK40" s="262"/>
      <c r="NPL40" s="262"/>
      <c r="NPM40" s="262"/>
      <c r="NPN40" s="262"/>
      <c r="NPO40" s="262"/>
      <c r="NPP40" s="262"/>
      <c r="NPQ40" s="262"/>
      <c r="NPR40" s="262"/>
      <c r="NPS40" s="262"/>
      <c r="NPT40" s="262"/>
      <c r="NPU40" s="262"/>
      <c r="NPV40" s="262"/>
      <c r="NPW40" s="262"/>
      <c r="NPX40" s="262"/>
      <c r="NPY40" s="262"/>
      <c r="NPZ40" s="262"/>
      <c r="NQA40" s="262"/>
      <c r="NQB40" s="262"/>
      <c r="NQC40" s="262"/>
      <c r="NQD40" s="262"/>
      <c r="NQE40" s="262"/>
      <c r="NQF40" s="262"/>
      <c r="NQG40" s="262"/>
      <c r="NQH40" s="262"/>
      <c r="NQI40" s="262"/>
      <c r="NQJ40" s="262"/>
      <c r="NQK40" s="262"/>
      <c r="NQL40" s="262"/>
      <c r="NQM40" s="262"/>
      <c r="NQN40" s="262"/>
      <c r="NQO40" s="262"/>
      <c r="NQP40" s="262"/>
      <c r="NQQ40" s="262"/>
      <c r="NQR40" s="262"/>
      <c r="NQS40" s="262"/>
      <c r="NQT40" s="262"/>
      <c r="NQU40" s="262"/>
      <c r="NQV40" s="262"/>
      <c r="NQW40" s="262"/>
      <c r="NQX40" s="262"/>
      <c r="NQY40" s="262"/>
      <c r="NQZ40" s="262"/>
      <c r="NRA40" s="262"/>
      <c r="NRB40" s="262"/>
      <c r="NRC40" s="262"/>
      <c r="NRD40" s="262"/>
      <c r="NRE40" s="262"/>
      <c r="NRF40" s="262"/>
      <c r="NRG40" s="262"/>
      <c r="NRH40" s="262"/>
      <c r="NRI40" s="262"/>
      <c r="NRJ40" s="262"/>
      <c r="NRK40" s="262"/>
      <c r="NRL40" s="262"/>
      <c r="NRM40" s="262"/>
      <c r="NRN40" s="262"/>
      <c r="NRO40" s="262"/>
      <c r="NRP40" s="262"/>
      <c r="NRQ40" s="262"/>
      <c r="NRR40" s="262"/>
      <c r="NRS40" s="262"/>
      <c r="NRT40" s="262"/>
      <c r="NRU40" s="262"/>
      <c r="NRV40" s="262"/>
      <c r="NRW40" s="262"/>
      <c r="NRX40" s="262"/>
      <c r="NRY40" s="262"/>
      <c r="NRZ40" s="262"/>
      <c r="NSA40" s="262"/>
      <c r="NSB40" s="262"/>
      <c r="NSC40" s="262"/>
      <c r="NSD40" s="262"/>
      <c r="NSE40" s="262"/>
      <c r="NSF40" s="262"/>
      <c r="NSG40" s="262"/>
      <c r="NSH40" s="262"/>
      <c r="NSI40" s="262"/>
      <c r="NSJ40" s="262"/>
      <c r="NSK40" s="262"/>
      <c r="NSL40" s="262"/>
      <c r="NSM40" s="262"/>
      <c r="NSN40" s="262"/>
      <c r="NSO40" s="262"/>
      <c r="NSP40" s="262"/>
      <c r="NSQ40" s="262"/>
      <c r="NSR40" s="262"/>
      <c r="NSS40" s="262"/>
      <c r="NST40" s="262"/>
      <c r="NSU40" s="262"/>
      <c r="NSV40" s="262"/>
      <c r="NSW40" s="262"/>
      <c r="NSX40" s="262"/>
      <c r="NSY40" s="262"/>
      <c r="NSZ40" s="262"/>
      <c r="NTA40" s="262"/>
      <c r="NTB40" s="262"/>
      <c r="NTC40" s="262"/>
      <c r="NTD40" s="262"/>
      <c r="NTE40" s="262"/>
      <c r="NTF40" s="262"/>
      <c r="NTG40" s="262"/>
      <c r="NTH40" s="262"/>
      <c r="NTI40" s="262"/>
      <c r="NTJ40" s="262"/>
      <c r="NTK40" s="262"/>
      <c r="NTL40" s="262"/>
      <c r="NTM40" s="262"/>
      <c r="NTN40" s="262"/>
      <c r="NTO40" s="262"/>
      <c r="NTP40" s="262"/>
      <c r="NTQ40" s="262"/>
      <c r="NTR40" s="262"/>
      <c r="NTS40" s="262"/>
      <c r="NTT40" s="262"/>
      <c r="NTU40" s="262"/>
      <c r="NTV40" s="262"/>
      <c r="NTW40" s="262"/>
      <c r="NTX40" s="262"/>
      <c r="NTY40" s="262"/>
      <c r="NTZ40" s="262"/>
      <c r="NUA40" s="262"/>
      <c r="NUB40" s="262"/>
      <c r="NUC40" s="262"/>
      <c r="NUD40" s="262"/>
      <c r="NUE40" s="262"/>
      <c r="NUF40" s="262"/>
      <c r="NUG40" s="262"/>
      <c r="NUH40" s="262"/>
      <c r="NUI40" s="262"/>
      <c r="NUJ40" s="262"/>
      <c r="NUK40" s="262"/>
      <c r="NUL40" s="262"/>
      <c r="NUM40" s="262"/>
      <c r="NUN40" s="262"/>
      <c r="NUO40" s="262"/>
      <c r="NUP40" s="262"/>
      <c r="NUQ40" s="262"/>
      <c r="NUR40" s="262"/>
      <c r="NUS40" s="262"/>
      <c r="NUT40" s="262"/>
      <c r="NUU40" s="262"/>
      <c r="NUV40" s="262"/>
      <c r="NUW40" s="262"/>
      <c r="NUX40" s="262"/>
      <c r="NUY40" s="262"/>
      <c r="NUZ40" s="262"/>
      <c r="NVA40" s="262"/>
      <c r="NVB40" s="262"/>
      <c r="NVC40" s="262"/>
      <c r="NVD40" s="262"/>
      <c r="NVE40" s="262"/>
      <c r="NVF40" s="262"/>
      <c r="NVG40" s="262"/>
      <c r="NVH40" s="262"/>
      <c r="NVI40" s="262"/>
      <c r="NVJ40" s="262"/>
      <c r="NVK40" s="262"/>
      <c r="NVL40" s="262"/>
      <c r="NVM40" s="262"/>
      <c r="NVN40" s="262"/>
      <c r="NVO40" s="262"/>
      <c r="NVP40" s="262"/>
      <c r="NVQ40" s="262"/>
      <c r="NVR40" s="262"/>
      <c r="NVS40" s="262"/>
      <c r="NVT40" s="262"/>
      <c r="NVU40" s="262"/>
      <c r="NVV40" s="262"/>
      <c r="NVW40" s="262"/>
      <c r="NVX40" s="262"/>
      <c r="NVY40" s="262"/>
      <c r="NVZ40" s="262"/>
      <c r="NWA40" s="262"/>
      <c r="NWB40" s="262"/>
      <c r="NWC40" s="262"/>
      <c r="NWD40" s="262"/>
      <c r="NWE40" s="262"/>
      <c r="NWF40" s="262"/>
      <c r="NWG40" s="262"/>
      <c r="NWH40" s="262"/>
      <c r="NWI40" s="262"/>
      <c r="NWJ40" s="262"/>
      <c r="NWK40" s="262"/>
      <c r="NWL40" s="262"/>
      <c r="NWM40" s="262"/>
      <c r="NWN40" s="262"/>
      <c r="NWO40" s="262"/>
      <c r="NWP40" s="262"/>
      <c r="NWQ40" s="262"/>
      <c r="NWR40" s="262"/>
      <c r="NWS40" s="262"/>
      <c r="NWT40" s="262"/>
      <c r="NWU40" s="262"/>
      <c r="NWV40" s="262"/>
      <c r="NWW40" s="262"/>
      <c r="NWX40" s="262"/>
      <c r="NWY40" s="262"/>
      <c r="NWZ40" s="262"/>
      <c r="NXA40" s="262"/>
      <c r="NXB40" s="262"/>
      <c r="NXC40" s="262"/>
      <c r="NXD40" s="262"/>
      <c r="NXE40" s="262"/>
      <c r="NXF40" s="262"/>
      <c r="NXG40" s="262"/>
      <c r="NXH40" s="262"/>
      <c r="NXI40" s="262"/>
      <c r="NXJ40" s="262"/>
      <c r="NXK40" s="262"/>
      <c r="NXL40" s="262"/>
      <c r="NXM40" s="262"/>
      <c r="NXN40" s="262"/>
      <c r="NXO40" s="262"/>
      <c r="NXP40" s="262"/>
      <c r="NXQ40" s="262"/>
      <c r="NXR40" s="262"/>
      <c r="NXS40" s="262"/>
      <c r="NXT40" s="262"/>
      <c r="NXU40" s="262"/>
      <c r="NXV40" s="262"/>
      <c r="NXW40" s="262"/>
      <c r="NXX40" s="262"/>
      <c r="NXY40" s="262"/>
      <c r="NXZ40" s="262"/>
      <c r="NYA40" s="262"/>
      <c r="NYB40" s="262"/>
      <c r="NYC40" s="262"/>
      <c r="NYD40" s="262"/>
      <c r="NYE40" s="262"/>
      <c r="NYF40" s="262"/>
      <c r="NYG40" s="262"/>
      <c r="NYH40" s="262"/>
      <c r="NYI40" s="262"/>
      <c r="NYJ40" s="262"/>
      <c r="NYK40" s="262"/>
      <c r="NYL40" s="262"/>
      <c r="NYM40" s="262"/>
      <c r="NYN40" s="262"/>
      <c r="NYO40" s="262"/>
      <c r="NYP40" s="262"/>
      <c r="NYQ40" s="262"/>
      <c r="NYR40" s="262"/>
      <c r="NYS40" s="262"/>
      <c r="NYT40" s="262"/>
      <c r="NYU40" s="262"/>
      <c r="NYV40" s="262"/>
      <c r="NYW40" s="262"/>
      <c r="NYX40" s="262"/>
      <c r="NYY40" s="262"/>
      <c r="NYZ40" s="262"/>
      <c r="NZA40" s="262"/>
      <c r="NZB40" s="262"/>
      <c r="NZC40" s="262"/>
      <c r="NZD40" s="262"/>
      <c r="NZE40" s="262"/>
      <c r="NZF40" s="262"/>
      <c r="NZG40" s="262"/>
      <c r="NZH40" s="262"/>
      <c r="NZI40" s="262"/>
      <c r="NZJ40" s="262"/>
      <c r="NZK40" s="262"/>
      <c r="NZL40" s="262"/>
      <c r="NZM40" s="262"/>
      <c r="NZN40" s="262"/>
      <c r="NZO40" s="262"/>
      <c r="NZP40" s="262"/>
      <c r="NZQ40" s="262"/>
      <c r="NZR40" s="262"/>
      <c r="NZS40" s="262"/>
      <c r="NZT40" s="262"/>
      <c r="NZU40" s="262"/>
      <c r="NZV40" s="262"/>
      <c r="NZW40" s="262"/>
      <c r="NZX40" s="262"/>
      <c r="NZY40" s="262"/>
      <c r="NZZ40" s="262"/>
      <c r="OAA40" s="262"/>
      <c r="OAB40" s="262"/>
      <c r="OAC40" s="262"/>
      <c r="OAD40" s="262"/>
      <c r="OAE40" s="262"/>
      <c r="OAF40" s="262"/>
      <c r="OAG40" s="262"/>
      <c r="OAH40" s="262"/>
      <c r="OAI40" s="262"/>
      <c r="OAJ40" s="262"/>
      <c r="OAK40" s="262"/>
      <c r="OAL40" s="262"/>
      <c r="OAM40" s="262"/>
      <c r="OAN40" s="262"/>
      <c r="OAO40" s="262"/>
      <c r="OAP40" s="262"/>
      <c r="OAQ40" s="262"/>
      <c r="OAR40" s="262"/>
      <c r="OAS40" s="262"/>
      <c r="OAT40" s="262"/>
      <c r="OAU40" s="262"/>
      <c r="OAV40" s="262"/>
      <c r="OAW40" s="262"/>
      <c r="OAX40" s="262"/>
      <c r="OAY40" s="262"/>
      <c r="OAZ40" s="262"/>
      <c r="OBA40" s="262"/>
      <c r="OBB40" s="262"/>
      <c r="OBC40" s="262"/>
      <c r="OBD40" s="262"/>
      <c r="OBE40" s="262"/>
      <c r="OBF40" s="262"/>
      <c r="OBG40" s="262"/>
      <c r="OBH40" s="262"/>
      <c r="OBI40" s="262"/>
      <c r="OBJ40" s="262"/>
      <c r="OBK40" s="262"/>
      <c r="OBL40" s="262"/>
      <c r="OBM40" s="262"/>
      <c r="OBN40" s="262"/>
      <c r="OBO40" s="262"/>
      <c r="OBP40" s="262"/>
      <c r="OBQ40" s="262"/>
      <c r="OBR40" s="262"/>
      <c r="OBS40" s="262"/>
      <c r="OBT40" s="262"/>
      <c r="OBU40" s="262"/>
      <c r="OBV40" s="262"/>
      <c r="OBW40" s="262"/>
      <c r="OBX40" s="262"/>
      <c r="OBY40" s="262"/>
      <c r="OBZ40" s="262"/>
      <c r="OCA40" s="262"/>
      <c r="OCB40" s="262"/>
      <c r="OCC40" s="262"/>
      <c r="OCD40" s="262"/>
      <c r="OCE40" s="262"/>
      <c r="OCF40" s="262"/>
      <c r="OCG40" s="262"/>
      <c r="OCH40" s="262"/>
      <c r="OCI40" s="262"/>
      <c r="OCJ40" s="262"/>
      <c r="OCK40" s="262"/>
      <c r="OCL40" s="262"/>
      <c r="OCM40" s="262"/>
      <c r="OCN40" s="262"/>
      <c r="OCO40" s="262"/>
      <c r="OCP40" s="262"/>
      <c r="OCQ40" s="262"/>
      <c r="OCR40" s="262"/>
      <c r="OCS40" s="262"/>
      <c r="OCT40" s="262"/>
      <c r="OCU40" s="262"/>
      <c r="OCV40" s="262"/>
      <c r="OCW40" s="262"/>
      <c r="OCX40" s="262"/>
      <c r="OCY40" s="262"/>
      <c r="OCZ40" s="262"/>
      <c r="ODA40" s="262"/>
      <c r="ODB40" s="262"/>
      <c r="ODC40" s="262"/>
      <c r="ODD40" s="262"/>
      <c r="ODE40" s="262"/>
      <c r="ODF40" s="262"/>
      <c r="ODG40" s="262"/>
      <c r="ODH40" s="262"/>
      <c r="ODI40" s="262"/>
      <c r="ODJ40" s="262"/>
      <c r="ODK40" s="262"/>
      <c r="ODL40" s="262"/>
      <c r="ODM40" s="262"/>
      <c r="ODN40" s="262"/>
      <c r="ODO40" s="262"/>
      <c r="ODP40" s="262"/>
      <c r="ODQ40" s="262"/>
      <c r="ODR40" s="262"/>
      <c r="ODS40" s="262"/>
      <c r="ODT40" s="262"/>
      <c r="ODU40" s="262"/>
      <c r="ODV40" s="262"/>
      <c r="ODW40" s="262"/>
      <c r="ODX40" s="262"/>
      <c r="ODY40" s="262"/>
      <c r="ODZ40" s="262"/>
      <c r="OEA40" s="262"/>
      <c r="OEB40" s="262"/>
      <c r="OEC40" s="262"/>
      <c r="OED40" s="262"/>
      <c r="OEE40" s="262"/>
      <c r="OEF40" s="262"/>
      <c r="OEG40" s="262"/>
      <c r="OEH40" s="262"/>
      <c r="OEI40" s="262"/>
      <c r="OEJ40" s="262"/>
      <c r="OEK40" s="262"/>
      <c r="OEL40" s="262"/>
      <c r="OEM40" s="262"/>
      <c r="OEN40" s="262"/>
      <c r="OEO40" s="262"/>
      <c r="OEP40" s="262"/>
      <c r="OEQ40" s="262"/>
      <c r="OER40" s="262"/>
      <c r="OES40" s="262"/>
      <c r="OET40" s="262"/>
      <c r="OEU40" s="262"/>
      <c r="OEV40" s="262"/>
      <c r="OEW40" s="262"/>
      <c r="OEX40" s="262"/>
      <c r="OEY40" s="262"/>
      <c r="OEZ40" s="262"/>
      <c r="OFA40" s="262"/>
      <c r="OFB40" s="262"/>
      <c r="OFC40" s="262"/>
      <c r="OFD40" s="262"/>
      <c r="OFE40" s="262"/>
      <c r="OFF40" s="262"/>
      <c r="OFG40" s="262"/>
      <c r="OFH40" s="262"/>
      <c r="OFI40" s="262"/>
      <c r="OFJ40" s="262"/>
      <c r="OFK40" s="262"/>
      <c r="OFL40" s="262"/>
      <c r="OFM40" s="262"/>
      <c r="OFN40" s="262"/>
      <c r="OFO40" s="262"/>
      <c r="OFP40" s="262"/>
      <c r="OFQ40" s="262"/>
      <c r="OFR40" s="262"/>
      <c r="OFS40" s="262"/>
      <c r="OFT40" s="262"/>
      <c r="OFU40" s="262"/>
      <c r="OFV40" s="262"/>
      <c r="OFW40" s="262"/>
      <c r="OFX40" s="262"/>
      <c r="OFY40" s="262"/>
      <c r="OFZ40" s="262"/>
      <c r="OGA40" s="262"/>
      <c r="OGB40" s="262"/>
      <c r="OGC40" s="262"/>
      <c r="OGD40" s="262"/>
      <c r="OGE40" s="262"/>
      <c r="OGF40" s="262"/>
      <c r="OGG40" s="262"/>
      <c r="OGH40" s="262"/>
      <c r="OGI40" s="262"/>
      <c r="OGJ40" s="262"/>
      <c r="OGK40" s="262"/>
      <c r="OGL40" s="262"/>
      <c r="OGM40" s="262"/>
      <c r="OGN40" s="262"/>
      <c r="OGO40" s="262"/>
      <c r="OGP40" s="262"/>
      <c r="OGQ40" s="262"/>
      <c r="OGR40" s="262"/>
      <c r="OGS40" s="262"/>
      <c r="OGT40" s="262"/>
      <c r="OGU40" s="262"/>
      <c r="OGV40" s="262"/>
      <c r="OGW40" s="262"/>
      <c r="OGX40" s="262"/>
      <c r="OGY40" s="262"/>
      <c r="OGZ40" s="262"/>
      <c r="OHA40" s="262"/>
      <c r="OHB40" s="262"/>
      <c r="OHC40" s="262"/>
      <c r="OHD40" s="262"/>
      <c r="OHE40" s="262"/>
      <c r="OHF40" s="262"/>
      <c r="OHG40" s="262"/>
      <c r="OHH40" s="262"/>
      <c r="OHI40" s="262"/>
      <c r="OHJ40" s="262"/>
      <c r="OHK40" s="262"/>
      <c r="OHL40" s="262"/>
      <c r="OHM40" s="262"/>
      <c r="OHN40" s="262"/>
      <c r="OHO40" s="262"/>
      <c r="OHP40" s="262"/>
      <c r="OHQ40" s="262"/>
      <c r="OHR40" s="262"/>
      <c r="OHS40" s="262"/>
      <c r="OHT40" s="262"/>
      <c r="OHU40" s="262"/>
      <c r="OHV40" s="262"/>
      <c r="OHW40" s="262"/>
      <c r="OHX40" s="262"/>
      <c r="OHY40" s="262"/>
      <c r="OHZ40" s="262"/>
      <c r="OIA40" s="262"/>
      <c r="OIB40" s="262"/>
      <c r="OIC40" s="262"/>
      <c r="OID40" s="262"/>
      <c r="OIE40" s="262"/>
      <c r="OIF40" s="262"/>
      <c r="OIG40" s="262"/>
      <c r="OIH40" s="262"/>
      <c r="OII40" s="262"/>
      <c r="OIJ40" s="262"/>
      <c r="OIK40" s="262"/>
      <c r="OIL40" s="262"/>
      <c r="OIM40" s="262"/>
      <c r="OIN40" s="262"/>
      <c r="OIO40" s="262"/>
      <c r="OIP40" s="262"/>
      <c r="OIQ40" s="262"/>
      <c r="OIR40" s="262"/>
      <c r="OIS40" s="262"/>
      <c r="OIT40" s="262"/>
      <c r="OIU40" s="262"/>
      <c r="OIV40" s="262"/>
      <c r="OIW40" s="262"/>
      <c r="OIX40" s="262"/>
      <c r="OIY40" s="262"/>
      <c r="OIZ40" s="262"/>
      <c r="OJA40" s="262"/>
      <c r="OJB40" s="262"/>
      <c r="OJC40" s="262"/>
      <c r="OJD40" s="262"/>
      <c r="OJE40" s="262"/>
      <c r="OJF40" s="262"/>
      <c r="OJG40" s="262"/>
      <c r="OJH40" s="262"/>
      <c r="OJI40" s="262"/>
      <c r="OJJ40" s="262"/>
      <c r="OJK40" s="262"/>
      <c r="OJL40" s="262"/>
      <c r="OJM40" s="262"/>
      <c r="OJN40" s="262"/>
      <c r="OJO40" s="262"/>
      <c r="OJP40" s="262"/>
      <c r="OJQ40" s="262"/>
      <c r="OJR40" s="262"/>
      <c r="OJS40" s="262"/>
      <c r="OJT40" s="262"/>
      <c r="OJU40" s="262"/>
      <c r="OJV40" s="262"/>
      <c r="OJW40" s="262"/>
      <c r="OJX40" s="262"/>
      <c r="OJY40" s="262"/>
      <c r="OJZ40" s="262"/>
      <c r="OKA40" s="262"/>
      <c r="OKB40" s="262"/>
      <c r="OKC40" s="262"/>
      <c r="OKD40" s="262"/>
      <c r="OKE40" s="262"/>
      <c r="OKF40" s="262"/>
      <c r="OKG40" s="262"/>
      <c r="OKH40" s="262"/>
      <c r="OKI40" s="262"/>
      <c r="OKJ40" s="262"/>
      <c r="OKK40" s="262"/>
      <c r="OKL40" s="262"/>
      <c r="OKM40" s="262"/>
      <c r="OKN40" s="262"/>
      <c r="OKO40" s="262"/>
      <c r="OKP40" s="262"/>
      <c r="OKQ40" s="262"/>
      <c r="OKR40" s="262"/>
      <c r="OKS40" s="262"/>
      <c r="OKT40" s="262"/>
      <c r="OKU40" s="262"/>
      <c r="OKV40" s="262"/>
      <c r="OKW40" s="262"/>
      <c r="OKX40" s="262"/>
      <c r="OKY40" s="262"/>
      <c r="OKZ40" s="262"/>
      <c r="OLA40" s="262"/>
      <c r="OLB40" s="262"/>
      <c r="OLC40" s="262"/>
      <c r="OLD40" s="262"/>
      <c r="OLE40" s="262"/>
      <c r="OLF40" s="262"/>
      <c r="OLG40" s="262"/>
      <c r="OLH40" s="262"/>
      <c r="OLI40" s="262"/>
      <c r="OLJ40" s="262"/>
      <c r="OLK40" s="262"/>
      <c r="OLL40" s="262"/>
      <c r="OLM40" s="262"/>
      <c r="OLN40" s="262"/>
      <c r="OLO40" s="262"/>
      <c r="OLP40" s="262"/>
      <c r="OLQ40" s="262"/>
      <c r="OLR40" s="262"/>
      <c r="OLS40" s="262"/>
      <c r="OLT40" s="262"/>
      <c r="OLU40" s="262"/>
      <c r="OLV40" s="262"/>
      <c r="OLW40" s="262"/>
      <c r="OLX40" s="262"/>
      <c r="OLY40" s="262"/>
      <c r="OLZ40" s="262"/>
      <c r="OMA40" s="262"/>
      <c r="OMB40" s="262"/>
      <c r="OMC40" s="262"/>
      <c r="OMD40" s="262"/>
      <c r="OME40" s="262"/>
      <c r="OMF40" s="262"/>
      <c r="OMG40" s="262"/>
      <c r="OMH40" s="262"/>
      <c r="OMI40" s="262"/>
      <c r="OMJ40" s="262"/>
      <c r="OMK40" s="262"/>
      <c r="OML40" s="262"/>
      <c r="OMM40" s="262"/>
      <c r="OMN40" s="262"/>
      <c r="OMO40" s="262"/>
      <c r="OMP40" s="262"/>
      <c r="OMQ40" s="262"/>
      <c r="OMR40" s="262"/>
      <c r="OMS40" s="262"/>
      <c r="OMT40" s="262"/>
      <c r="OMU40" s="262"/>
      <c r="OMV40" s="262"/>
      <c r="OMW40" s="262"/>
      <c r="OMX40" s="262"/>
      <c r="OMY40" s="262"/>
      <c r="OMZ40" s="262"/>
      <c r="ONA40" s="262"/>
      <c r="ONB40" s="262"/>
      <c r="ONC40" s="262"/>
      <c r="OND40" s="262"/>
      <c r="ONE40" s="262"/>
      <c r="ONF40" s="262"/>
      <c r="ONG40" s="262"/>
      <c r="ONH40" s="262"/>
      <c r="ONI40" s="262"/>
      <c r="ONJ40" s="262"/>
      <c r="ONK40" s="262"/>
      <c r="ONL40" s="262"/>
      <c r="ONM40" s="262"/>
      <c r="ONN40" s="262"/>
      <c r="ONO40" s="262"/>
      <c r="ONP40" s="262"/>
      <c r="ONQ40" s="262"/>
      <c r="ONR40" s="262"/>
      <c r="ONS40" s="262"/>
      <c r="ONT40" s="262"/>
      <c r="ONU40" s="262"/>
      <c r="ONV40" s="262"/>
      <c r="ONW40" s="262"/>
      <c r="ONX40" s="262"/>
      <c r="ONY40" s="262"/>
      <c r="ONZ40" s="262"/>
      <c r="OOA40" s="262"/>
      <c r="OOB40" s="262"/>
      <c r="OOC40" s="262"/>
      <c r="OOD40" s="262"/>
      <c r="OOE40" s="262"/>
      <c r="OOF40" s="262"/>
      <c r="OOG40" s="262"/>
      <c r="OOH40" s="262"/>
      <c r="OOI40" s="262"/>
      <c r="OOJ40" s="262"/>
      <c r="OOK40" s="262"/>
      <c r="OOL40" s="262"/>
      <c r="OOM40" s="262"/>
      <c r="OON40" s="262"/>
      <c r="OOO40" s="262"/>
      <c r="OOP40" s="262"/>
      <c r="OOQ40" s="262"/>
      <c r="OOR40" s="262"/>
      <c r="OOS40" s="262"/>
      <c r="OOT40" s="262"/>
      <c r="OOU40" s="262"/>
      <c r="OOV40" s="262"/>
      <c r="OOW40" s="262"/>
      <c r="OOX40" s="262"/>
      <c r="OOY40" s="262"/>
      <c r="OOZ40" s="262"/>
      <c r="OPA40" s="262"/>
      <c r="OPB40" s="262"/>
      <c r="OPC40" s="262"/>
      <c r="OPD40" s="262"/>
      <c r="OPE40" s="262"/>
      <c r="OPF40" s="262"/>
      <c r="OPG40" s="262"/>
      <c r="OPH40" s="262"/>
      <c r="OPI40" s="262"/>
      <c r="OPJ40" s="262"/>
      <c r="OPK40" s="262"/>
      <c r="OPL40" s="262"/>
      <c r="OPM40" s="262"/>
      <c r="OPN40" s="262"/>
      <c r="OPO40" s="262"/>
      <c r="OPP40" s="262"/>
      <c r="OPQ40" s="262"/>
      <c r="OPR40" s="262"/>
      <c r="OPS40" s="262"/>
      <c r="OPT40" s="262"/>
      <c r="OPU40" s="262"/>
      <c r="OPV40" s="262"/>
      <c r="OPW40" s="262"/>
      <c r="OPX40" s="262"/>
      <c r="OPY40" s="262"/>
      <c r="OPZ40" s="262"/>
      <c r="OQA40" s="262"/>
      <c r="OQB40" s="262"/>
      <c r="OQC40" s="262"/>
      <c r="OQD40" s="262"/>
      <c r="OQE40" s="262"/>
      <c r="OQF40" s="262"/>
      <c r="OQG40" s="262"/>
      <c r="OQH40" s="262"/>
      <c r="OQI40" s="262"/>
      <c r="OQJ40" s="262"/>
      <c r="OQK40" s="262"/>
      <c r="OQL40" s="262"/>
      <c r="OQM40" s="262"/>
      <c r="OQN40" s="262"/>
      <c r="OQO40" s="262"/>
      <c r="OQP40" s="262"/>
      <c r="OQQ40" s="262"/>
      <c r="OQR40" s="262"/>
      <c r="OQS40" s="262"/>
      <c r="OQT40" s="262"/>
      <c r="OQU40" s="262"/>
      <c r="OQV40" s="262"/>
      <c r="OQW40" s="262"/>
      <c r="OQX40" s="262"/>
      <c r="OQY40" s="262"/>
      <c r="OQZ40" s="262"/>
      <c r="ORA40" s="262"/>
      <c r="ORB40" s="262"/>
      <c r="ORC40" s="262"/>
      <c r="ORD40" s="262"/>
      <c r="ORE40" s="262"/>
      <c r="ORF40" s="262"/>
      <c r="ORG40" s="262"/>
      <c r="ORH40" s="262"/>
      <c r="ORI40" s="262"/>
      <c r="ORJ40" s="262"/>
      <c r="ORK40" s="262"/>
      <c r="ORL40" s="262"/>
      <c r="ORM40" s="262"/>
      <c r="ORN40" s="262"/>
      <c r="ORO40" s="262"/>
      <c r="ORP40" s="262"/>
      <c r="ORQ40" s="262"/>
      <c r="ORR40" s="262"/>
      <c r="ORS40" s="262"/>
      <c r="ORT40" s="262"/>
      <c r="ORU40" s="262"/>
      <c r="ORV40" s="262"/>
      <c r="ORW40" s="262"/>
      <c r="ORX40" s="262"/>
      <c r="ORY40" s="262"/>
      <c r="ORZ40" s="262"/>
      <c r="OSA40" s="262"/>
      <c r="OSB40" s="262"/>
      <c r="OSC40" s="262"/>
      <c r="OSD40" s="262"/>
      <c r="OSE40" s="262"/>
      <c r="OSF40" s="262"/>
      <c r="OSG40" s="262"/>
      <c r="OSH40" s="262"/>
      <c r="OSI40" s="262"/>
      <c r="OSJ40" s="262"/>
      <c r="OSK40" s="262"/>
      <c r="OSL40" s="262"/>
      <c r="OSM40" s="262"/>
      <c r="OSN40" s="262"/>
      <c r="OSO40" s="262"/>
      <c r="OSP40" s="262"/>
      <c r="OSQ40" s="262"/>
      <c r="OSR40" s="262"/>
      <c r="OSS40" s="262"/>
      <c r="OST40" s="262"/>
      <c r="OSU40" s="262"/>
      <c r="OSV40" s="262"/>
      <c r="OSW40" s="262"/>
      <c r="OSX40" s="262"/>
      <c r="OSY40" s="262"/>
      <c r="OSZ40" s="262"/>
      <c r="OTA40" s="262"/>
      <c r="OTB40" s="262"/>
      <c r="OTC40" s="262"/>
      <c r="OTD40" s="262"/>
      <c r="OTE40" s="262"/>
      <c r="OTF40" s="262"/>
      <c r="OTG40" s="262"/>
      <c r="OTH40" s="262"/>
      <c r="OTI40" s="262"/>
      <c r="OTJ40" s="262"/>
      <c r="OTK40" s="262"/>
      <c r="OTL40" s="262"/>
      <c r="OTM40" s="262"/>
      <c r="OTN40" s="262"/>
      <c r="OTO40" s="262"/>
      <c r="OTP40" s="262"/>
      <c r="OTQ40" s="262"/>
      <c r="OTR40" s="262"/>
      <c r="OTS40" s="262"/>
      <c r="OTT40" s="262"/>
      <c r="OTU40" s="262"/>
      <c r="OTV40" s="262"/>
      <c r="OTW40" s="262"/>
      <c r="OTX40" s="262"/>
      <c r="OTY40" s="262"/>
      <c r="OTZ40" s="262"/>
      <c r="OUA40" s="262"/>
      <c r="OUB40" s="262"/>
      <c r="OUC40" s="262"/>
      <c r="OUD40" s="262"/>
      <c r="OUE40" s="262"/>
      <c r="OUF40" s="262"/>
      <c r="OUG40" s="262"/>
      <c r="OUH40" s="262"/>
      <c r="OUI40" s="262"/>
      <c r="OUJ40" s="262"/>
      <c r="OUK40" s="262"/>
      <c r="OUL40" s="262"/>
      <c r="OUM40" s="262"/>
      <c r="OUN40" s="262"/>
      <c r="OUO40" s="262"/>
      <c r="OUP40" s="262"/>
      <c r="OUQ40" s="262"/>
      <c r="OUR40" s="262"/>
      <c r="OUS40" s="262"/>
      <c r="OUT40" s="262"/>
      <c r="OUU40" s="262"/>
      <c r="OUV40" s="262"/>
      <c r="OUW40" s="262"/>
      <c r="OUX40" s="262"/>
      <c r="OUY40" s="262"/>
      <c r="OUZ40" s="262"/>
      <c r="OVA40" s="262"/>
      <c r="OVB40" s="262"/>
      <c r="OVC40" s="262"/>
      <c r="OVD40" s="262"/>
      <c r="OVE40" s="262"/>
      <c r="OVF40" s="262"/>
      <c r="OVG40" s="262"/>
      <c r="OVH40" s="262"/>
      <c r="OVI40" s="262"/>
      <c r="OVJ40" s="262"/>
      <c r="OVK40" s="262"/>
      <c r="OVL40" s="262"/>
      <c r="OVM40" s="262"/>
      <c r="OVN40" s="262"/>
      <c r="OVO40" s="262"/>
      <c r="OVP40" s="262"/>
      <c r="OVQ40" s="262"/>
      <c r="OVR40" s="262"/>
      <c r="OVS40" s="262"/>
      <c r="OVT40" s="262"/>
      <c r="OVU40" s="262"/>
      <c r="OVV40" s="262"/>
      <c r="OVW40" s="262"/>
      <c r="OVX40" s="262"/>
      <c r="OVY40" s="262"/>
      <c r="OVZ40" s="262"/>
      <c r="OWA40" s="262"/>
      <c r="OWB40" s="262"/>
      <c r="OWC40" s="262"/>
      <c r="OWD40" s="262"/>
      <c r="OWE40" s="262"/>
      <c r="OWF40" s="262"/>
      <c r="OWG40" s="262"/>
      <c r="OWH40" s="262"/>
      <c r="OWI40" s="262"/>
      <c r="OWJ40" s="262"/>
      <c r="OWK40" s="262"/>
      <c r="OWL40" s="262"/>
      <c r="OWM40" s="262"/>
      <c r="OWN40" s="262"/>
      <c r="OWO40" s="262"/>
      <c r="OWP40" s="262"/>
      <c r="OWQ40" s="262"/>
      <c r="OWR40" s="262"/>
      <c r="OWS40" s="262"/>
      <c r="OWT40" s="262"/>
      <c r="OWU40" s="262"/>
      <c r="OWV40" s="262"/>
      <c r="OWW40" s="262"/>
      <c r="OWX40" s="262"/>
      <c r="OWY40" s="262"/>
      <c r="OWZ40" s="262"/>
      <c r="OXA40" s="262"/>
      <c r="OXB40" s="262"/>
      <c r="OXC40" s="262"/>
      <c r="OXD40" s="262"/>
      <c r="OXE40" s="262"/>
      <c r="OXF40" s="262"/>
      <c r="OXG40" s="262"/>
      <c r="OXH40" s="262"/>
      <c r="OXI40" s="262"/>
      <c r="OXJ40" s="262"/>
      <c r="OXK40" s="262"/>
      <c r="OXL40" s="262"/>
      <c r="OXM40" s="262"/>
      <c r="OXN40" s="262"/>
      <c r="OXO40" s="262"/>
      <c r="OXP40" s="262"/>
      <c r="OXQ40" s="262"/>
      <c r="OXR40" s="262"/>
      <c r="OXS40" s="262"/>
      <c r="OXT40" s="262"/>
      <c r="OXU40" s="262"/>
      <c r="OXV40" s="262"/>
      <c r="OXW40" s="262"/>
      <c r="OXX40" s="262"/>
      <c r="OXY40" s="262"/>
      <c r="OXZ40" s="262"/>
      <c r="OYA40" s="262"/>
      <c r="OYB40" s="262"/>
      <c r="OYC40" s="262"/>
      <c r="OYD40" s="262"/>
      <c r="OYE40" s="262"/>
      <c r="OYF40" s="262"/>
      <c r="OYG40" s="262"/>
      <c r="OYH40" s="262"/>
      <c r="OYI40" s="262"/>
      <c r="OYJ40" s="262"/>
      <c r="OYK40" s="262"/>
      <c r="OYL40" s="262"/>
      <c r="OYM40" s="262"/>
      <c r="OYN40" s="262"/>
      <c r="OYO40" s="262"/>
      <c r="OYP40" s="262"/>
      <c r="OYQ40" s="262"/>
      <c r="OYR40" s="262"/>
      <c r="OYS40" s="262"/>
      <c r="OYT40" s="262"/>
      <c r="OYU40" s="262"/>
      <c r="OYV40" s="262"/>
      <c r="OYW40" s="262"/>
      <c r="OYX40" s="262"/>
      <c r="OYY40" s="262"/>
      <c r="OYZ40" s="262"/>
      <c r="OZA40" s="262"/>
      <c r="OZB40" s="262"/>
      <c r="OZC40" s="262"/>
      <c r="OZD40" s="262"/>
      <c r="OZE40" s="262"/>
      <c r="OZF40" s="262"/>
      <c r="OZG40" s="262"/>
      <c r="OZH40" s="262"/>
      <c r="OZI40" s="262"/>
      <c r="OZJ40" s="262"/>
      <c r="OZK40" s="262"/>
      <c r="OZL40" s="262"/>
      <c r="OZM40" s="262"/>
      <c r="OZN40" s="262"/>
      <c r="OZO40" s="262"/>
      <c r="OZP40" s="262"/>
      <c r="OZQ40" s="262"/>
      <c r="OZR40" s="262"/>
      <c r="OZS40" s="262"/>
      <c r="OZT40" s="262"/>
      <c r="OZU40" s="262"/>
      <c r="OZV40" s="262"/>
      <c r="OZW40" s="262"/>
      <c r="OZX40" s="262"/>
      <c r="OZY40" s="262"/>
      <c r="OZZ40" s="262"/>
      <c r="PAA40" s="262"/>
      <c r="PAB40" s="262"/>
      <c r="PAC40" s="262"/>
      <c r="PAD40" s="262"/>
      <c r="PAE40" s="262"/>
      <c r="PAF40" s="262"/>
      <c r="PAG40" s="262"/>
      <c r="PAH40" s="262"/>
      <c r="PAI40" s="262"/>
      <c r="PAJ40" s="262"/>
      <c r="PAK40" s="262"/>
      <c r="PAL40" s="262"/>
      <c r="PAM40" s="262"/>
      <c r="PAN40" s="262"/>
      <c r="PAO40" s="262"/>
      <c r="PAP40" s="262"/>
      <c r="PAQ40" s="262"/>
      <c r="PAR40" s="262"/>
      <c r="PAS40" s="262"/>
      <c r="PAT40" s="262"/>
      <c r="PAU40" s="262"/>
      <c r="PAV40" s="262"/>
      <c r="PAW40" s="262"/>
      <c r="PAX40" s="262"/>
      <c r="PAY40" s="262"/>
      <c r="PAZ40" s="262"/>
      <c r="PBA40" s="262"/>
      <c r="PBB40" s="262"/>
      <c r="PBC40" s="262"/>
      <c r="PBD40" s="262"/>
      <c r="PBE40" s="262"/>
      <c r="PBF40" s="262"/>
      <c r="PBG40" s="262"/>
      <c r="PBH40" s="262"/>
      <c r="PBI40" s="262"/>
      <c r="PBJ40" s="262"/>
      <c r="PBK40" s="262"/>
      <c r="PBL40" s="262"/>
      <c r="PBM40" s="262"/>
      <c r="PBN40" s="262"/>
      <c r="PBO40" s="262"/>
      <c r="PBP40" s="262"/>
      <c r="PBQ40" s="262"/>
      <c r="PBR40" s="262"/>
      <c r="PBS40" s="262"/>
      <c r="PBT40" s="262"/>
      <c r="PBU40" s="262"/>
      <c r="PBV40" s="262"/>
      <c r="PBW40" s="262"/>
      <c r="PBX40" s="262"/>
      <c r="PBY40" s="262"/>
      <c r="PBZ40" s="262"/>
      <c r="PCA40" s="262"/>
      <c r="PCB40" s="262"/>
      <c r="PCC40" s="262"/>
      <c r="PCD40" s="262"/>
      <c r="PCE40" s="262"/>
      <c r="PCF40" s="262"/>
      <c r="PCG40" s="262"/>
      <c r="PCH40" s="262"/>
      <c r="PCI40" s="262"/>
      <c r="PCJ40" s="262"/>
      <c r="PCK40" s="262"/>
      <c r="PCL40" s="262"/>
      <c r="PCM40" s="262"/>
      <c r="PCN40" s="262"/>
      <c r="PCO40" s="262"/>
      <c r="PCP40" s="262"/>
      <c r="PCQ40" s="262"/>
      <c r="PCR40" s="262"/>
      <c r="PCS40" s="262"/>
      <c r="PCT40" s="262"/>
      <c r="PCU40" s="262"/>
      <c r="PCV40" s="262"/>
      <c r="PCW40" s="262"/>
      <c r="PCX40" s="262"/>
      <c r="PCY40" s="262"/>
      <c r="PCZ40" s="262"/>
      <c r="PDA40" s="262"/>
      <c r="PDB40" s="262"/>
      <c r="PDC40" s="262"/>
      <c r="PDD40" s="262"/>
      <c r="PDE40" s="262"/>
      <c r="PDF40" s="262"/>
      <c r="PDG40" s="262"/>
      <c r="PDH40" s="262"/>
      <c r="PDI40" s="262"/>
      <c r="PDJ40" s="262"/>
      <c r="PDK40" s="262"/>
      <c r="PDL40" s="262"/>
      <c r="PDM40" s="262"/>
      <c r="PDN40" s="262"/>
      <c r="PDO40" s="262"/>
      <c r="PDP40" s="262"/>
      <c r="PDQ40" s="262"/>
      <c r="PDR40" s="262"/>
      <c r="PDS40" s="262"/>
      <c r="PDT40" s="262"/>
      <c r="PDU40" s="262"/>
      <c r="PDV40" s="262"/>
      <c r="PDW40" s="262"/>
      <c r="PDX40" s="262"/>
      <c r="PDY40" s="262"/>
      <c r="PDZ40" s="262"/>
      <c r="PEA40" s="262"/>
      <c r="PEB40" s="262"/>
      <c r="PEC40" s="262"/>
      <c r="PED40" s="262"/>
      <c r="PEE40" s="262"/>
      <c r="PEF40" s="262"/>
      <c r="PEG40" s="262"/>
      <c r="PEH40" s="262"/>
      <c r="PEI40" s="262"/>
      <c r="PEJ40" s="262"/>
      <c r="PEK40" s="262"/>
      <c r="PEL40" s="262"/>
      <c r="PEM40" s="262"/>
      <c r="PEN40" s="262"/>
      <c r="PEO40" s="262"/>
      <c r="PEP40" s="262"/>
      <c r="PEQ40" s="262"/>
      <c r="PER40" s="262"/>
      <c r="PES40" s="262"/>
      <c r="PET40" s="262"/>
      <c r="PEU40" s="262"/>
      <c r="PEV40" s="262"/>
      <c r="PEW40" s="262"/>
      <c r="PEX40" s="262"/>
      <c r="PEY40" s="262"/>
      <c r="PEZ40" s="262"/>
      <c r="PFA40" s="262"/>
      <c r="PFB40" s="262"/>
      <c r="PFC40" s="262"/>
      <c r="PFD40" s="262"/>
      <c r="PFE40" s="262"/>
      <c r="PFF40" s="262"/>
      <c r="PFG40" s="262"/>
      <c r="PFH40" s="262"/>
      <c r="PFI40" s="262"/>
      <c r="PFJ40" s="262"/>
      <c r="PFK40" s="262"/>
      <c r="PFL40" s="262"/>
      <c r="PFM40" s="262"/>
      <c r="PFN40" s="262"/>
      <c r="PFO40" s="262"/>
      <c r="PFP40" s="262"/>
      <c r="PFQ40" s="262"/>
      <c r="PFR40" s="262"/>
      <c r="PFS40" s="262"/>
      <c r="PFT40" s="262"/>
      <c r="PFU40" s="262"/>
      <c r="PFV40" s="262"/>
      <c r="PFW40" s="262"/>
      <c r="PFX40" s="262"/>
      <c r="PFY40" s="262"/>
      <c r="PFZ40" s="262"/>
      <c r="PGA40" s="262"/>
      <c r="PGB40" s="262"/>
      <c r="PGC40" s="262"/>
      <c r="PGD40" s="262"/>
      <c r="PGE40" s="262"/>
      <c r="PGF40" s="262"/>
      <c r="PGG40" s="262"/>
      <c r="PGH40" s="262"/>
      <c r="PGI40" s="262"/>
      <c r="PGJ40" s="262"/>
      <c r="PGK40" s="262"/>
      <c r="PGL40" s="262"/>
      <c r="PGM40" s="262"/>
      <c r="PGN40" s="262"/>
      <c r="PGO40" s="262"/>
      <c r="PGP40" s="262"/>
      <c r="PGQ40" s="262"/>
      <c r="PGR40" s="262"/>
      <c r="PGS40" s="262"/>
      <c r="PGT40" s="262"/>
      <c r="PGU40" s="262"/>
      <c r="PGV40" s="262"/>
      <c r="PGW40" s="262"/>
      <c r="PGX40" s="262"/>
      <c r="PGY40" s="262"/>
      <c r="PGZ40" s="262"/>
      <c r="PHA40" s="262"/>
      <c r="PHB40" s="262"/>
      <c r="PHC40" s="262"/>
      <c r="PHD40" s="262"/>
      <c r="PHE40" s="262"/>
      <c r="PHF40" s="262"/>
      <c r="PHG40" s="262"/>
      <c r="PHH40" s="262"/>
      <c r="PHI40" s="262"/>
      <c r="PHJ40" s="262"/>
      <c r="PHK40" s="262"/>
      <c r="PHL40" s="262"/>
      <c r="PHM40" s="262"/>
      <c r="PHN40" s="262"/>
      <c r="PHO40" s="262"/>
      <c r="PHP40" s="262"/>
      <c r="PHQ40" s="262"/>
      <c r="PHR40" s="262"/>
      <c r="PHS40" s="262"/>
      <c r="PHT40" s="262"/>
      <c r="PHU40" s="262"/>
      <c r="PHV40" s="262"/>
      <c r="PHW40" s="262"/>
      <c r="PHX40" s="262"/>
      <c r="PHY40" s="262"/>
      <c r="PHZ40" s="262"/>
      <c r="PIA40" s="262"/>
      <c r="PIB40" s="262"/>
      <c r="PIC40" s="262"/>
      <c r="PID40" s="262"/>
      <c r="PIE40" s="262"/>
      <c r="PIF40" s="262"/>
      <c r="PIG40" s="262"/>
      <c r="PIH40" s="262"/>
      <c r="PII40" s="262"/>
      <c r="PIJ40" s="262"/>
      <c r="PIK40" s="262"/>
      <c r="PIL40" s="262"/>
      <c r="PIM40" s="262"/>
      <c r="PIN40" s="262"/>
      <c r="PIO40" s="262"/>
      <c r="PIP40" s="262"/>
      <c r="PIQ40" s="262"/>
      <c r="PIR40" s="262"/>
      <c r="PIS40" s="262"/>
      <c r="PIT40" s="262"/>
      <c r="PIU40" s="262"/>
      <c r="PIV40" s="262"/>
      <c r="PIW40" s="262"/>
      <c r="PIX40" s="262"/>
      <c r="PIY40" s="262"/>
      <c r="PIZ40" s="262"/>
      <c r="PJA40" s="262"/>
      <c r="PJB40" s="262"/>
      <c r="PJC40" s="262"/>
      <c r="PJD40" s="262"/>
      <c r="PJE40" s="262"/>
      <c r="PJF40" s="262"/>
      <c r="PJG40" s="262"/>
      <c r="PJH40" s="262"/>
      <c r="PJI40" s="262"/>
      <c r="PJJ40" s="262"/>
      <c r="PJK40" s="262"/>
      <c r="PJL40" s="262"/>
      <c r="PJM40" s="262"/>
      <c r="PJN40" s="262"/>
      <c r="PJO40" s="262"/>
      <c r="PJP40" s="262"/>
      <c r="PJQ40" s="262"/>
      <c r="PJR40" s="262"/>
      <c r="PJS40" s="262"/>
      <c r="PJT40" s="262"/>
      <c r="PJU40" s="262"/>
      <c r="PJV40" s="262"/>
      <c r="PJW40" s="262"/>
      <c r="PJX40" s="262"/>
      <c r="PJY40" s="262"/>
      <c r="PJZ40" s="262"/>
      <c r="PKA40" s="262"/>
      <c r="PKB40" s="262"/>
      <c r="PKC40" s="262"/>
      <c r="PKD40" s="262"/>
      <c r="PKE40" s="262"/>
      <c r="PKF40" s="262"/>
      <c r="PKG40" s="262"/>
      <c r="PKH40" s="262"/>
      <c r="PKI40" s="262"/>
      <c r="PKJ40" s="262"/>
      <c r="PKK40" s="262"/>
      <c r="PKL40" s="262"/>
      <c r="PKM40" s="262"/>
      <c r="PKN40" s="262"/>
      <c r="PKO40" s="262"/>
      <c r="PKP40" s="262"/>
      <c r="PKQ40" s="262"/>
      <c r="PKR40" s="262"/>
      <c r="PKS40" s="262"/>
      <c r="PKT40" s="262"/>
      <c r="PKU40" s="262"/>
      <c r="PKV40" s="262"/>
      <c r="PKW40" s="262"/>
      <c r="PKX40" s="262"/>
      <c r="PKY40" s="262"/>
      <c r="PKZ40" s="262"/>
      <c r="PLA40" s="262"/>
      <c r="PLB40" s="262"/>
      <c r="PLC40" s="262"/>
      <c r="PLD40" s="262"/>
      <c r="PLE40" s="262"/>
      <c r="PLF40" s="262"/>
      <c r="PLG40" s="262"/>
      <c r="PLH40" s="262"/>
      <c r="PLI40" s="262"/>
      <c r="PLJ40" s="262"/>
      <c r="PLK40" s="262"/>
      <c r="PLL40" s="262"/>
      <c r="PLM40" s="262"/>
      <c r="PLN40" s="262"/>
      <c r="PLO40" s="262"/>
      <c r="PLP40" s="262"/>
      <c r="PLQ40" s="262"/>
      <c r="PLR40" s="262"/>
      <c r="PLS40" s="262"/>
      <c r="PLT40" s="262"/>
      <c r="PLU40" s="262"/>
      <c r="PLV40" s="262"/>
      <c r="PLW40" s="262"/>
      <c r="PLX40" s="262"/>
      <c r="PLY40" s="262"/>
      <c r="PLZ40" s="262"/>
      <c r="PMA40" s="262"/>
      <c r="PMB40" s="262"/>
      <c r="PMC40" s="262"/>
      <c r="PMD40" s="262"/>
      <c r="PME40" s="262"/>
      <c r="PMF40" s="262"/>
      <c r="PMG40" s="262"/>
      <c r="PMH40" s="262"/>
      <c r="PMI40" s="262"/>
      <c r="PMJ40" s="262"/>
      <c r="PMK40" s="262"/>
      <c r="PML40" s="262"/>
      <c r="PMM40" s="262"/>
      <c r="PMN40" s="262"/>
      <c r="PMO40" s="262"/>
      <c r="PMP40" s="262"/>
      <c r="PMQ40" s="262"/>
      <c r="PMR40" s="262"/>
      <c r="PMS40" s="262"/>
      <c r="PMT40" s="262"/>
      <c r="PMU40" s="262"/>
      <c r="PMV40" s="262"/>
      <c r="PMW40" s="262"/>
      <c r="PMX40" s="262"/>
      <c r="PMY40" s="262"/>
      <c r="PMZ40" s="262"/>
      <c r="PNA40" s="262"/>
      <c r="PNB40" s="262"/>
      <c r="PNC40" s="262"/>
      <c r="PND40" s="262"/>
      <c r="PNE40" s="262"/>
      <c r="PNF40" s="262"/>
      <c r="PNG40" s="262"/>
      <c r="PNH40" s="262"/>
      <c r="PNI40" s="262"/>
      <c r="PNJ40" s="262"/>
      <c r="PNK40" s="262"/>
      <c r="PNL40" s="262"/>
      <c r="PNM40" s="262"/>
      <c r="PNN40" s="262"/>
      <c r="PNO40" s="262"/>
      <c r="PNP40" s="262"/>
      <c r="PNQ40" s="262"/>
      <c r="PNR40" s="262"/>
      <c r="PNS40" s="262"/>
      <c r="PNT40" s="262"/>
      <c r="PNU40" s="262"/>
      <c r="PNV40" s="262"/>
      <c r="PNW40" s="262"/>
      <c r="PNX40" s="262"/>
      <c r="PNY40" s="262"/>
      <c r="PNZ40" s="262"/>
      <c r="POA40" s="262"/>
      <c r="POB40" s="262"/>
      <c r="POC40" s="262"/>
      <c r="POD40" s="262"/>
      <c r="POE40" s="262"/>
      <c r="POF40" s="262"/>
      <c r="POG40" s="262"/>
      <c r="POH40" s="262"/>
      <c r="POI40" s="262"/>
      <c r="POJ40" s="262"/>
      <c r="POK40" s="262"/>
      <c r="POL40" s="262"/>
      <c r="POM40" s="262"/>
      <c r="PON40" s="262"/>
      <c r="POO40" s="262"/>
      <c r="POP40" s="262"/>
      <c r="POQ40" s="262"/>
      <c r="POR40" s="262"/>
      <c r="POS40" s="262"/>
      <c r="POT40" s="262"/>
      <c r="POU40" s="262"/>
      <c r="POV40" s="262"/>
      <c r="POW40" s="262"/>
      <c r="POX40" s="262"/>
      <c r="POY40" s="262"/>
      <c r="POZ40" s="262"/>
      <c r="PPA40" s="262"/>
      <c r="PPB40" s="262"/>
      <c r="PPC40" s="262"/>
      <c r="PPD40" s="262"/>
      <c r="PPE40" s="262"/>
      <c r="PPF40" s="262"/>
      <c r="PPG40" s="262"/>
      <c r="PPH40" s="262"/>
      <c r="PPI40" s="262"/>
      <c r="PPJ40" s="262"/>
      <c r="PPK40" s="262"/>
      <c r="PPL40" s="262"/>
      <c r="PPM40" s="262"/>
      <c r="PPN40" s="262"/>
      <c r="PPO40" s="262"/>
      <c r="PPP40" s="262"/>
      <c r="PPQ40" s="262"/>
      <c r="PPR40" s="262"/>
      <c r="PPS40" s="262"/>
      <c r="PPT40" s="262"/>
      <c r="PPU40" s="262"/>
      <c r="PPV40" s="262"/>
      <c r="PPW40" s="262"/>
      <c r="PPX40" s="262"/>
      <c r="PPY40" s="262"/>
      <c r="PPZ40" s="262"/>
      <c r="PQA40" s="262"/>
      <c r="PQB40" s="262"/>
      <c r="PQC40" s="262"/>
      <c r="PQD40" s="262"/>
      <c r="PQE40" s="262"/>
      <c r="PQF40" s="262"/>
      <c r="PQG40" s="262"/>
      <c r="PQH40" s="262"/>
      <c r="PQI40" s="262"/>
      <c r="PQJ40" s="262"/>
      <c r="PQK40" s="262"/>
      <c r="PQL40" s="262"/>
      <c r="PQM40" s="262"/>
      <c r="PQN40" s="262"/>
      <c r="PQO40" s="262"/>
      <c r="PQP40" s="262"/>
      <c r="PQQ40" s="262"/>
      <c r="PQR40" s="262"/>
      <c r="PQS40" s="262"/>
      <c r="PQT40" s="262"/>
      <c r="PQU40" s="262"/>
      <c r="PQV40" s="262"/>
      <c r="PQW40" s="262"/>
      <c r="PQX40" s="262"/>
      <c r="PQY40" s="262"/>
      <c r="PQZ40" s="262"/>
      <c r="PRA40" s="262"/>
      <c r="PRB40" s="262"/>
      <c r="PRC40" s="262"/>
      <c r="PRD40" s="262"/>
      <c r="PRE40" s="262"/>
      <c r="PRF40" s="262"/>
      <c r="PRG40" s="262"/>
      <c r="PRH40" s="262"/>
      <c r="PRI40" s="262"/>
      <c r="PRJ40" s="262"/>
      <c r="PRK40" s="262"/>
      <c r="PRL40" s="262"/>
      <c r="PRM40" s="262"/>
      <c r="PRN40" s="262"/>
      <c r="PRO40" s="262"/>
      <c r="PRP40" s="262"/>
      <c r="PRQ40" s="262"/>
      <c r="PRR40" s="262"/>
      <c r="PRS40" s="262"/>
      <c r="PRT40" s="262"/>
      <c r="PRU40" s="262"/>
      <c r="PRV40" s="262"/>
      <c r="PRW40" s="262"/>
      <c r="PRX40" s="262"/>
      <c r="PRY40" s="262"/>
      <c r="PRZ40" s="262"/>
      <c r="PSA40" s="262"/>
      <c r="PSB40" s="262"/>
      <c r="PSC40" s="262"/>
      <c r="PSD40" s="262"/>
      <c r="PSE40" s="262"/>
      <c r="PSF40" s="262"/>
      <c r="PSG40" s="262"/>
      <c r="PSH40" s="262"/>
      <c r="PSI40" s="262"/>
      <c r="PSJ40" s="262"/>
      <c r="PSK40" s="262"/>
      <c r="PSL40" s="262"/>
      <c r="PSM40" s="262"/>
      <c r="PSN40" s="262"/>
      <c r="PSO40" s="262"/>
      <c r="PSP40" s="262"/>
      <c r="PSQ40" s="262"/>
      <c r="PSR40" s="262"/>
      <c r="PSS40" s="262"/>
      <c r="PST40" s="262"/>
      <c r="PSU40" s="262"/>
      <c r="PSV40" s="262"/>
      <c r="PSW40" s="262"/>
      <c r="PSX40" s="262"/>
      <c r="PSY40" s="262"/>
      <c r="PSZ40" s="262"/>
      <c r="PTA40" s="262"/>
      <c r="PTB40" s="262"/>
      <c r="PTC40" s="262"/>
      <c r="PTD40" s="262"/>
      <c r="PTE40" s="262"/>
      <c r="PTF40" s="262"/>
      <c r="PTG40" s="262"/>
      <c r="PTH40" s="262"/>
      <c r="PTI40" s="262"/>
      <c r="PTJ40" s="262"/>
      <c r="PTK40" s="262"/>
      <c r="PTL40" s="262"/>
      <c r="PTM40" s="262"/>
      <c r="PTN40" s="262"/>
      <c r="PTO40" s="262"/>
      <c r="PTP40" s="262"/>
      <c r="PTQ40" s="262"/>
      <c r="PTR40" s="262"/>
      <c r="PTS40" s="262"/>
      <c r="PTT40" s="262"/>
      <c r="PTU40" s="262"/>
      <c r="PTV40" s="262"/>
      <c r="PTW40" s="262"/>
      <c r="PTX40" s="262"/>
      <c r="PTY40" s="262"/>
      <c r="PTZ40" s="262"/>
      <c r="PUA40" s="262"/>
      <c r="PUB40" s="262"/>
      <c r="PUC40" s="262"/>
      <c r="PUD40" s="262"/>
      <c r="PUE40" s="262"/>
      <c r="PUF40" s="262"/>
      <c r="PUG40" s="262"/>
      <c r="PUH40" s="262"/>
      <c r="PUI40" s="262"/>
      <c r="PUJ40" s="262"/>
      <c r="PUK40" s="262"/>
      <c r="PUL40" s="262"/>
      <c r="PUM40" s="262"/>
      <c r="PUN40" s="262"/>
      <c r="PUO40" s="262"/>
      <c r="PUP40" s="262"/>
      <c r="PUQ40" s="262"/>
      <c r="PUR40" s="262"/>
      <c r="PUS40" s="262"/>
      <c r="PUT40" s="262"/>
      <c r="PUU40" s="262"/>
      <c r="PUV40" s="262"/>
      <c r="PUW40" s="262"/>
      <c r="PUX40" s="262"/>
      <c r="PUY40" s="262"/>
      <c r="PUZ40" s="262"/>
      <c r="PVA40" s="262"/>
      <c r="PVB40" s="262"/>
      <c r="PVC40" s="262"/>
      <c r="PVD40" s="262"/>
      <c r="PVE40" s="262"/>
      <c r="PVF40" s="262"/>
      <c r="PVG40" s="262"/>
      <c r="PVH40" s="262"/>
      <c r="PVI40" s="262"/>
      <c r="PVJ40" s="262"/>
      <c r="PVK40" s="262"/>
      <c r="PVL40" s="262"/>
      <c r="PVM40" s="262"/>
      <c r="PVN40" s="262"/>
      <c r="PVO40" s="262"/>
      <c r="PVP40" s="262"/>
      <c r="PVQ40" s="262"/>
      <c r="PVR40" s="262"/>
      <c r="PVS40" s="262"/>
      <c r="PVT40" s="262"/>
      <c r="PVU40" s="262"/>
      <c r="PVV40" s="262"/>
      <c r="PVW40" s="262"/>
      <c r="PVX40" s="262"/>
      <c r="PVY40" s="262"/>
      <c r="PVZ40" s="262"/>
      <c r="PWA40" s="262"/>
      <c r="PWB40" s="262"/>
      <c r="PWC40" s="262"/>
      <c r="PWD40" s="262"/>
      <c r="PWE40" s="262"/>
      <c r="PWF40" s="262"/>
      <c r="PWG40" s="262"/>
      <c r="PWH40" s="262"/>
      <c r="PWI40" s="262"/>
      <c r="PWJ40" s="262"/>
      <c r="PWK40" s="262"/>
      <c r="PWL40" s="262"/>
      <c r="PWM40" s="262"/>
      <c r="PWN40" s="262"/>
      <c r="PWO40" s="262"/>
      <c r="PWP40" s="262"/>
      <c r="PWQ40" s="262"/>
      <c r="PWR40" s="262"/>
      <c r="PWS40" s="262"/>
      <c r="PWT40" s="262"/>
      <c r="PWU40" s="262"/>
      <c r="PWV40" s="262"/>
      <c r="PWW40" s="262"/>
      <c r="PWX40" s="262"/>
      <c r="PWY40" s="262"/>
      <c r="PWZ40" s="262"/>
      <c r="PXA40" s="262"/>
      <c r="PXB40" s="262"/>
      <c r="PXC40" s="262"/>
      <c r="PXD40" s="262"/>
      <c r="PXE40" s="262"/>
      <c r="PXF40" s="262"/>
      <c r="PXG40" s="262"/>
      <c r="PXH40" s="262"/>
      <c r="PXI40" s="262"/>
      <c r="PXJ40" s="262"/>
      <c r="PXK40" s="262"/>
      <c r="PXL40" s="262"/>
      <c r="PXM40" s="262"/>
      <c r="PXN40" s="262"/>
      <c r="PXO40" s="262"/>
      <c r="PXP40" s="262"/>
      <c r="PXQ40" s="262"/>
      <c r="PXR40" s="262"/>
      <c r="PXS40" s="262"/>
      <c r="PXT40" s="262"/>
      <c r="PXU40" s="262"/>
      <c r="PXV40" s="262"/>
      <c r="PXW40" s="262"/>
      <c r="PXX40" s="262"/>
      <c r="PXY40" s="262"/>
      <c r="PXZ40" s="262"/>
      <c r="PYA40" s="262"/>
      <c r="PYB40" s="262"/>
      <c r="PYC40" s="262"/>
      <c r="PYD40" s="262"/>
      <c r="PYE40" s="262"/>
      <c r="PYF40" s="262"/>
      <c r="PYG40" s="262"/>
      <c r="PYH40" s="262"/>
      <c r="PYI40" s="262"/>
      <c r="PYJ40" s="262"/>
      <c r="PYK40" s="262"/>
      <c r="PYL40" s="262"/>
      <c r="PYM40" s="262"/>
      <c r="PYN40" s="262"/>
      <c r="PYO40" s="262"/>
      <c r="PYP40" s="262"/>
      <c r="PYQ40" s="262"/>
      <c r="PYR40" s="262"/>
      <c r="PYS40" s="262"/>
      <c r="PYT40" s="262"/>
      <c r="PYU40" s="262"/>
      <c r="PYV40" s="262"/>
      <c r="PYW40" s="262"/>
      <c r="PYX40" s="262"/>
      <c r="PYY40" s="262"/>
      <c r="PYZ40" s="262"/>
      <c r="PZA40" s="262"/>
      <c r="PZB40" s="262"/>
      <c r="PZC40" s="262"/>
      <c r="PZD40" s="262"/>
      <c r="PZE40" s="262"/>
      <c r="PZF40" s="262"/>
      <c r="PZG40" s="262"/>
      <c r="PZH40" s="262"/>
      <c r="PZI40" s="262"/>
      <c r="PZJ40" s="262"/>
      <c r="PZK40" s="262"/>
      <c r="PZL40" s="262"/>
      <c r="PZM40" s="262"/>
      <c r="PZN40" s="262"/>
      <c r="PZO40" s="262"/>
      <c r="PZP40" s="262"/>
      <c r="PZQ40" s="262"/>
      <c r="PZR40" s="262"/>
      <c r="PZS40" s="262"/>
      <c r="PZT40" s="262"/>
      <c r="PZU40" s="262"/>
      <c r="PZV40" s="262"/>
      <c r="PZW40" s="262"/>
      <c r="PZX40" s="262"/>
      <c r="PZY40" s="262"/>
      <c r="PZZ40" s="262"/>
      <c r="QAA40" s="262"/>
      <c r="QAB40" s="262"/>
      <c r="QAC40" s="262"/>
      <c r="QAD40" s="262"/>
      <c r="QAE40" s="262"/>
      <c r="QAF40" s="262"/>
      <c r="QAG40" s="262"/>
      <c r="QAH40" s="262"/>
      <c r="QAI40" s="262"/>
      <c r="QAJ40" s="262"/>
      <c r="QAK40" s="262"/>
      <c r="QAL40" s="262"/>
      <c r="QAM40" s="262"/>
      <c r="QAN40" s="262"/>
      <c r="QAO40" s="262"/>
      <c r="QAP40" s="262"/>
      <c r="QAQ40" s="262"/>
      <c r="QAR40" s="262"/>
      <c r="QAS40" s="262"/>
      <c r="QAT40" s="262"/>
      <c r="QAU40" s="262"/>
      <c r="QAV40" s="262"/>
      <c r="QAW40" s="262"/>
      <c r="QAX40" s="262"/>
      <c r="QAY40" s="262"/>
      <c r="QAZ40" s="262"/>
      <c r="QBA40" s="262"/>
      <c r="QBB40" s="262"/>
      <c r="QBC40" s="262"/>
      <c r="QBD40" s="262"/>
      <c r="QBE40" s="262"/>
      <c r="QBF40" s="262"/>
      <c r="QBG40" s="262"/>
      <c r="QBH40" s="262"/>
      <c r="QBI40" s="262"/>
      <c r="QBJ40" s="262"/>
      <c r="QBK40" s="262"/>
      <c r="QBL40" s="262"/>
      <c r="QBM40" s="262"/>
      <c r="QBN40" s="262"/>
      <c r="QBO40" s="262"/>
      <c r="QBP40" s="262"/>
      <c r="QBQ40" s="262"/>
      <c r="QBR40" s="262"/>
      <c r="QBS40" s="262"/>
      <c r="QBT40" s="262"/>
      <c r="QBU40" s="262"/>
      <c r="QBV40" s="262"/>
      <c r="QBW40" s="262"/>
      <c r="QBX40" s="262"/>
      <c r="QBY40" s="262"/>
      <c r="QBZ40" s="262"/>
      <c r="QCA40" s="262"/>
      <c r="QCB40" s="262"/>
      <c r="QCC40" s="262"/>
      <c r="QCD40" s="262"/>
      <c r="QCE40" s="262"/>
      <c r="QCF40" s="262"/>
      <c r="QCG40" s="262"/>
      <c r="QCH40" s="262"/>
      <c r="QCI40" s="262"/>
      <c r="QCJ40" s="262"/>
      <c r="QCK40" s="262"/>
      <c r="QCL40" s="262"/>
      <c r="QCM40" s="262"/>
      <c r="QCN40" s="262"/>
      <c r="QCO40" s="262"/>
      <c r="QCP40" s="262"/>
      <c r="QCQ40" s="262"/>
      <c r="QCR40" s="262"/>
      <c r="QCS40" s="262"/>
      <c r="QCT40" s="262"/>
      <c r="QCU40" s="262"/>
      <c r="QCV40" s="262"/>
      <c r="QCW40" s="262"/>
      <c r="QCX40" s="262"/>
      <c r="QCY40" s="262"/>
      <c r="QCZ40" s="262"/>
      <c r="QDA40" s="262"/>
      <c r="QDB40" s="262"/>
      <c r="QDC40" s="262"/>
      <c r="QDD40" s="262"/>
      <c r="QDE40" s="262"/>
      <c r="QDF40" s="262"/>
      <c r="QDG40" s="262"/>
      <c r="QDH40" s="262"/>
      <c r="QDI40" s="262"/>
      <c r="QDJ40" s="262"/>
      <c r="QDK40" s="262"/>
      <c r="QDL40" s="262"/>
      <c r="QDM40" s="262"/>
      <c r="QDN40" s="262"/>
      <c r="QDO40" s="262"/>
      <c r="QDP40" s="262"/>
      <c r="QDQ40" s="262"/>
      <c r="QDR40" s="262"/>
      <c r="QDS40" s="262"/>
      <c r="QDT40" s="262"/>
      <c r="QDU40" s="262"/>
      <c r="QDV40" s="262"/>
      <c r="QDW40" s="262"/>
      <c r="QDX40" s="262"/>
      <c r="QDY40" s="262"/>
      <c r="QDZ40" s="262"/>
      <c r="QEA40" s="262"/>
      <c r="QEB40" s="262"/>
      <c r="QEC40" s="262"/>
      <c r="QED40" s="262"/>
      <c r="QEE40" s="262"/>
      <c r="QEF40" s="262"/>
      <c r="QEG40" s="262"/>
      <c r="QEH40" s="262"/>
      <c r="QEI40" s="262"/>
      <c r="QEJ40" s="262"/>
      <c r="QEK40" s="262"/>
      <c r="QEL40" s="262"/>
      <c r="QEM40" s="262"/>
      <c r="QEN40" s="262"/>
      <c r="QEO40" s="262"/>
      <c r="QEP40" s="262"/>
      <c r="QEQ40" s="262"/>
      <c r="QER40" s="262"/>
      <c r="QES40" s="262"/>
      <c r="QET40" s="262"/>
      <c r="QEU40" s="262"/>
      <c r="QEV40" s="262"/>
      <c r="QEW40" s="262"/>
      <c r="QEX40" s="262"/>
      <c r="QEY40" s="262"/>
      <c r="QEZ40" s="262"/>
      <c r="QFA40" s="262"/>
      <c r="QFB40" s="262"/>
      <c r="QFC40" s="262"/>
      <c r="QFD40" s="262"/>
      <c r="QFE40" s="262"/>
      <c r="QFF40" s="262"/>
      <c r="QFG40" s="262"/>
      <c r="QFH40" s="262"/>
      <c r="QFI40" s="262"/>
      <c r="QFJ40" s="262"/>
      <c r="QFK40" s="262"/>
      <c r="QFL40" s="262"/>
      <c r="QFM40" s="262"/>
      <c r="QFN40" s="262"/>
      <c r="QFO40" s="262"/>
      <c r="QFP40" s="262"/>
      <c r="QFQ40" s="262"/>
      <c r="QFR40" s="262"/>
      <c r="QFS40" s="262"/>
      <c r="QFT40" s="262"/>
      <c r="QFU40" s="262"/>
      <c r="QFV40" s="262"/>
      <c r="QFW40" s="262"/>
      <c r="QFX40" s="262"/>
      <c r="QFY40" s="262"/>
      <c r="QFZ40" s="262"/>
      <c r="QGA40" s="262"/>
      <c r="QGB40" s="262"/>
      <c r="QGC40" s="262"/>
      <c r="QGD40" s="262"/>
      <c r="QGE40" s="262"/>
      <c r="QGF40" s="262"/>
      <c r="QGG40" s="262"/>
      <c r="QGH40" s="262"/>
      <c r="QGI40" s="262"/>
      <c r="QGJ40" s="262"/>
      <c r="QGK40" s="262"/>
      <c r="QGL40" s="262"/>
      <c r="QGM40" s="262"/>
      <c r="QGN40" s="262"/>
      <c r="QGO40" s="262"/>
      <c r="QGP40" s="262"/>
      <c r="QGQ40" s="262"/>
      <c r="QGR40" s="262"/>
      <c r="QGS40" s="262"/>
      <c r="QGT40" s="262"/>
      <c r="QGU40" s="262"/>
      <c r="QGV40" s="262"/>
      <c r="QGW40" s="262"/>
      <c r="QGX40" s="262"/>
      <c r="QGY40" s="262"/>
      <c r="QGZ40" s="262"/>
      <c r="QHA40" s="262"/>
      <c r="QHB40" s="262"/>
      <c r="QHC40" s="262"/>
      <c r="QHD40" s="262"/>
      <c r="QHE40" s="262"/>
      <c r="QHF40" s="262"/>
      <c r="QHG40" s="262"/>
      <c r="QHH40" s="262"/>
      <c r="QHI40" s="262"/>
      <c r="QHJ40" s="262"/>
      <c r="QHK40" s="262"/>
      <c r="QHL40" s="262"/>
      <c r="QHM40" s="262"/>
      <c r="QHN40" s="262"/>
      <c r="QHO40" s="262"/>
      <c r="QHP40" s="262"/>
      <c r="QHQ40" s="262"/>
      <c r="QHR40" s="262"/>
      <c r="QHS40" s="262"/>
      <c r="QHT40" s="262"/>
      <c r="QHU40" s="262"/>
      <c r="QHV40" s="262"/>
      <c r="QHW40" s="262"/>
      <c r="QHX40" s="262"/>
      <c r="QHY40" s="262"/>
      <c r="QHZ40" s="262"/>
      <c r="QIA40" s="262"/>
      <c r="QIB40" s="262"/>
      <c r="QIC40" s="262"/>
      <c r="QID40" s="262"/>
      <c r="QIE40" s="262"/>
      <c r="QIF40" s="262"/>
      <c r="QIG40" s="262"/>
      <c r="QIH40" s="262"/>
      <c r="QII40" s="262"/>
      <c r="QIJ40" s="262"/>
      <c r="QIK40" s="262"/>
      <c r="QIL40" s="262"/>
      <c r="QIM40" s="262"/>
      <c r="QIN40" s="262"/>
      <c r="QIO40" s="262"/>
      <c r="QIP40" s="262"/>
      <c r="QIQ40" s="262"/>
      <c r="QIR40" s="262"/>
      <c r="QIS40" s="262"/>
      <c r="QIT40" s="262"/>
      <c r="QIU40" s="262"/>
      <c r="QIV40" s="262"/>
      <c r="QIW40" s="262"/>
      <c r="QIX40" s="262"/>
      <c r="QIY40" s="262"/>
      <c r="QIZ40" s="262"/>
      <c r="QJA40" s="262"/>
      <c r="QJB40" s="262"/>
      <c r="QJC40" s="262"/>
      <c r="QJD40" s="262"/>
      <c r="QJE40" s="262"/>
      <c r="QJF40" s="262"/>
      <c r="QJG40" s="262"/>
      <c r="QJH40" s="262"/>
      <c r="QJI40" s="262"/>
      <c r="QJJ40" s="262"/>
      <c r="QJK40" s="262"/>
      <c r="QJL40" s="262"/>
      <c r="QJM40" s="262"/>
      <c r="QJN40" s="262"/>
      <c r="QJO40" s="262"/>
      <c r="QJP40" s="262"/>
      <c r="QJQ40" s="262"/>
      <c r="QJR40" s="262"/>
      <c r="QJS40" s="262"/>
      <c r="QJT40" s="262"/>
      <c r="QJU40" s="262"/>
      <c r="QJV40" s="262"/>
      <c r="QJW40" s="262"/>
      <c r="QJX40" s="262"/>
      <c r="QJY40" s="262"/>
      <c r="QJZ40" s="262"/>
      <c r="QKA40" s="262"/>
      <c r="QKB40" s="262"/>
      <c r="QKC40" s="262"/>
      <c r="QKD40" s="262"/>
      <c r="QKE40" s="262"/>
      <c r="QKF40" s="262"/>
      <c r="QKG40" s="262"/>
      <c r="QKH40" s="262"/>
      <c r="QKI40" s="262"/>
      <c r="QKJ40" s="262"/>
      <c r="QKK40" s="262"/>
      <c r="QKL40" s="262"/>
      <c r="QKM40" s="262"/>
      <c r="QKN40" s="262"/>
      <c r="QKO40" s="262"/>
      <c r="QKP40" s="262"/>
      <c r="QKQ40" s="262"/>
      <c r="QKR40" s="262"/>
      <c r="QKS40" s="262"/>
      <c r="QKT40" s="262"/>
      <c r="QKU40" s="262"/>
      <c r="QKV40" s="262"/>
      <c r="QKW40" s="262"/>
      <c r="QKX40" s="262"/>
      <c r="QKY40" s="262"/>
      <c r="QKZ40" s="262"/>
      <c r="QLA40" s="262"/>
      <c r="QLB40" s="262"/>
      <c r="QLC40" s="262"/>
      <c r="QLD40" s="262"/>
      <c r="QLE40" s="262"/>
      <c r="QLF40" s="262"/>
      <c r="QLG40" s="262"/>
      <c r="QLH40" s="262"/>
      <c r="QLI40" s="262"/>
      <c r="QLJ40" s="262"/>
      <c r="QLK40" s="262"/>
      <c r="QLL40" s="262"/>
      <c r="QLM40" s="262"/>
      <c r="QLN40" s="262"/>
      <c r="QLO40" s="262"/>
      <c r="QLP40" s="262"/>
      <c r="QLQ40" s="262"/>
      <c r="QLR40" s="262"/>
      <c r="QLS40" s="262"/>
      <c r="QLT40" s="262"/>
      <c r="QLU40" s="262"/>
      <c r="QLV40" s="262"/>
      <c r="QLW40" s="262"/>
      <c r="QLX40" s="262"/>
      <c r="QLY40" s="262"/>
      <c r="QLZ40" s="262"/>
      <c r="QMA40" s="262"/>
      <c r="QMB40" s="262"/>
      <c r="QMC40" s="262"/>
      <c r="QMD40" s="262"/>
      <c r="QME40" s="262"/>
      <c r="QMF40" s="262"/>
      <c r="QMG40" s="262"/>
      <c r="QMH40" s="262"/>
      <c r="QMI40" s="262"/>
      <c r="QMJ40" s="262"/>
      <c r="QMK40" s="262"/>
      <c r="QML40" s="262"/>
      <c r="QMM40" s="262"/>
      <c r="QMN40" s="262"/>
      <c r="QMO40" s="262"/>
      <c r="QMP40" s="262"/>
      <c r="QMQ40" s="262"/>
      <c r="QMR40" s="262"/>
      <c r="QMS40" s="262"/>
      <c r="QMT40" s="262"/>
      <c r="QMU40" s="262"/>
      <c r="QMV40" s="262"/>
      <c r="QMW40" s="262"/>
      <c r="QMX40" s="262"/>
      <c r="QMY40" s="262"/>
      <c r="QMZ40" s="262"/>
      <c r="QNA40" s="262"/>
      <c r="QNB40" s="262"/>
      <c r="QNC40" s="262"/>
      <c r="QND40" s="262"/>
      <c r="QNE40" s="262"/>
      <c r="QNF40" s="262"/>
      <c r="QNG40" s="262"/>
      <c r="QNH40" s="262"/>
      <c r="QNI40" s="262"/>
      <c r="QNJ40" s="262"/>
      <c r="QNK40" s="262"/>
      <c r="QNL40" s="262"/>
      <c r="QNM40" s="262"/>
      <c r="QNN40" s="262"/>
      <c r="QNO40" s="262"/>
      <c r="QNP40" s="262"/>
      <c r="QNQ40" s="262"/>
      <c r="QNR40" s="262"/>
      <c r="QNS40" s="262"/>
      <c r="QNT40" s="262"/>
      <c r="QNU40" s="262"/>
      <c r="QNV40" s="262"/>
      <c r="QNW40" s="262"/>
      <c r="QNX40" s="262"/>
      <c r="QNY40" s="262"/>
      <c r="QNZ40" s="262"/>
      <c r="QOA40" s="262"/>
      <c r="QOB40" s="262"/>
      <c r="QOC40" s="262"/>
      <c r="QOD40" s="262"/>
      <c r="QOE40" s="262"/>
      <c r="QOF40" s="262"/>
      <c r="QOG40" s="262"/>
      <c r="QOH40" s="262"/>
      <c r="QOI40" s="262"/>
      <c r="QOJ40" s="262"/>
      <c r="QOK40" s="262"/>
      <c r="QOL40" s="262"/>
      <c r="QOM40" s="262"/>
      <c r="QON40" s="262"/>
      <c r="QOO40" s="262"/>
      <c r="QOP40" s="262"/>
      <c r="QOQ40" s="262"/>
      <c r="QOR40" s="262"/>
      <c r="QOS40" s="262"/>
      <c r="QOT40" s="262"/>
      <c r="QOU40" s="262"/>
      <c r="QOV40" s="262"/>
      <c r="QOW40" s="262"/>
      <c r="QOX40" s="262"/>
      <c r="QOY40" s="262"/>
      <c r="QOZ40" s="262"/>
      <c r="QPA40" s="262"/>
      <c r="QPB40" s="262"/>
      <c r="QPC40" s="262"/>
      <c r="QPD40" s="262"/>
      <c r="QPE40" s="262"/>
      <c r="QPF40" s="262"/>
      <c r="QPG40" s="262"/>
      <c r="QPH40" s="262"/>
      <c r="QPI40" s="262"/>
      <c r="QPJ40" s="262"/>
      <c r="QPK40" s="262"/>
      <c r="QPL40" s="262"/>
      <c r="QPM40" s="262"/>
      <c r="QPN40" s="262"/>
      <c r="QPO40" s="262"/>
      <c r="QPP40" s="262"/>
      <c r="QPQ40" s="262"/>
      <c r="QPR40" s="262"/>
      <c r="QPS40" s="262"/>
      <c r="QPT40" s="262"/>
      <c r="QPU40" s="262"/>
      <c r="QPV40" s="262"/>
      <c r="QPW40" s="262"/>
      <c r="QPX40" s="262"/>
      <c r="QPY40" s="262"/>
      <c r="QPZ40" s="262"/>
      <c r="QQA40" s="262"/>
      <c r="QQB40" s="262"/>
      <c r="QQC40" s="262"/>
      <c r="QQD40" s="262"/>
      <c r="QQE40" s="262"/>
      <c r="QQF40" s="262"/>
      <c r="QQG40" s="262"/>
      <c r="QQH40" s="262"/>
      <c r="QQI40" s="262"/>
      <c r="QQJ40" s="262"/>
      <c r="QQK40" s="262"/>
      <c r="QQL40" s="262"/>
      <c r="QQM40" s="262"/>
      <c r="QQN40" s="262"/>
      <c r="QQO40" s="262"/>
      <c r="QQP40" s="262"/>
      <c r="QQQ40" s="262"/>
      <c r="QQR40" s="262"/>
      <c r="QQS40" s="262"/>
      <c r="QQT40" s="262"/>
      <c r="QQU40" s="262"/>
      <c r="QQV40" s="262"/>
      <c r="QQW40" s="262"/>
      <c r="QQX40" s="262"/>
      <c r="QQY40" s="262"/>
      <c r="QQZ40" s="262"/>
      <c r="QRA40" s="262"/>
      <c r="QRB40" s="262"/>
      <c r="QRC40" s="262"/>
      <c r="QRD40" s="262"/>
      <c r="QRE40" s="262"/>
      <c r="QRF40" s="262"/>
      <c r="QRG40" s="262"/>
      <c r="QRH40" s="262"/>
      <c r="QRI40" s="262"/>
      <c r="QRJ40" s="262"/>
      <c r="QRK40" s="262"/>
      <c r="QRL40" s="262"/>
      <c r="QRM40" s="262"/>
      <c r="QRN40" s="262"/>
      <c r="QRO40" s="262"/>
      <c r="QRP40" s="262"/>
      <c r="QRQ40" s="262"/>
      <c r="QRR40" s="262"/>
      <c r="QRS40" s="262"/>
      <c r="QRT40" s="262"/>
      <c r="QRU40" s="262"/>
      <c r="QRV40" s="262"/>
      <c r="QRW40" s="262"/>
      <c r="QRX40" s="262"/>
      <c r="QRY40" s="262"/>
      <c r="QRZ40" s="262"/>
      <c r="QSA40" s="262"/>
      <c r="QSB40" s="262"/>
      <c r="QSC40" s="262"/>
      <c r="QSD40" s="262"/>
      <c r="QSE40" s="262"/>
      <c r="QSF40" s="262"/>
      <c r="QSG40" s="262"/>
      <c r="QSH40" s="262"/>
      <c r="QSI40" s="262"/>
      <c r="QSJ40" s="262"/>
      <c r="QSK40" s="262"/>
      <c r="QSL40" s="262"/>
      <c r="QSM40" s="262"/>
      <c r="QSN40" s="262"/>
      <c r="QSO40" s="262"/>
      <c r="QSP40" s="262"/>
      <c r="QSQ40" s="262"/>
      <c r="QSR40" s="262"/>
      <c r="QSS40" s="262"/>
      <c r="QST40" s="262"/>
      <c r="QSU40" s="262"/>
      <c r="QSV40" s="262"/>
      <c r="QSW40" s="262"/>
      <c r="QSX40" s="262"/>
      <c r="QSY40" s="262"/>
      <c r="QSZ40" s="262"/>
      <c r="QTA40" s="262"/>
      <c r="QTB40" s="262"/>
      <c r="QTC40" s="262"/>
      <c r="QTD40" s="262"/>
      <c r="QTE40" s="262"/>
      <c r="QTF40" s="262"/>
      <c r="QTG40" s="262"/>
      <c r="QTH40" s="262"/>
      <c r="QTI40" s="262"/>
      <c r="QTJ40" s="262"/>
      <c r="QTK40" s="262"/>
      <c r="QTL40" s="262"/>
      <c r="QTM40" s="262"/>
      <c r="QTN40" s="262"/>
      <c r="QTO40" s="262"/>
      <c r="QTP40" s="262"/>
      <c r="QTQ40" s="262"/>
      <c r="QTR40" s="262"/>
      <c r="QTS40" s="262"/>
      <c r="QTT40" s="262"/>
      <c r="QTU40" s="262"/>
      <c r="QTV40" s="262"/>
      <c r="QTW40" s="262"/>
      <c r="QTX40" s="262"/>
      <c r="QTY40" s="262"/>
      <c r="QTZ40" s="262"/>
      <c r="QUA40" s="262"/>
      <c r="QUB40" s="262"/>
      <c r="QUC40" s="262"/>
      <c r="QUD40" s="262"/>
      <c r="QUE40" s="262"/>
      <c r="QUF40" s="262"/>
      <c r="QUG40" s="262"/>
      <c r="QUH40" s="262"/>
      <c r="QUI40" s="262"/>
      <c r="QUJ40" s="262"/>
      <c r="QUK40" s="262"/>
      <c r="QUL40" s="262"/>
      <c r="QUM40" s="262"/>
      <c r="QUN40" s="262"/>
      <c r="QUO40" s="262"/>
      <c r="QUP40" s="262"/>
      <c r="QUQ40" s="262"/>
      <c r="QUR40" s="262"/>
      <c r="QUS40" s="262"/>
      <c r="QUT40" s="262"/>
      <c r="QUU40" s="262"/>
      <c r="QUV40" s="262"/>
      <c r="QUW40" s="262"/>
      <c r="QUX40" s="262"/>
      <c r="QUY40" s="262"/>
      <c r="QUZ40" s="262"/>
      <c r="QVA40" s="262"/>
      <c r="QVB40" s="262"/>
      <c r="QVC40" s="262"/>
      <c r="QVD40" s="262"/>
      <c r="QVE40" s="262"/>
      <c r="QVF40" s="262"/>
      <c r="QVG40" s="262"/>
      <c r="QVH40" s="262"/>
      <c r="QVI40" s="262"/>
      <c r="QVJ40" s="262"/>
      <c r="QVK40" s="262"/>
      <c r="QVL40" s="262"/>
      <c r="QVM40" s="262"/>
      <c r="QVN40" s="262"/>
      <c r="QVO40" s="262"/>
      <c r="QVP40" s="262"/>
      <c r="QVQ40" s="262"/>
      <c r="QVR40" s="262"/>
      <c r="QVS40" s="262"/>
      <c r="QVT40" s="262"/>
      <c r="QVU40" s="262"/>
      <c r="QVV40" s="262"/>
      <c r="QVW40" s="262"/>
      <c r="QVX40" s="262"/>
      <c r="QVY40" s="262"/>
      <c r="QVZ40" s="262"/>
      <c r="QWA40" s="262"/>
      <c r="QWB40" s="262"/>
      <c r="QWC40" s="262"/>
      <c r="QWD40" s="262"/>
      <c r="QWE40" s="262"/>
      <c r="QWF40" s="262"/>
      <c r="QWG40" s="262"/>
      <c r="QWH40" s="262"/>
      <c r="QWI40" s="262"/>
      <c r="QWJ40" s="262"/>
      <c r="QWK40" s="262"/>
      <c r="QWL40" s="262"/>
      <c r="QWM40" s="262"/>
      <c r="QWN40" s="262"/>
      <c r="QWO40" s="262"/>
      <c r="QWP40" s="262"/>
      <c r="QWQ40" s="262"/>
      <c r="QWR40" s="262"/>
      <c r="QWS40" s="262"/>
      <c r="QWT40" s="262"/>
      <c r="QWU40" s="262"/>
      <c r="QWV40" s="262"/>
      <c r="QWW40" s="262"/>
      <c r="QWX40" s="262"/>
      <c r="QWY40" s="262"/>
      <c r="QWZ40" s="262"/>
      <c r="QXA40" s="262"/>
      <c r="QXB40" s="262"/>
      <c r="QXC40" s="262"/>
      <c r="QXD40" s="262"/>
      <c r="QXE40" s="262"/>
      <c r="QXF40" s="262"/>
      <c r="QXG40" s="262"/>
      <c r="QXH40" s="262"/>
      <c r="QXI40" s="262"/>
      <c r="QXJ40" s="262"/>
      <c r="QXK40" s="262"/>
      <c r="QXL40" s="262"/>
      <c r="QXM40" s="262"/>
      <c r="QXN40" s="262"/>
      <c r="QXO40" s="262"/>
      <c r="QXP40" s="262"/>
      <c r="QXQ40" s="262"/>
      <c r="QXR40" s="262"/>
      <c r="QXS40" s="262"/>
      <c r="QXT40" s="262"/>
      <c r="QXU40" s="262"/>
      <c r="QXV40" s="262"/>
      <c r="QXW40" s="262"/>
      <c r="QXX40" s="262"/>
      <c r="QXY40" s="262"/>
      <c r="QXZ40" s="262"/>
      <c r="QYA40" s="262"/>
      <c r="QYB40" s="262"/>
      <c r="QYC40" s="262"/>
      <c r="QYD40" s="262"/>
      <c r="QYE40" s="262"/>
      <c r="QYF40" s="262"/>
      <c r="QYG40" s="262"/>
      <c r="QYH40" s="262"/>
      <c r="QYI40" s="262"/>
      <c r="QYJ40" s="262"/>
      <c r="QYK40" s="262"/>
      <c r="QYL40" s="262"/>
      <c r="QYM40" s="262"/>
      <c r="QYN40" s="262"/>
      <c r="QYO40" s="262"/>
      <c r="QYP40" s="262"/>
      <c r="QYQ40" s="262"/>
      <c r="QYR40" s="262"/>
      <c r="QYS40" s="262"/>
      <c r="QYT40" s="262"/>
      <c r="QYU40" s="262"/>
      <c r="QYV40" s="262"/>
      <c r="QYW40" s="262"/>
      <c r="QYX40" s="262"/>
      <c r="QYY40" s="262"/>
      <c r="QYZ40" s="262"/>
      <c r="QZA40" s="262"/>
      <c r="QZB40" s="262"/>
      <c r="QZC40" s="262"/>
      <c r="QZD40" s="262"/>
      <c r="QZE40" s="262"/>
      <c r="QZF40" s="262"/>
      <c r="QZG40" s="262"/>
      <c r="QZH40" s="262"/>
      <c r="QZI40" s="262"/>
      <c r="QZJ40" s="262"/>
      <c r="QZK40" s="262"/>
      <c r="QZL40" s="262"/>
      <c r="QZM40" s="262"/>
      <c r="QZN40" s="262"/>
      <c r="QZO40" s="262"/>
      <c r="QZP40" s="262"/>
      <c r="QZQ40" s="262"/>
      <c r="QZR40" s="262"/>
      <c r="QZS40" s="262"/>
      <c r="QZT40" s="262"/>
      <c r="QZU40" s="262"/>
      <c r="QZV40" s="262"/>
      <c r="QZW40" s="262"/>
      <c r="QZX40" s="262"/>
      <c r="QZY40" s="262"/>
      <c r="QZZ40" s="262"/>
      <c r="RAA40" s="262"/>
      <c r="RAB40" s="262"/>
      <c r="RAC40" s="262"/>
      <c r="RAD40" s="262"/>
      <c r="RAE40" s="262"/>
      <c r="RAF40" s="262"/>
      <c r="RAG40" s="262"/>
      <c r="RAH40" s="262"/>
      <c r="RAI40" s="262"/>
      <c r="RAJ40" s="262"/>
      <c r="RAK40" s="262"/>
      <c r="RAL40" s="262"/>
      <c r="RAM40" s="262"/>
      <c r="RAN40" s="262"/>
      <c r="RAO40" s="262"/>
      <c r="RAP40" s="262"/>
      <c r="RAQ40" s="262"/>
      <c r="RAR40" s="262"/>
      <c r="RAS40" s="262"/>
      <c r="RAT40" s="262"/>
      <c r="RAU40" s="262"/>
      <c r="RAV40" s="262"/>
      <c r="RAW40" s="262"/>
      <c r="RAX40" s="262"/>
      <c r="RAY40" s="262"/>
      <c r="RAZ40" s="262"/>
      <c r="RBA40" s="262"/>
      <c r="RBB40" s="262"/>
      <c r="RBC40" s="262"/>
      <c r="RBD40" s="262"/>
      <c r="RBE40" s="262"/>
      <c r="RBF40" s="262"/>
      <c r="RBG40" s="262"/>
      <c r="RBH40" s="262"/>
      <c r="RBI40" s="262"/>
      <c r="RBJ40" s="262"/>
      <c r="RBK40" s="262"/>
      <c r="RBL40" s="262"/>
      <c r="RBM40" s="262"/>
      <c r="RBN40" s="262"/>
      <c r="RBO40" s="262"/>
      <c r="RBP40" s="262"/>
      <c r="RBQ40" s="262"/>
      <c r="RBR40" s="262"/>
      <c r="RBS40" s="262"/>
      <c r="RBT40" s="262"/>
      <c r="RBU40" s="262"/>
      <c r="RBV40" s="262"/>
      <c r="RBW40" s="262"/>
      <c r="RBX40" s="262"/>
      <c r="RBY40" s="262"/>
      <c r="RBZ40" s="262"/>
      <c r="RCA40" s="262"/>
      <c r="RCB40" s="262"/>
      <c r="RCC40" s="262"/>
      <c r="RCD40" s="262"/>
      <c r="RCE40" s="262"/>
      <c r="RCF40" s="262"/>
      <c r="RCG40" s="262"/>
      <c r="RCH40" s="262"/>
      <c r="RCI40" s="262"/>
      <c r="RCJ40" s="262"/>
      <c r="RCK40" s="262"/>
      <c r="RCL40" s="262"/>
      <c r="RCM40" s="262"/>
      <c r="RCN40" s="262"/>
      <c r="RCO40" s="262"/>
      <c r="RCP40" s="262"/>
      <c r="RCQ40" s="262"/>
      <c r="RCR40" s="262"/>
      <c r="RCS40" s="262"/>
      <c r="RCT40" s="262"/>
      <c r="RCU40" s="262"/>
      <c r="RCV40" s="262"/>
      <c r="RCW40" s="262"/>
      <c r="RCX40" s="262"/>
      <c r="RCY40" s="262"/>
      <c r="RCZ40" s="262"/>
      <c r="RDA40" s="262"/>
      <c r="RDB40" s="262"/>
      <c r="RDC40" s="262"/>
      <c r="RDD40" s="262"/>
      <c r="RDE40" s="262"/>
      <c r="RDF40" s="262"/>
      <c r="RDG40" s="262"/>
      <c r="RDH40" s="262"/>
      <c r="RDI40" s="262"/>
      <c r="RDJ40" s="262"/>
      <c r="RDK40" s="262"/>
      <c r="RDL40" s="262"/>
      <c r="RDM40" s="262"/>
      <c r="RDN40" s="262"/>
      <c r="RDO40" s="262"/>
      <c r="RDP40" s="262"/>
      <c r="RDQ40" s="262"/>
      <c r="RDR40" s="262"/>
      <c r="RDS40" s="262"/>
      <c r="RDT40" s="262"/>
      <c r="RDU40" s="262"/>
      <c r="RDV40" s="262"/>
      <c r="RDW40" s="262"/>
      <c r="RDX40" s="262"/>
      <c r="RDY40" s="262"/>
      <c r="RDZ40" s="262"/>
      <c r="REA40" s="262"/>
      <c r="REB40" s="262"/>
      <c r="REC40" s="262"/>
      <c r="RED40" s="262"/>
      <c r="REE40" s="262"/>
      <c r="REF40" s="262"/>
      <c r="REG40" s="262"/>
      <c r="REH40" s="262"/>
      <c r="REI40" s="262"/>
      <c r="REJ40" s="262"/>
      <c r="REK40" s="262"/>
      <c r="REL40" s="262"/>
      <c r="REM40" s="262"/>
      <c r="REN40" s="262"/>
      <c r="REO40" s="262"/>
      <c r="REP40" s="262"/>
      <c r="REQ40" s="262"/>
      <c r="RER40" s="262"/>
      <c r="RES40" s="262"/>
      <c r="RET40" s="262"/>
      <c r="REU40" s="262"/>
      <c r="REV40" s="262"/>
      <c r="REW40" s="262"/>
      <c r="REX40" s="262"/>
      <c r="REY40" s="262"/>
      <c r="REZ40" s="262"/>
      <c r="RFA40" s="262"/>
      <c r="RFB40" s="262"/>
      <c r="RFC40" s="262"/>
      <c r="RFD40" s="262"/>
      <c r="RFE40" s="262"/>
      <c r="RFF40" s="262"/>
      <c r="RFG40" s="262"/>
      <c r="RFH40" s="262"/>
      <c r="RFI40" s="262"/>
      <c r="RFJ40" s="262"/>
      <c r="RFK40" s="262"/>
      <c r="RFL40" s="262"/>
      <c r="RFM40" s="262"/>
      <c r="RFN40" s="262"/>
      <c r="RFO40" s="262"/>
      <c r="RFP40" s="262"/>
      <c r="RFQ40" s="262"/>
      <c r="RFR40" s="262"/>
      <c r="RFS40" s="262"/>
      <c r="RFT40" s="262"/>
      <c r="RFU40" s="262"/>
      <c r="RFV40" s="262"/>
      <c r="RFW40" s="262"/>
      <c r="RFX40" s="262"/>
      <c r="RFY40" s="262"/>
      <c r="RFZ40" s="262"/>
      <c r="RGA40" s="262"/>
      <c r="RGB40" s="262"/>
      <c r="RGC40" s="262"/>
      <c r="RGD40" s="262"/>
      <c r="RGE40" s="262"/>
      <c r="RGF40" s="262"/>
      <c r="RGG40" s="262"/>
      <c r="RGH40" s="262"/>
      <c r="RGI40" s="262"/>
      <c r="RGJ40" s="262"/>
      <c r="RGK40" s="262"/>
      <c r="RGL40" s="262"/>
      <c r="RGM40" s="262"/>
      <c r="RGN40" s="262"/>
      <c r="RGO40" s="262"/>
      <c r="RGP40" s="262"/>
      <c r="RGQ40" s="262"/>
      <c r="RGR40" s="262"/>
      <c r="RGS40" s="262"/>
      <c r="RGT40" s="262"/>
      <c r="RGU40" s="262"/>
      <c r="RGV40" s="262"/>
      <c r="RGW40" s="262"/>
      <c r="RGX40" s="262"/>
      <c r="RGY40" s="262"/>
      <c r="RGZ40" s="262"/>
      <c r="RHA40" s="262"/>
      <c r="RHB40" s="262"/>
      <c r="RHC40" s="262"/>
      <c r="RHD40" s="262"/>
      <c r="RHE40" s="262"/>
      <c r="RHF40" s="262"/>
      <c r="RHG40" s="262"/>
      <c r="RHH40" s="262"/>
      <c r="RHI40" s="262"/>
      <c r="RHJ40" s="262"/>
      <c r="RHK40" s="262"/>
      <c r="RHL40" s="262"/>
      <c r="RHM40" s="262"/>
      <c r="RHN40" s="262"/>
      <c r="RHO40" s="262"/>
      <c r="RHP40" s="262"/>
      <c r="RHQ40" s="262"/>
      <c r="RHR40" s="262"/>
      <c r="RHS40" s="262"/>
      <c r="RHT40" s="262"/>
      <c r="RHU40" s="262"/>
      <c r="RHV40" s="262"/>
      <c r="RHW40" s="262"/>
      <c r="RHX40" s="262"/>
      <c r="RHY40" s="262"/>
      <c r="RHZ40" s="262"/>
      <c r="RIA40" s="262"/>
      <c r="RIB40" s="262"/>
      <c r="RIC40" s="262"/>
      <c r="RID40" s="262"/>
      <c r="RIE40" s="262"/>
      <c r="RIF40" s="262"/>
      <c r="RIG40" s="262"/>
      <c r="RIH40" s="262"/>
      <c r="RII40" s="262"/>
      <c r="RIJ40" s="262"/>
      <c r="RIK40" s="262"/>
      <c r="RIL40" s="262"/>
      <c r="RIM40" s="262"/>
      <c r="RIN40" s="262"/>
      <c r="RIO40" s="262"/>
      <c r="RIP40" s="262"/>
      <c r="RIQ40" s="262"/>
      <c r="RIR40" s="262"/>
      <c r="RIS40" s="262"/>
      <c r="RIT40" s="262"/>
      <c r="RIU40" s="262"/>
      <c r="RIV40" s="262"/>
      <c r="RIW40" s="262"/>
      <c r="RIX40" s="262"/>
      <c r="RIY40" s="262"/>
      <c r="RIZ40" s="262"/>
      <c r="RJA40" s="262"/>
      <c r="RJB40" s="262"/>
      <c r="RJC40" s="262"/>
      <c r="RJD40" s="262"/>
      <c r="RJE40" s="262"/>
      <c r="RJF40" s="262"/>
      <c r="RJG40" s="262"/>
      <c r="RJH40" s="262"/>
      <c r="RJI40" s="262"/>
      <c r="RJJ40" s="262"/>
      <c r="RJK40" s="262"/>
      <c r="RJL40" s="262"/>
      <c r="RJM40" s="262"/>
      <c r="RJN40" s="262"/>
      <c r="RJO40" s="262"/>
      <c r="RJP40" s="262"/>
      <c r="RJQ40" s="262"/>
      <c r="RJR40" s="262"/>
      <c r="RJS40" s="262"/>
      <c r="RJT40" s="262"/>
      <c r="RJU40" s="262"/>
      <c r="RJV40" s="262"/>
      <c r="RJW40" s="262"/>
      <c r="RJX40" s="262"/>
      <c r="RJY40" s="262"/>
      <c r="RJZ40" s="262"/>
      <c r="RKA40" s="262"/>
      <c r="RKB40" s="262"/>
      <c r="RKC40" s="262"/>
      <c r="RKD40" s="262"/>
      <c r="RKE40" s="262"/>
      <c r="RKF40" s="262"/>
      <c r="RKG40" s="262"/>
      <c r="RKH40" s="262"/>
      <c r="RKI40" s="262"/>
      <c r="RKJ40" s="262"/>
      <c r="RKK40" s="262"/>
      <c r="RKL40" s="262"/>
      <c r="RKM40" s="262"/>
      <c r="RKN40" s="262"/>
      <c r="RKO40" s="262"/>
      <c r="RKP40" s="262"/>
      <c r="RKQ40" s="262"/>
      <c r="RKR40" s="262"/>
      <c r="RKS40" s="262"/>
      <c r="RKT40" s="262"/>
      <c r="RKU40" s="262"/>
      <c r="RKV40" s="262"/>
      <c r="RKW40" s="262"/>
      <c r="RKX40" s="262"/>
      <c r="RKY40" s="262"/>
      <c r="RKZ40" s="262"/>
      <c r="RLA40" s="262"/>
      <c r="RLB40" s="262"/>
      <c r="RLC40" s="262"/>
      <c r="RLD40" s="262"/>
      <c r="RLE40" s="262"/>
      <c r="RLF40" s="262"/>
      <c r="RLG40" s="262"/>
      <c r="RLH40" s="262"/>
      <c r="RLI40" s="262"/>
      <c r="RLJ40" s="262"/>
      <c r="RLK40" s="262"/>
      <c r="RLL40" s="262"/>
      <c r="RLM40" s="262"/>
      <c r="RLN40" s="262"/>
      <c r="RLO40" s="262"/>
      <c r="RLP40" s="262"/>
      <c r="RLQ40" s="262"/>
      <c r="RLR40" s="262"/>
      <c r="RLS40" s="262"/>
      <c r="RLT40" s="262"/>
      <c r="RLU40" s="262"/>
      <c r="RLV40" s="262"/>
      <c r="RLW40" s="262"/>
      <c r="RLX40" s="262"/>
      <c r="RLY40" s="262"/>
      <c r="RLZ40" s="262"/>
      <c r="RMA40" s="262"/>
      <c r="RMB40" s="262"/>
      <c r="RMC40" s="262"/>
      <c r="RMD40" s="262"/>
      <c r="RME40" s="262"/>
      <c r="RMF40" s="262"/>
      <c r="RMG40" s="262"/>
      <c r="RMH40" s="262"/>
      <c r="RMI40" s="262"/>
      <c r="RMJ40" s="262"/>
      <c r="RMK40" s="262"/>
      <c r="RML40" s="262"/>
      <c r="RMM40" s="262"/>
      <c r="RMN40" s="262"/>
      <c r="RMO40" s="262"/>
      <c r="RMP40" s="262"/>
      <c r="RMQ40" s="262"/>
      <c r="RMR40" s="262"/>
      <c r="RMS40" s="262"/>
      <c r="RMT40" s="262"/>
      <c r="RMU40" s="262"/>
      <c r="RMV40" s="262"/>
      <c r="RMW40" s="262"/>
      <c r="RMX40" s="262"/>
      <c r="RMY40" s="262"/>
      <c r="RMZ40" s="262"/>
      <c r="RNA40" s="262"/>
      <c r="RNB40" s="262"/>
      <c r="RNC40" s="262"/>
      <c r="RND40" s="262"/>
      <c r="RNE40" s="262"/>
      <c r="RNF40" s="262"/>
      <c r="RNG40" s="262"/>
      <c r="RNH40" s="262"/>
      <c r="RNI40" s="262"/>
      <c r="RNJ40" s="262"/>
      <c r="RNK40" s="262"/>
      <c r="RNL40" s="262"/>
      <c r="RNM40" s="262"/>
      <c r="RNN40" s="262"/>
      <c r="RNO40" s="262"/>
      <c r="RNP40" s="262"/>
      <c r="RNQ40" s="262"/>
      <c r="RNR40" s="262"/>
      <c r="RNS40" s="262"/>
      <c r="RNT40" s="262"/>
      <c r="RNU40" s="262"/>
      <c r="RNV40" s="262"/>
      <c r="RNW40" s="262"/>
      <c r="RNX40" s="262"/>
      <c r="RNY40" s="262"/>
      <c r="RNZ40" s="262"/>
      <c r="ROA40" s="262"/>
      <c r="ROB40" s="262"/>
      <c r="ROC40" s="262"/>
      <c r="ROD40" s="262"/>
      <c r="ROE40" s="262"/>
      <c r="ROF40" s="262"/>
      <c r="ROG40" s="262"/>
      <c r="ROH40" s="262"/>
      <c r="ROI40" s="262"/>
      <c r="ROJ40" s="262"/>
      <c r="ROK40" s="262"/>
      <c r="ROL40" s="262"/>
      <c r="ROM40" s="262"/>
      <c r="RON40" s="262"/>
      <c r="ROO40" s="262"/>
      <c r="ROP40" s="262"/>
      <c r="ROQ40" s="262"/>
      <c r="ROR40" s="262"/>
      <c r="ROS40" s="262"/>
      <c r="ROT40" s="262"/>
      <c r="ROU40" s="262"/>
      <c r="ROV40" s="262"/>
      <c r="ROW40" s="262"/>
      <c r="ROX40" s="262"/>
      <c r="ROY40" s="262"/>
      <c r="ROZ40" s="262"/>
      <c r="RPA40" s="262"/>
      <c r="RPB40" s="262"/>
      <c r="RPC40" s="262"/>
      <c r="RPD40" s="262"/>
      <c r="RPE40" s="262"/>
      <c r="RPF40" s="262"/>
      <c r="RPG40" s="262"/>
      <c r="RPH40" s="262"/>
      <c r="RPI40" s="262"/>
      <c r="RPJ40" s="262"/>
      <c r="RPK40" s="262"/>
      <c r="RPL40" s="262"/>
      <c r="RPM40" s="262"/>
      <c r="RPN40" s="262"/>
      <c r="RPO40" s="262"/>
      <c r="RPP40" s="262"/>
      <c r="RPQ40" s="262"/>
      <c r="RPR40" s="262"/>
      <c r="RPS40" s="262"/>
      <c r="RPT40" s="262"/>
      <c r="RPU40" s="262"/>
      <c r="RPV40" s="262"/>
      <c r="RPW40" s="262"/>
      <c r="RPX40" s="262"/>
      <c r="RPY40" s="262"/>
      <c r="RPZ40" s="262"/>
      <c r="RQA40" s="262"/>
      <c r="RQB40" s="262"/>
      <c r="RQC40" s="262"/>
      <c r="RQD40" s="262"/>
      <c r="RQE40" s="262"/>
      <c r="RQF40" s="262"/>
      <c r="RQG40" s="262"/>
      <c r="RQH40" s="262"/>
      <c r="RQI40" s="262"/>
      <c r="RQJ40" s="262"/>
      <c r="RQK40" s="262"/>
      <c r="RQL40" s="262"/>
      <c r="RQM40" s="262"/>
      <c r="RQN40" s="262"/>
      <c r="RQO40" s="262"/>
      <c r="RQP40" s="262"/>
      <c r="RQQ40" s="262"/>
      <c r="RQR40" s="262"/>
      <c r="RQS40" s="262"/>
      <c r="RQT40" s="262"/>
      <c r="RQU40" s="262"/>
      <c r="RQV40" s="262"/>
      <c r="RQW40" s="262"/>
      <c r="RQX40" s="262"/>
      <c r="RQY40" s="262"/>
      <c r="RQZ40" s="262"/>
      <c r="RRA40" s="262"/>
      <c r="RRB40" s="262"/>
      <c r="RRC40" s="262"/>
      <c r="RRD40" s="262"/>
      <c r="RRE40" s="262"/>
      <c r="RRF40" s="262"/>
      <c r="RRG40" s="262"/>
      <c r="RRH40" s="262"/>
      <c r="RRI40" s="262"/>
      <c r="RRJ40" s="262"/>
      <c r="RRK40" s="262"/>
      <c r="RRL40" s="262"/>
      <c r="RRM40" s="262"/>
      <c r="RRN40" s="262"/>
      <c r="RRO40" s="262"/>
      <c r="RRP40" s="262"/>
      <c r="RRQ40" s="262"/>
      <c r="RRR40" s="262"/>
      <c r="RRS40" s="262"/>
      <c r="RRT40" s="262"/>
      <c r="RRU40" s="262"/>
      <c r="RRV40" s="262"/>
      <c r="RRW40" s="262"/>
      <c r="RRX40" s="262"/>
      <c r="RRY40" s="262"/>
      <c r="RRZ40" s="262"/>
      <c r="RSA40" s="262"/>
      <c r="RSB40" s="262"/>
      <c r="RSC40" s="262"/>
      <c r="RSD40" s="262"/>
      <c r="RSE40" s="262"/>
      <c r="RSF40" s="262"/>
      <c r="RSG40" s="262"/>
      <c r="RSH40" s="262"/>
      <c r="RSI40" s="262"/>
      <c r="RSJ40" s="262"/>
      <c r="RSK40" s="262"/>
      <c r="RSL40" s="262"/>
      <c r="RSM40" s="262"/>
      <c r="RSN40" s="262"/>
      <c r="RSO40" s="262"/>
      <c r="RSP40" s="262"/>
      <c r="RSQ40" s="262"/>
      <c r="RSR40" s="262"/>
      <c r="RSS40" s="262"/>
      <c r="RST40" s="262"/>
      <c r="RSU40" s="262"/>
      <c r="RSV40" s="262"/>
      <c r="RSW40" s="262"/>
      <c r="RSX40" s="262"/>
      <c r="RSY40" s="262"/>
      <c r="RSZ40" s="262"/>
      <c r="RTA40" s="262"/>
      <c r="RTB40" s="262"/>
      <c r="RTC40" s="262"/>
      <c r="RTD40" s="262"/>
      <c r="RTE40" s="262"/>
      <c r="RTF40" s="262"/>
      <c r="RTG40" s="262"/>
      <c r="RTH40" s="262"/>
      <c r="RTI40" s="262"/>
      <c r="RTJ40" s="262"/>
      <c r="RTK40" s="262"/>
      <c r="RTL40" s="262"/>
      <c r="RTM40" s="262"/>
      <c r="RTN40" s="262"/>
      <c r="RTO40" s="262"/>
      <c r="RTP40" s="262"/>
      <c r="RTQ40" s="262"/>
      <c r="RTR40" s="262"/>
      <c r="RTS40" s="262"/>
      <c r="RTT40" s="262"/>
      <c r="RTU40" s="262"/>
      <c r="RTV40" s="262"/>
      <c r="RTW40" s="262"/>
      <c r="RTX40" s="262"/>
      <c r="RTY40" s="262"/>
      <c r="RTZ40" s="262"/>
      <c r="RUA40" s="262"/>
      <c r="RUB40" s="262"/>
      <c r="RUC40" s="262"/>
      <c r="RUD40" s="262"/>
      <c r="RUE40" s="262"/>
      <c r="RUF40" s="262"/>
      <c r="RUG40" s="262"/>
      <c r="RUH40" s="262"/>
      <c r="RUI40" s="262"/>
      <c r="RUJ40" s="262"/>
      <c r="RUK40" s="262"/>
      <c r="RUL40" s="262"/>
      <c r="RUM40" s="262"/>
      <c r="RUN40" s="262"/>
      <c r="RUO40" s="262"/>
      <c r="RUP40" s="262"/>
      <c r="RUQ40" s="262"/>
      <c r="RUR40" s="262"/>
      <c r="RUS40" s="262"/>
      <c r="RUT40" s="262"/>
      <c r="RUU40" s="262"/>
      <c r="RUV40" s="262"/>
      <c r="RUW40" s="262"/>
      <c r="RUX40" s="262"/>
      <c r="RUY40" s="262"/>
      <c r="RUZ40" s="262"/>
      <c r="RVA40" s="262"/>
      <c r="RVB40" s="262"/>
      <c r="RVC40" s="262"/>
      <c r="RVD40" s="262"/>
      <c r="RVE40" s="262"/>
      <c r="RVF40" s="262"/>
      <c r="RVG40" s="262"/>
      <c r="RVH40" s="262"/>
      <c r="RVI40" s="262"/>
      <c r="RVJ40" s="262"/>
      <c r="RVK40" s="262"/>
      <c r="RVL40" s="262"/>
      <c r="RVM40" s="262"/>
      <c r="RVN40" s="262"/>
      <c r="RVO40" s="262"/>
      <c r="RVP40" s="262"/>
      <c r="RVQ40" s="262"/>
      <c r="RVR40" s="262"/>
      <c r="RVS40" s="262"/>
      <c r="RVT40" s="262"/>
      <c r="RVU40" s="262"/>
      <c r="RVV40" s="262"/>
      <c r="RVW40" s="262"/>
      <c r="RVX40" s="262"/>
      <c r="RVY40" s="262"/>
      <c r="RVZ40" s="262"/>
      <c r="RWA40" s="262"/>
      <c r="RWB40" s="262"/>
      <c r="RWC40" s="262"/>
      <c r="RWD40" s="262"/>
      <c r="RWE40" s="262"/>
      <c r="RWF40" s="262"/>
      <c r="RWG40" s="262"/>
      <c r="RWH40" s="262"/>
      <c r="RWI40" s="262"/>
      <c r="RWJ40" s="262"/>
      <c r="RWK40" s="262"/>
      <c r="RWL40" s="262"/>
      <c r="RWM40" s="262"/>
      <c r="RWN40" s="262"/>
      <c r="RWO40" s="262"/>
      <c r="RWP40" s="262"/>
      <c r="RWQ40" s="262"/>
      <c r="RWR40" s="262"/>
      <c r="RWS40" s="262"/>
      <c r="RWT40" s="262"/>
      <c r="RWU40" s="262"/>
      <c r="RWV40" s="262"/>
      <c r="RWW40" s="262"/>
      <c r="RWX40" s="262"/>
      <c r="RWY40" s="262"/>
      <c r="RWZ40" s="262"/>
      <c r="RXA40" s="262"/>
      <c r="RXB40" s="262"/>
      <c r="RXC40" s="262"/>
      <c r="RXD40" s="262"/>
      <c r="RXE40" s="262"/>
      <c r="RXF40" s="262"/>
      <c r="RXG40" s="262"/>
      <c r="RXH40" s="262"/>
      <c r="RXI40" s="262"/>
      <c r="RXJ40" s="262"/>
      <c r="RXK40" s="262"/>
      <c r="RXL40" s="262"/>
      <c r="RXM40" s="262"/>
      <c r="RXN40" s="262"/>
      <c r="RXO40" s="262"/>
      <c r="RXP40" s="262"/>
      <c r="RXQ40" s="262"/>
      <c r="RXR40" s="262"/>
      <c r="RXS40" s="262"/>
      <c r="RXT40" s="262"/>
      <c r="RXU40" s="262"/>
      <c r="RXV40" s="262"/>
      <c r="RXW40" s="262"/>
      <c r="RXX40" s="262"/>
      <c r="RXY40" s="262"/>
      <c r="RXZ40" s="262"/>
      <c r="RYA40" s="262"/>
      <c r="RYB40" s="262"/>
      <c r="RYC40" s="262"/>
      <c r="RYD40" s="262"/>
      <c r="RYE40" s="262"/>
      <c r="RYF40" s="262"/>
      <c r="RYG40" s="262"/>
      <c r="RYH40" s="262"/>
      <c r="RYI40" s="262"/>
      <c r="RYJ40" s="262"/>
      <c r="RYK40" s="262"/>
      <c r="RYL40" s="262"/>
      <c r="RYM40" s="262"/>
      <c r="RYN40" s="262"/>
      <c r="RYO40" s="262"/>
      <c r="RYP40" s="262"/>
      <c r="RYQ40" s="262"/>
      <c r="RYR40" s="262"/>
      <c r="RYS40" s="262"/>
      <c r="RYT40" s="262"/>
      <c r="RYU40" s="262"/>
      <c r="RYV40" s="262"/>
      <c r="RYW40" s="262"/>
      <c r="RYX40" s="262"/>
      <c r="RYY40" s="262"/>
      <c r="RYZ40" s="262"/>
      <c r="RZA40" s="262"/>
      <c r="RZB40" s="262"/>
      <c r="RZC40" s="262"/>
      <c r="RZD40" s="262"/>
      <c r="RZE40" s="262"/>
      <c r="RZF40" s="262"/>
      <c r="RZG40" s="262"/>
      <c r="RZH40" s="262"/>
      <c r="RZI40" s="262"/>
      <c r="RZJ40" s="262"/>
      <c r="RZK40" s="262"/>
      <c r="RZL40" s="262"/>
      <c r="RZM40" s="262"/>
      <c r="RZN40" s="262"/>
      <c r="RZO40" s="262"/>
      <c r="RZP40" s="262"/>
      <c r="RZQ40" s="262"/>
      <c r="RZR40" s="262"/>
      <c r="RZS40" s="262"/>
      <c r="RZT40" s="262"/>
      <c r="RZU40" s="262"/>
      <c r="RZV40" s="262"/>
      <c r="RZW40" s="262"/>
      <c r="RZX40" s="262"/>
      <c r="RZY40" s="262"/>
      <c r="RZZ40" s="262"/>
      <c r="SAA40" s="262"/>
      <c r="SAB40" s="262"/>
      <c r="SAC40" s="262"/>
      <c r="SAD40" s="262"/>
      <c r="SAE40" s="262"/>
      <c r="SAF40" s="262"/>
      <c r="SAG40" s="262"/>
      <c r="SAH40" s="262"/>
      <c r="SAI40" s="262"/>
      <c r="SAJ40" s="262"/>
      <c r="SAK40" s="262"/>
      <c r="SAL40" s="262"/>
      <c r="SAM40" s="262"/>
      <c r="SAN40" s="262"/>
      <c r="SAO40" s="262"/>
      <c r="SAP40" s="262"/>
      <c r="SAQ40" s="262"/>
      <c r="SAR40" s="262"/>
      <c r="SAS40" s="262"/>
      <c r="SAT40" s="262"/>
      <c r="SAU40" s="262"/>
      <c r="SAV40" s="262"/>
      <c r="SAW40" s="262"/>
      <c r="SAX40" s="262"/>
      <c r="SAY40" s="262"/>
      <c r="SAZ40" s="262"/>
      <c r="SBA40" s="262"/>
      <c r="SBB40" s="262"/>
      <c r="SBC40" s="262"/>
      <c r="SBD40" s="262"/>
      <c r="SBE40" s="262"/>
      <c r="SBF40" s="262"/>
      <c r="SBG40" s="262"/>
      <c r="SBH40" s="262"/>
      <c r="SBI40" s="262"/>
      <c r="SBJ40" s="262"/>
      <c r="SBK40" s="262"/>
      <c r="SBL40" s="262"/>
      <c r="SBM40" s="262"/>
      <c r="SBN40" s="262"/>
      <c r="SBO40" s="262"/>
      <c r="SBP40" s="262"/>
      <c r="SBQ40" s="262"/>
      <c r="SBR40" s="262"/>
      <c r="SBS40" s="262"/>
      <c r="SBT40" s="262"/>
      <c r="SBU40" s="262"/>
      <c r="SBV40" s="262"/>
      <c r="SBW40" s="262"/>
      <c r="SBX40" s="262"/>
      <c r="SBY40" s="262"/>
      <c r="SBZ40" s="262"/>
      <c r="SCA40" s="262"/>
      <c r="SCB40" s="262"/>
      <c r="SCC40" s="262"/>
      <c r="SCD40" s="262"/>
      <c r="SCE40" s="262"/>
      <c r="SCF40" s="262"/>
      <c r="SCG40" s="262"/>
      <c r="SCH40" s="262"/>
      <c r="SCI40" s="262"/>
      <c r="SCJ40" s="262"/>
      <c r="SCK40" s="262"/>
      <c r="SCL40" s="262"/>
      <c r="SCM40" s="262"/>
      <c r="SCN40" s="262"/>
      <c r="SCO40" s="262"/>
      <c r="SCP40" s="262"/>
      <c r="SCQ40" s="262"/>
      <c r="SCR40" s="262"/>
      <c r="SCS40" s="262"/>
      <c r="SCT40" s="262"/>
      <c r="SCU40" s="262"/>
      <c r="SCV40" s="262"/>
      <c r="SCW40" s="262"/>
      <c r="SCX40" s="262"/>
      <c r="SCY40" s="262"/>
      <c r="SCZ40" s="262"/>
      <c r="SDA40" s="262"/>
      <c r="SDB40" s="262"/>
      <c r="SDC40" s="262"/>
      <c r="SDD40" s="262"/>
      <c r="SDE40" s="262"/>
      <c r="SDF40" s="262"/>
      <c r="SDG40" s="262"/>
      <c r="SDH40" s="262"/>
      <c r="SDI40" s="262"/>
      <c r="SDJ40" s="262"/>
      <c r="SDK40" s="262"/>
      <c r="SDL40" s="262"/>
      <c r="SDM40" s="262"/>
      <c r="SDN40" s="262"/>
      <c r="SDO40" s="262"/>
      <c r="SDP40" s="262"/>
      <c r="SDQ40" s="262"/>
      <c r="SDR40" s="262"/>
      <c r="SDS40" s="262"/>
      <c r="SDT40" s="262"/>
      <c r="SDU40" s="262"/>
      <c r="SDV40" s="262"/>
      <c r="SDW40" s="262"/>
      <c r="SDX40" s="262"/>
      <c r="SDY40" s="262"/>
      <c r="SDZ40" s="262"/>
      <c r="SEA40" s="262"/>
      <c r="SEB40" s="262"/>
      <c r="SEC40" s="262"/>
      <c r="SED40" s="262"/>
      <c r="SEE40" s="262"/>
      <c r="SEF40" s="262"/>
      <c r="SEG40" s="262"/>
      <c r="SEH40" s="262"/>
      <c r="SEI40" s="262"/>
      <c r="SEJ40" s="262"/>
      <c r="SEK40" s="262"/>
      <c r="SEL40" s="262"/>
      <c r="SEM40" s="262"/>
      <c r="SEN40" s="262"/>
      <c r="SEO40" s="262"/>
      <c r="SEP40" s="262"/>
      <c r="SEQ40" s="262"/>
      <c r="SER40" s="262"/>
      <c r="SES40" s="262"/>
      <c r="SET40" s="262"/>
      <c r="SEU40" s="262"/>
      <c r="SEV40" s="262"/>
      <c r="SEW40" s="262"/>
      <c r="SEX40" s="262"/>
      <c r="SEY40" s="262"/>
      <c r="SEZ40" s="262"/>
      <c r="SFA40" s="262"/>
      <c r="SFB40" s="262"/>
      <c r="SFC40" s="262"/>
      <c r="SFD40" s="262"/>
      <c r="SFE40" s="262"/>
      <c r="SFF40" s="262"/>
      <c r="SFG40" s="262"/>
      <c r="SFH40" s="262"/>
      <c r="SFI40" s="262"/>
      <c r="SFJ40" s="262"/>
      <c r="SFK40" s="262"/>
      <c r="SFL40" s="262"/>
      <c r="SFM40" s="262"/>
      <c r="SFN40" s="262"/>
      <c r="SFO40" s="262"/>
      <c r="SFP40" s="262"/>
      <c r="SFQ40" s="262"/>
      <c r="SFR40" s="262"/>
      <c r="SFS40" s="262"/>
      <c r="SFT40" s="262"/>
      <c r="SFU40" s="262"/>
      <c r="SFV40" s="262"/>
      <c r="SFW40" s="262"/>
      <c r="SFX40" s="262"/>
      <c r="SFY40" s="262"/>
      <c r="SFZ40" s="262"/>
      <c r="SGA40" s="262"/>
      <c r="SGB40" s="262"/>
      <c r="SGC40" s="262"/>
      <c r="SGD40" s="262"/>
      <c r="SGE40" s="262"/>
      <c r="SGF40" s="262"/>
      <c r="SGG40" s="262"/>
      <c r="SGH40" s="262"/>
      <c r="SGI40" s="262"/>
      <c r="SGJ40" s="262"/>
      <c r="SGK40" s="262"/>
      <c r="SGL40" s="262"/>
      <c r="SGM40" s="262"/>
      <c r="SGN40" s="262"/>
      <c r="SGO40" s="262"/>
      <c r="SGP40" s="262"/>
      <c r="SGQ40" s="262"/>
      <c r="SGR40" s="262"/>
      <c r="SGS40" s="262"/>
      <c r="SGT40" s="262"/>
      <c r="SGU40" s="262"/>
      <c r="SGV40" s="262"/>
      <c r="SGW40" s="262"/>
      <c r="SGX40" s="262"/>
      <c r="SGY40" s="262"/>
      <c r="SGZ40" s="262"/>
      <c r="SHA40" s="262"/>
      <c r="SHB40" s="262"/>
      <c r="SHC40" s="262"/>
      <c r="SHD40" s="262"/>
      <c r="SHE40" s="262"/>
      <c r="SHF40" s="262"/>
      <c r="SHG40" s="262"/>
      <c r="SHH40" s="262"/>
      <c r="SHI40" s="262"/>
      <c r="SHJ40" s="262"/>
      <c r="SHK40" s="262"/>
      <c r="SHL40" s="262"/>
      <c r="SHM40" s="262"/>
      <c r="SHN40" s="262"/>
      <c r="SHO40" s="262"/>
      <c r="SHP40" s="262"/>
      <c r="SHQ40" s="262"/>
      <c r="SHR40" s="262"/>
      <c r="SHS40" s="262"/>
      <c r="SHT40" s="262"/>
      <c r="SHU40" s="262"/>
      <c r="SHV40" s="262"/>
      <c r="SHW40" s="262"/>
      <c r="SHX40" s="262"/>
      <c r="SHY40" s="262"/>
      <c r="SHZ40" s="262"/>
      <c r="SIA40" s="262"/>
      <c r="SIB40" s="262"/>
      <c r="SIC40" s="262"/>
      <c r="SID40" s="262"/>
      <c r="SIE40" s="262"/>
      <c r="SIF40" s="262"/>
      <c r="SIG40" s="262"/>
      <c r="SIH40" s="262"/>
      <c r="SII40" s="262"/>
      <c r="SIJ40" s="262"/>
      <c r="SIK40" s="262"/>
      <c r="SIL40" s="262"/>
      <c r="SIM40" s="262"/>
      <c r="SIN40" s="262"/>
      <c r="SIO40" s="262"/>
      <c r="SIP40" s="262"/>
      <c r="SIQ40" s="262"/>
      <c r="SIR40" s="262"/>
      <c r="SIS40" s="262"/>
      <c r="SIT40" s="262"/>
      <c r="SIU40" s="262"/>
      <c r="SIV40" s="262"/>
      <c r="SIW40" s="262"/>
      <c r="SIX40" s="262"/>
      <c r="SIY40" s="262"/>
      <c r="SIZ40" s="262"/>
      <c r="SJA40" s="262"/>
      <c r="SJB40" s="262"/>
      <c r="SJC40" s="262"/>
      <c r="SJD40" s="262"/>
      <c r="SJE40" s="262"/>
      <c r="SJF40" s="262"/>
      <c r="SJG40" s="262"/>
      <c r="SJH40" s="262"/>
      <c r="SJI40" s="262"/>
      <c r="SJJ40" s="262"/>
      <c r="SJK40" s="262"/>
      <c r="SJL40" s="262"/>
      <c r="SJM40" s="262"/>
      <c r="SJN40" s="262"/>
      <c r="SJO40" s="262"/>
      <c r="SJP40" s="262"/>
      <c r="SJQ40" s="262"/>
      <c r="SJR40" s="262"/>
      <c r="SJS40" s="262"/>
      <c r="SJT40" s="262"/>
      <c r="SJU40" s="262"/>
      <c r="SJV40" s="262"/>
      <c r="SJW40" s="262"/>
      <c r="SJX40" s="262"/>
      <c r="SJY40" s="262"/>
      <c r="SJZ40" s="262"/>
      <c r="SKA40" s="262"/>
      <c r="SKB40" s="262"/>
      <c r="SKC40" s="262"/>
      <c r="SKD40" s="262"/>
      <c r="SKE40" s="262"/>
      <c r="SKF40" s="262"/>
      <c r="SKG40" s="262"/>
      <c r="SKH40" s="262"/>
      <c r="SKI40" s="262"/>
      <c r="SKJ40" s="262"/>
      <c r="SKK40" s="262"/>
      <c r="SKL40" s="262"/>
      <c r="SKM40" s="262"/>
      <c r="SKN40" s="262"/>
      <c r="SKO40" s="262"/>
      <c r="SKP40" s="262"/>
      <c r="SKQ40" s="262"/>
      <c r="SKR40" s="262"/>
      <c r="SKS40" s="262"/>
      <c r="SKT40" s="262"/>
      <c r="SKU40" s="262"/>
      <c r="SKV40" s="262"/>
      <c r="SKW40" s="262"/>
      <c r="SKX40" s="262"/>
      <c r="SKY40" s="262"/>
      <c r="SKZ40" s="262"/>
      <c r="SLA40" s="262"/>
      <c r="SLB40" s="262"/>
      <c r="SLC40" s="262"/>
      <c r="SLD40" s="262"/>
      <c r="SLE40" s="262"/>
      <c r="SLF40" s="262"/>
      <c r="SLG40" s="262"/>
      <c r="SLH40" s="262"/>
      <c r="SLI40" s="262"/>
      <c r="SLJ40" s="262"/>
      <c r="SLK40" s="262"/>
      <c r="SLL40" s="262"/>
      <c r="SLM40" s="262"/>
      <c r="SLN40" s="262"/>
      <c r="SLO40" s="262"/>
      <c r="SLP40" s="262"/>
      <c r="SLQ40" s="262"/>
      <c r="SLR40" s="262"/>
      <c r="SLS40" s="262"/>
      <c r="SLT40" s="262"/>
      <c r="SLU40" s="262"/>
      <c r="SLV40" s="262"/>
      <c r="SLW40" s="262"/>
      <c r="SLX40" s="262"/>
      <c r="SLY40" s="262"/>
      <c r="SLZ40" s="262"/>
      <c r="SMA40" s="262"/>
      <c r="SMB40" s="262"/>
      <c r="SMC40" s="262"/>
      <c r="SMD40" s="262"/>
      <c r="SME40" s="262"/>
      <c r="SMF40" s="262"/>
      <c r="SMG40" s="262"/>
      <c r="SMH40" s="262"/>
      <c r="SMI40" s="262"/>
      <c r="SMJ40" s="262"/>
      <c r="SMK40" s="262"/>
      <c r="SML40" s="262"/>
      <c r="SMM40" s="262"/>
      <c r="SMN40" s="262"/>
      <c r="SMO40" s="262"/>
      <c r="SMP40" s="262"/>
      <c r="SMQ40" s="262"/>
      <c r="SMR40" s="262"/>
      <c r="SMS40" s="262"/>
      <c r="SMT40" s="262"/>
      <c r="SMU40" s="262"/>
      <c r="SMV40" s="262"/>
      <c r="SMW40" s="262"/>
      <c r="SMX40" s="262"/>
      <c r="SMY40" s="262"/>
      <c r="SMZ40" s="262"/>
      <c r="SNA40" s="262"/>
      <c r="SNB40" s="262"/>
      <c r="SNC40" s="262"/>
      <c r="SND40" s="262"/>
      <c r="SNE40" s="262"/>
      <c r="SNF40" s="262"/>
      <c r="SNG40" s="262"/>
      <c r="SNH40" s="262"/>
      <c r="SNI40" s="262"/>
      <c r="SNJ40" s="262"/>
      <c r="SNK40" s="262"/>
      <c r="SNL40" s="262"/>
      <c r="SNM40" s="262"/>
      <c r="SNN40" s="262"/>
      <c r="SNO40" s="262"/>
      <c r="SNP40" s="262"/>
      <c r="SNQ40" s="262"/>
      <c r="SNR40" s="262"/>
      <c r="SNS40" s="262"/>
      <c r="SNT40" s="262"/>
      <c r="SNU40" s="262"/>
      <c r="SNV40" s="262"/>
      <c r="SNW40" s="262"/>
      <c r="SNX40" s="262"/>
      <c r="SNY40" s="262"/>
      <c r="SNZ40" s="262"/>
      <c r="SOA40" s="262"/>
      <c r="SOB40" s="262"/>
      <c r="SOC40" s="262"/>
      <c r="SOD40" s="262"/>
      <c r="SOE40" s="262"/>
      <c r="SOF40" s="262"/>
      <c r="SOG40" s="262"/>
      <c r="SOH40" s="262"/>
      <c r="SOI40" s="262"/>
      <c r="SOJ40" s="262"/>
      <c r="SOK40" s="262"/>
      <c r="SOL40" s="262"/>
      <c r="SOM40" s="262"/>
      <c r="SON40" s="262"/>
      <c r="SOO40" s="262"/>
      <c r="SOP40" s="262"/>
      <c r="SOQ40" s="262"/>
      <c r="SOR40" s="262"/>
      <c r="SOS40" s="262"/>
      <c r="SOT40" s="262"/>
      <c r="SOU40" s="262"/>
      <c r="SOV40" s="262"/>
      <c r="SOW40" s="262"/>
      <c r="SOX40" s="262"/>
      <c r="SOY40" s="262"/>
      <c r="SOZ40" s="262"/>
      <c r="SPA40" s="262"/>
      <c r="SPB40" s="262"/>
      <c r="SPC40" s="262"/>
      <c r="SPD40" s="262"/>
      <c r="SPE40" s="262"/>
      <c r="SPF40" s="262"/>
      <c r="SPG40" s="262"/>
      <c r="SPH40" s="262"/>
      <c r="SPI40" s="262"/>
      <c r="SPJ40" s="262"/>
      <c r="SPK40" s="262"/>
      <c r="SPL40" s="262"/>
      <c r="SPM40" s="262"/>
      <c r="SPN40" s="262"/>
      <c r="SPO40" s="262"/>
      <c r="SPP40" s="262"/>
      <c r="SPQ40" s="262"/>
      <c r="SPR40" s="262"/>
      <c r="SPS40" s="262"/>
      <c r="SPT40" s="262"/>
      <c r="SPU40" s="262"/>
      <c r="SPV40" s="262"/>
      <c r="SPW40" s="262"/>
      <c r="SPX40" s="262"/>
      <c r="SPY40" s="262"/>
      <c r="SPZ40" s="262"/>
      <c r="SQA40" s="262"/>
      <c r="SQB40" s="262"/>
      <c r="SQC40" s="262"/>
      <c r="SQD40" s="262"/>
      <c r="SQE40" s="262"/>
      <c r="SQF40" s="262"/>
      <c r="SQG40" s="262"/>
      <c r="SQH40" s="262"/>
      <c r="SQI40" s="262"/>
      <c r="SQJ40" s="262"/>
      <c r="SQK40" s="262"/>
      <c r="SQL40" s="262"/>
      <c r="SQM40" s="262"/>
      <c r="SQN40" s="262"/>
      <c r="SQO40" s="262"/>
      <c r="SQP40" s="262"/>
      <c r="SQQ40" s="262"/>
      <c r="SQR40" s="262"/>
      <c r="SQS40" s="262"/>
      <c r="SQT40" s="262"/>
      <c r="SQU40" s="262"/>
      <c r="SQV40" s="262"/>
      <c r="SQW40" s="262"/>
      <c r="SQX40" s="262"/>
      <c r="SQY40" s="262"/>
      <c r="SQZ40" s="262"/>
      <c r="SRA40" s="262"/>
      <c r="SRB40" s="262"/>
      <c r="SRC40" s="262"/>
      <c r="SRD40" s="262"/>
      <c r="SRE40" s="262"/>
      <c r="SRF40" s="262"/>
      <c r="SRG40" s="262"/>
      <c r="SRH40" s="262"/>
      <c r="SRI40" s="262"/>
      <c r="SRJ40" s="262"/>
      <c r="SRK40" s="262"/>
      <c r="SRL40" s="262"/>
      <c r="SRM40" s="262"/>
      <c r="SRN40" s="262"/>
      <c r="SRO40" s="262"/>
      <c r="SRP40" s="262"/>
      <c r="SRQ40" s="262"/>
      <c r="SRR40" s="262"/>
      <c r="SRS40" s="262"/>
      <c r="SRT40" s="262"/>
      <c r="SRU40" s="262"/>
      <c r="SRV40" s="262"/>
      <c r="SRW40" s="262"/>
      <c r="SRX40" s="262"/>
      <c r="SRY40" s="262"/>
      <c r="SRZ40" s="262"/>
      <c r="SSA40" s="262"/>
      <c r="SSB40" s="262"/>
      <c r="SSC40" s="262"/>
      <c r="SSD40" s="262"/>
      <c r="SSE40" s="262"/>
      <c r="SSF40" s="262"/>
      <c r="SSG40" s="262"/>
      <c r="SSH40" s="262"/>
      <c r="SSI40" s="262"/>
      <c r="SSJ40" s="262"/>
      <c r="SSK40" s="262"/>
      <c r="SSL40" s="262"/>
      <c r="SSM40" s="262"/>
      <c r="SSN40" s="262"/>
      <c r="SSO40" s="262"/>
      <c r="SSP40" s="262"/>
      <c r="SSQ40" s="262"/>
      <c r="SSR40" s="262"/>
      <c r="SSS40" s="262"/>
      <c r="SST40" s="262"/>
      <c r="SSU40" s="262"/>
      <c r="SSV40" s="262"/>
      <c r="SSW40" s="262"/>
      <c r="SSX40" s="262"/>
      <c r="SSY40" s="262"/>
      <c r="SSZ40" s="262"/>
      <c r="STA40" s="262"/>
      <c r="STB40" s="262"/>
      <c r="STC40" s="262"/>
      <c r="STD40" s="262"/>
      <c r="STE40" s="262"/>
      <c r="STF40" s="262"/>
      <c r="STG40" s="262"/>
      <c r="STH40" s="262"/>
      <c r="STI40" s="262"/>
      <c r="STJ40" s="262"/>
      <c r="STK40" s="262"/>
      <c r="STL40" s="262"/>
      <c r="STM40" s="262"/>
      <c r="STN40" s="262"/>
      <c r="STO40" s="262"/>
      <c r="STP40" s="262"/>
      <c r="STQ40" s="262"/>
      <c r="STR40" s="262"/>
      <c r="STS40" s="262"/>
      <c r="STT40" s="262"/>
      <c r="STU40" s="262"/>
      <c r="STV40" s="262"/>
      <c r="STW40" s="262"/>
      <c r="STX40" s="262"/>
      <c r="STY40" s="262"/>
      <c r="STZ40" s="262"/>
      <c r="SUA40" s="262"/>
      <c r="SUB40" s="262"/>
      <c r="SUC40" s="262"/>
      <c r="SUD40" s="262"/>
      <c r="SUE40" s="262"/>
      <c r="SUF40" s="262"/>
      <c r="SUG40" s="262"/>
      <c r="SUH40" s="262"/>
      <c r="SUI40" s="262"/>
      <c r="SUJ40" s="262"/>
      <c r="SUK40" s="262"/>
      <c r="SUL40" s="262"/>
      <c r="SUM40" s="262"/>
      <c r="SUN40" s="262"/>
      <c r="SUO40" s="262"/>
      <c r="SUP40" s="262"/>
      <c r="SUQ40" s="262"/>
      <c r="SUR40" s="262"/>
      <c r="SUS40" s="262"/>
      <c r="SUT40" s="262"/>
      <c r="SUU40" s="262"/>
      <c r="SUV40" s="262"/>
      <c r="SUW40" s="262"/>
      <c r="SUX40" s="262"/>
      <c r="SUY40" s="262"/>
      <c r="SUZ40" s="262"/>
      <c r="SVA40" s="262"/>
      <c r="SVB40" s="262"/>
      <c r="SVC40" s="262"/>
      <c r="SVD40" s="262"/>
      <c r="SVE40" s="262"/>
      <c r="SVF40" s="262"/>
      <c r="SVG40" s="262"/>
      <c r="SVH40" s="262"/>
      <c r="SVI40" s="262"/>
      <c r="SVJ40" s="262"/>
      <c r="SVK40" s="262"/>
      <c r="SVL40" s="262"/>
      <c r="SVM40" s="262"/>
      <c r="SVN40" s="262"/>
      <c r="SVO40" s="262"/>
      <c r="SVP40" s="262"/>
      <c r="SVQ40" s="262"/>
      <c r="SVR40" s="262"/>
      <c r="SVS40" s="262"/>
      <c r="SVT40" s="262"/>
      <c r="SVU40" s="262"/>
      <c r="SVV40" s="262"/>
      <c r="SVW40" s="262"/>
      <c r="SVX40" s="262"/>
      <c r="SVY40" s="262"/>
      <c r="SVZ40" s="262"/>
      <c r="SWA40" s="262"/>
      <c r="SWB40" s="262"/>
      <c r="SWC40" s="262"/>
      <c r="SWD40" s="262"/>
      <c r="SWE40" s="262"/>
      <c r="SWF40" s="262"/>
      <c r="SWG40" s="262"/>
      <c r="SWH40" s="262"/>
      <c r="SWI40" s="262"/>
      <c r="SWJ40" s="262"/>
      <c r="SWK40" s="262"/>
      <c r="SWL40" s="262"/>
      <c r="SWM40" s="262"/>
      <c r="SWN40" s="262"/>
      <c r="SWO40" s="262"/>
      <c r="SWP40" s="262"/>
      <c r="SWQ40" s="262"/>
      <c r="SWR40" s="262"/>
      <c r="SWS40" s="262"/>
      <c r="SWT40" s="262"/>
      <c r="SWU40" s="262"/>
      <c r="SWV40" s="262"/>
      <c r="SWW40" s="262"/>
      <c r="SWX40" s="262"/>
      <c r="SWY40" s="262"/>
      <c r="SWZ40" s="262"/>
      <c r="SXA40" s="262"/>
      <c r="SXB40" s="262"/>
      <c r="SXC40" s="262"/>
      <c r="SXD40" s="262"/>
      <c r="SXE40" s="262"/>
      <c r="SXF40" s="262"/>
      <c r="SXG40" s="262"/>
      <c r="SXH40" s="262"/>
      <c r="SXI40" s="262"/>
      <c r="SXJ40" s="262"/>
      <c r="SXK40" s="262"/>
      <c r="SXL40" s="262"/>
      <c r="SXM40" s="262"/>
      <c r="SXN40" s="262"/>
      <c r="SXO40" s="262"/>
      <c r="SXP40" s="262"/>
      <c r="SXQ40" s="262"/>
      <c r="SXR40" s="262"/>
      <c r="SXS40" s="262"/>
      <c r="SXT40" s="262"/>
      <c r="SXU40" s="262"/>
      <c r="SXV40" s="262"/>
      <c r="SXW40" s="262"/>
      <c r="SXX40" s="262"/>
      <c r="SXY40" s="262"/>
      <c r="SXZ40" s="262"/>
      <c r="SYA40" s="262"/>
      <c r="SYB40" s="262"/>
      <c r="SYC40" s="262"/>
      <c r="SYD40" s="262"/>
      <c r="SYE40" s="262"/>
      <c r="SYF40" s="262"/>
      <c r="SYG40" s="262"/>
      <c r="SYH40" s="262"/>
      <c r="SYI40" s="262"/>
      <c r="SYJ40" s="262"/>
      <c r="SYK40" s="262"/>
      <c r="SYL40" s="262"/>
      <c r="SYM40" s="262"/>
      <c r="SYN40" s="262"/>
      <c r="SYO40" s="262"/>
      <c r="SYP40" s="262"/>
      <c r="SYQ40" s="262"/>
      <c r="SYR40" s="262"/>
      <c r="SYS40" s="262"/>
      <c r="SYT40" s="262"/>
      <c r="SYU40" s="262"/>
      <c r="SYV40" s="262"/>
      <c r="SYW40" s="262"/>
      <c r="SYX40" s="262"/>
      <c r="SYY40" s="262"/>
      <c r="SYZ40" s="262"/>
      <c r="SZA40" s="262"/>
      <c r="SZB40" s="262"/>
      <c r="SZC40" s="262"/>
      <c r="SZD40" s="262"/>
      <c r="SZE40" s="262"/>
      <c r="SZF40" s="262"/>
      <c r="SZG40" s="262"/>
      <c r="SZH40" s="262"/>
      <c r="SZI40" s="262"/>
      <c r="SZJ40" s="262"/>
      <c r="SZK40" s="262"/>
      <c r="SZL40" s="262"/>
      <c r="SZM40" s="262"/>
      <c r="SZN40" s="262"/>
      <c r="SZO40" s="262"/>
      <c r="SZP40" s="262"/>
      <c r="SZQ40" s="262"/>
      <c r="SZR40" s="262"/>
      <c r="SZS40" s="262"/>
      <c r="SZT40" s="262"/>
      <c r="SZU40" s="262"/>
      <c r="SZV40" s="262"/>
      <c r="SZW40" s="262"/>
      <c r="SZX40" s="262"/>
      <c r="SZY40" s="262"/>
      <c r="SZZ40" s="262"/>
      <c r="TAA40" s="262"/>
      <c r="TAB40" s="262"/>
      <c r="TAC40" s="262"/>
      <c r="TAD40" s="262"/>
      <c r="TAE40" s="262"/>
      <c r="TAF40" s="262"/>
      <c r="TAG40" s="262"/>
      <c r="TAH40" s="262"/>
      <c r="TAI40" s="262"/>
      <c r="TAJ40" s="262"/>
      <c r="TAK40" s="262"/>
      <c r="TAL40" s="262"/>
      <c r="TAM40" s="262"/>
      <c r="TAN40" s="262"/>
      <c r="TAO40" s="262"/>
      <c r="TAP40" s="262"/>
      <c r="TAQ40" s="262"/>
      <c r="TAR40" s="262"/>
      <c r="TAS40" s="262"/>
      <c r="TAT40" s="262"/>
      <c r="TAU40" s="262"/>
      <c r="TAV40" s="262"/>
      <c r="TAW40" s="262"/>
      <c r="TAX40" s="262"/>
      <c r="TAY40" s="262"/>
      <c r="TAZ40" s="262"/>
      <c r="TBA40" s="262"/>
      <c r="TBB40" s="262"/>
      <c r="TBC40" s="262"/>
      <c r="TBD40" s="262"/>
      <c r="TBE40" s="262"/>
      <c r="TBF40" s="262"/>
      <c r="TBG40" s="262"/>
      <c r="TBH40" s="262"/>
      <c r="TBI40" s="262"/>
      <c r="TBJ40" s="262"/>
      <c r="TBK40" s="262"/>
      <c r="TBL40" s="262"/>
      <c r="TBM40" s="262"/>
      <c r="TBN40" s="262"/>
      <c r="TBO40" s="262"/>
      <c r="TBP40" s="262"/>
      <c r="TBQ40" s="262"/>
      <c r="TBR40" s="262"/>
      <c r="TBS40" s="262"/>
      <c r="TBT40" s="262"/>
      <c r="TBU40" s="262"/>
      <c r="TBV40" s="262"/>
      <c r="TBW40" s="262"/>
      <c r="TBX40" s="262"/>
      <c r="TBY40" s="262"/>
      <c r="TBZ40" s="262"/>
      <c r="TCA40" s="262"/>
      <c r="TCB40" s="262"/>
      <c r="TCC40" s="262"/>
      <c r="TCD40" s="262"/>
      <c r="TCE40" s="262"/>
      <c r="TCF40" s="262"/>
      <c r="TCG40" s="262"/>
      <c r="TCH40" s="262"/>
      <c r="TCI40" s="262"/>
      <c r="TCJ40" s="262"/>
      <c r="TCK40" s="262"/>
      <c r="TCL40" s="262"/>
      <c r="TCM40" s="262"/>
      <c r="TCN40" s="262"/>
      <c r="TCO40" s="262"/>
      <c r="TCP40" s="262"/>
      <c r="TCQ40" s="262"/>
      <c r="TCR40" s="262"/>
      <c r="TCS40" s="262"/>
      <c r="TCT40" s="262"/>
      <c r="TCU40" s="262"/>
      <c r="TCV40" s="262"/>
      <c r="TCW40" s="262"/>
      <c r="TCX40" s="262"/>
      <c r="TCY40" s="262"/>
      <c r="TCZ40" s="262"/>
      <c r="TDA40" s="262"/>
      <c r="TDB40" s="262"/>
      <c r="TDC40" s="262"/>
      <c r="TDD40" s="262"/>
      <c r="TDE40" s="262"/>
      <c r="TDF40" s="262"/>
      <c r="TDG40" s="262"/>
      <c r="TDH40" s="262"/>
      <c r="TDI40" s="262"/>
      <c r="TDJ40" s="262"/>
      <c r="TDK40" s="262"/>
      <c r="TDL40" s="262"/>
      <c r="TDM40" s="262"/>
      <c r="TDN40" s="262"/>
      <c r="TDO40" s="262"/>
      <c r="TDP40" s="262"/>
      <c r="TDQ40" s="262"/>
      <c r="TDR40" s="262"/>
      <c r="TDS40" s="262"/>
      <c r="TDT40" s="262"/>
      <c r="TDU40" s="262"/>
      <c r="TDV40" s="262"/>
      <c r="TDW40" s="262"/>
      <c r="TDX40" s="262"/>
      <c r="TDY40" s="262"/>
      <c r="TDZ40" s="262"/>
      <c r="TEA40" s="262"/>
      <c r="TEB40" s="262"/>
      <c r="TEC40" s="262"/>
      <c r="TED40" s="262"/>
      <c r="TEE40" s="262"/>
      <c r="TEF40" s="262"/>
      <c r="TEG40" s="262"/>
      <c r="TEH40" s="262"/>
      <c r="TEI40" s="262"/>
      <c r="TEJ40" s="262"/>
      <c r="TEK40" s="262"/>
      <c r="TEL40" s="262"/>
      <c r="TEM40" s="262"/>
      <c r="TEN40" s="262"/>
      <c r="TEO40" s="262"/>
      <c r="TEP40" s="262"/>
      <c r="TEQ40" s="262"/>
      <c r="TER40" s="262"/>
      <c r="TES40" s="262"/>
      <c r="TET40" s="262"/>
      <c r="TEU40" s="262"/>
      <c r="TEV40" s="262"/>
      <c r="TEW40" s="262"/>
      <c r="TEX40" s="262"/>
      <c r="TEY40" s="262"/>
      <c r="TEZ40" s="262"/>
      <c r="TFA40" s="262"/>
      <c r="TFB40" s="262"/>
      <c r="TFC40" s="262"/>
      <c r="TFD40" s="262"/>
      <c r="TFE40" s="262"/>
      <c r="TFF40" s="262"/>
      <c r="TFG40" s="262"/>
      <c r="TFH40" s="262"/>
      <c r="TFI40" s="262"/>
      <c r="TFJ40" s="262"/>
      <c r="TFK40" s="262"/>
      <c r="TFL40" s="262"/>
      <c r="TFM40" s="262"/>
      <c r="TFN40" s="262"/>
      <c r="TFO40" s="262"/>
      <c r="TFP40" s="262"/>
      <c r="TFQ40" s="262"/>
      <c r="TFR40" s="262"/>
      <c r="TFS40" s="262"/>
      <c r="TFT40" s="262"/>
      <c r="TFU40" s="262"/>
      <c r="TFV40" s="262"/>
      <c r="TFW40" s="262"/>
      <c r="TFX40" s="262"/>
      <c r="TFY40" s="262"/>
      <c r="TFZ40" s="262"/>
      <c r="TGA40" s="262"/>
      <c r="TGB40" s="262"/>
      <c r="TGC40" s="262"/>
      <c r="TGD40" s="262"/>
      <c r="TGE40" s="262"/>
      <c r="TGF40" s="262"/>
      <c r="TGG40" s="262"/>
      <c r="TGH40" s="262"/>
      <c r="TGI40" s="262"/>
      <c r="TGJ40" s="262"/>
      <c r="TGK40" s="262"/>
      <c r="TGL40" s="262"/>
      <c r="TGM40" s="262"/>
      <c r="TGN40" s="262"/>
      <c r="TGO40" s="262"/>
      <c r="TGP40" s="262"/>
      <c r="TGQ40" s="262"/>
      <c r="TGR40" s="262"/>
      <c r="TGS40" s="262"/>
      <c r="TGT40" s="262"/>
      <c r="TGU40" s="262"/>
      <c r="TGV40" s="262"/>
      <c r="TGW40" s="262"/>
      <c r="TGX40" s="262"/>
      <c r="TGY40" s="262"/>
      <c r="TGZ40" s="262"/>
      <c r="THA40" s="262"/>
      <c r="THB40" s="262"/>
      <c r="THC40" s="262"/>
      <c r="THD40" s="262"/>
      <c r="THE40" s="262"/>
      <c r="THF40" s="262"/>
      <c r="THG40" s="262"/>
      <c r="THH40" s="262"/>
      <c r="THI40" s="262"/>
      <c r="THJ40" s="262"/>
      <c r="THK40" s="262"/>
      <c r="THL40" s="262"/>
      <c r="THM40" s="262"/>
      <c r="THN40" s="262"/>
      <c r="THO40" s="262"/>
      <c r="THP40" s="262"/>
      <c r="THQ40" s="262"/>
      <c r="THR40" s="262"/>
      <c r="THS40" s="262"/>
      <c r="THT40" s="262"/>
      <c r="THU40" s="262"/>
      <c r="THV40" s="262"/>
      <c r="THW40" s="262"/>
      <c r="THX40" s="262"/>
      <c r="THY40" s="262"/>
      <c r="THZ40" s="262"/>
      <c r="TIA40" s="262"/>
      <c r="TIB40" s="262"/>
      <c r="TIC40" s="262"/>
      <c r="TID40" s="262"/>
      <c r="TIE40" s="262"/>
      <c r="TIF40" s="262"/>
      <c r="TIG40" s="262"/>
      <c r="TIH40" s="262"/>
      <c r="TII40" s="262"/>
      <c r="TIJ40" s="262"/>
      <c r="TIK40" s="262"/>
      <c r="TIL40" s="262"/>
      <c r="TIM40" s="262"/>
      <c r="TIN40" s="262"/>
      <c r="TIO40" s="262"/>
      <c r="TIP40" s="262"/>
      <c r="TIQ40" s="262"/>
      <c r="TIR40" s="262"/>
      <c r="TIS40" s="262"/>
      <c r="TIT40" s="262"/>
      <c r="TIU40" s="262"/>
      <c r="TIV40" s="262"/>
      <c r="TIW40" s="262"/>
      <c r="TIX40" s="262"/>
      <c r="TIY40" s="262"/>
      <c r="TIZ40" s="262"/>
      <c r="TJA40" s="262"/>
      <c r="TJB40" s="262"/>
      <c r="TJC40" s="262"/>
      <c r="TJD40" s="262"/>
      <c r="TJE40" s="262"/>
      <c r="TJF40" s="262"/>
      <c r="TJG40" s="262"/>
      <c r="TJH40" s="262"/>
      <c r="TJI40" s="262"/>
      <c r="TJJ40" s="262"/>
      <c r="TJK40" s="262"/>
      <c r="TJL40" s="262"/>
      <c r="TJM40" s="262"/>
      <c r="TJN40" s="262"/>
      <c r="TJO40" s="262"/>
      <c r="TJP40" s="262"/>
      <c r="TJQ40" s="262"/>
      <c r="TJR40" s="262"/>
      <c r="TJS40" s="262"/>
      <c r="TJT40" s="262"/>
      <c r="TJU40" s="262"/>
      <c r="TJV40" s="262"/>
      <c r="TJW40" s="262"/>
      <c r="TJX40" s="262"/>
      <c r="TJY40" s="262"/>
      <c r="TJZ40" s="262"/>
      <c r="TKA40" s="262"/>
      <c r="TKB40" s="262"/>
      <c r="TKC40" s="262"/>
      <c r="TKD40" s="262"/>
      <c r="TKE40" s="262"/>
      <c r="TKF40" s="262"/>
      <c r="TKG40" s="262"/>
      <c r="TKH40" s="262"/>
      <c r="TKI40" s="262"/>
      <c r="TKJ40" s="262"/>
      <c r="TKK40" s="262"/>
      <c r="TKL40" s="262"/>
      <c r="TKM40" s="262"/>
      <c r="TKN40" s="262"/>
      <c r="TKO40" s="262"/>
      <c r="TKP40" s="262"/>
      <c r="TKQ40" s="262"/>
      <c r="TKR40" s="262"/>
      <c r="TKS40" s="262"/>
      <c r="TKT40" s="262"/>
      <c r="TKU40" s="262"/>
      <c r="TKV40" s="262"/>
      <c r="TKW40" s="262"/>
      <c r="TKX40" s="262"/>
      <c r="TKY40" s="262"/>
      <c r="TKZ40" s="262"/>
      <c r="TLA40" s="262"/>
      <c r="TLB40" s="262"/>
      <c r="TLC40" s="262"/>
      <c r="TLD40" s="262"/>
      <c r="TLE40" s="262"/>
      <c r="TLF40" s="262"/>
      <c r="TLG40" s="262"/>
      <c r="TLH40" s="262"/>
      <c r="TLI40" s="262"/>
      <c r="TLJ40" s="262"/>
      <c r="TLK40" s="262"/>
      <c r="TLL40" s="262"/>
      <c r="TLM40" s="262"/>
      <c r="TLN40" s="262"/>
      <c r="TLO40" s="262"/>
      <c r="TLP40" s="262"/>
      <c r="TLQ40" s="262"/>
      <c r="TLR40" s="262"/>
      <c r="TLS40" s="262"/>
      <c r="TLT40" s="262"/>
      <c r="TLU40" s="262"/>
      <c r="TLV40" s="262"/>
      <c r="TLW40" s="262"/>
      <c r="TLX40" s="262"/>
      <c r="TLY40" s="262"/>
      <c r="TLZ40" s="262"/>
      <c r="TMA40" s="262"/>
      <c r="TMB40" s="262"/>
      <c r="TMC40" s="262"/>
      <c r="TMD40" s="262"/>
      <c r="TME40" s="262"/>
      <c r="TMF40" s="262"/>
      <c r="TMG40" s="262"/>
      <c r="TMH40" s="262"/>
      <c r="TMI40" s="262"/>
      <c r="TMJ40" s="262"/>
      <c r="TMK40" s="262"/>
      <c r="TML40" s="262"/>
      <c r="TMM40" s="262"/>
      <c r="TMN40" s="262"/>
      <c r="TMO40" s="262"/>
      <c r="TMP40" s="262"/>
      <c r="TMQ40" s="262"/>
      <c r="TMR40" s="262"/>
      <c r="TMS40" s="262"/>
      <c r="TMT40" s="262"/>
      <c r="TMU40" s="262"/>
      <c r="TMV40" s="262"/>
      <c r="TMW40" s="262"/>
      <c r="TMX40" s="262"/>
      <c r="TMY40" s="262"/>
      <c r="TMZ40" s="262"/>
      <c r="TNA40" s="262"/>
      <c r="TNB40" s="262"/>
      <c r="TNC40" s="262"/>
      <c r="TND40" s="262"/>
      <c r="TNE40" s="262"/>
      <c r="TNF40" s="262"/>
      <c r="TNG40" s="262"/>
      <c r="TNH40" s="262"/>
      <c r="TNI40" s="262"/>
      <c r="TNJ40" s="262"/>
      <c r="TNK40" s="262"/>
      <c r="TNL40" s="262"/>
      <c r="TNM40" s="262"/>
      <c r="TNN40" s="262"/>
      <c r="TNO40" s="262"/>
      <c r="TNP40" s="262"/>
      <c r="TNQ40" s="262"/>
      <c r="TNR40" s="262"/>
      <c r="TNS40" s="262"/>
      <c r="TNT40" s="262"/>
      <c r="TNU40" s="262"/>
      <c r="TNV40" s="262"/>
      <c r="TNW40" s="262"/>
      <c r="TNX40" s="262"/>
      <c r="TNY40" s="262"/>
      <c r="TNZ40" s="262"/>
      <c r="TOA40" s="262"/>
      <c r="TOB40" s="262"/>
      <c r="TOC40" s="262"/>
      <c r="TOD40" s="262"/>
      <c r="TOE40" s="262"/>
      <c r="TOF40" s="262"/>
      <c r="TOG40" s="262"/>
      <c r="TOH40" s="262"/>
      <c r="TOI40" s="262"/>
      <c r="TOJ40" s="262"/>
      <c r="TOK40" s="262"/>
      <c r="TOL40" s="262"/>
      <c r="TOM40" s="262"/>
      <c r="TON40" s="262"/>
      <c r="TOO40" s="262"/>
      <c r="TOP40" s="262"/>
      <c r="TOQ40" s="262"/>
      <c r="TOR40" s="262"/>
      <c r="TOS40" s="262"/>
      <c r="TOT40" s="262"/>
      <c r="TOU40" s="262"/>
      <c r="TOV40" s="262"/>
      <c r="TOW40" s="262"/>
      <c r="TOX40" s="262"/>
      <c r="TOY40" s="262"/>
      <c r="TOZ40" s="262"/>
      <c r="TPA40" s="262"/>
      <c r="TPB40" s="262"/>
      <c r="TPC40" s="262"/>
      <c r="TPD40" s="262"/>
      <c r="TPE40" s="262"/>
      <c r="TPF40" s="262"/>
      <c r="TPG40" s="262"/>
      <c r="TPH40" s="262"/>
      <c r="TPI40" s="262"/>
      <c r="TPJ40" s="262"/>
      <c r="TPK40" s="262"/>
      <c r="TPL40" s="262"/>
      <c r="TPM40" s="262"/>
      <c r="TPN40" s="262"/>
      <c r="TPO40" s="262"/>
      <c r="TPP40" s="262"/>
      <c r="TPQ40" s="262"/>
      <c r="TPR40" s="262"/>
      <c r="TPS40" s="262"/>
      <c r="TPT40" s="262"/>
      <c r="TPU40" s="262"/>
      <c r="TPV40" s="262"/>
      <c r="TPW40" s="262"/>
      <c r="TPX40" s="262"/>
      <c r="TPY40" s="262"/>
      <c r="TPZ40" s="262"/>
      <c r="TQA40" s="262"/>
      <c r="TQB40" s="262"/>
      <c r="TQC40" s="262"/>
      <c r="TQD40" s="262"/>
      <c r="TQE40" s="262"/>
      <c r="TQF40" s="262"/>
      <c r="TQG40" s="262"/>
      <c r="TQH40" s="262"/>
      <c r="TQI40" s="262"/>
      <c r="TQJ40" s="262"/>
      <c r="TQK40" s="262"/>
      <c r="TQL40" s="262"/>
      <c r="TQM40" s="262"/>
      <c r="TQN40" s="262"/>
      <c r="TQO40" s="262"/>
      <c r="TQP40" s="262"/>
      <c r="TQQ40" s="262"/>
      <c r="TQR40" s="262"/>
      <c r="TQS40" s="262"/>
      <c r="TQT40" s="262"/>
      <c r="TQU40" s="262"/>
      <c r="TQV40" s="262"/>
      <c r="TQW40" s="262"/>
      <c r="TQX40" s="262"/>
      <c r="TQY40" s="262"/>
      <c r="TQZ40" s="262"/>
      <c r="TRA40" s="262"/>
      <c r="TRB40" s="262"/>
      <c r="TRC40" s="262"/>
      <c r="TRD40" s="262"/>
      <c r="TRE40" s="262"/>
      <c r="TRF40" s="262"/>
      <c r="TRG40" s="262"/>
      <c r="TRH40" s="262"/>
      <c r="TRI40" s="262"/>
      <c r="TRJ40" s="262"/>
      <c r="TRK40" s="262"/>
      <c r="TRL40" s="262"/>
      <c r="TRM40" s="262"/>
      <c r="TRN40" s="262"/>
      <c r="TRO40" s="262"/>
      <c r="TRP40" s="262"/>
      <c r="TRQ40" s="262"/>
      <c r="TRR40" s="262"/>
      <c r="TRS40" s="262"/>
      <c r="TRT40" s="262"/>
      <c r="TRU40" s="262"/>
      <c r="TRV40" s="262"/>
      <c r="TRW40" s="262"/>
      <c r="TRX40" s="262"/>
      <c r="TRY40" s="262"/>
      <c r="TRZ40" s="262"/>
      <c r="TSA40" s="262"/>
      <c r="TSB40" s="262"/>
      <c r="TSC40" s="262"/>
      <c r="TSD40" s="262"/>
      <c r="TSE40" s="262"/>
      <c r="TSF40" s="262"/>
      <c r="TSG40" s="262"/>
      <c r="TSH40" s="262"/>
      <c r="TSI40" s="262"/>
      <c r="TSJ40" s="262"/>
      <c r="TSK40" s="262"/>
      <c r="TSL40" s="262"/>
      <c r="TSM40" s="262"/>
      <c r="TSN40" s="262"/>
      <c r="TSO40" s="262"/>
      <c r="TSP40" s="262"/>
      <c r="TSQ40" s="262"/>
      <c r="TSR40" s="262"/>
      <c r="TSS40" s="262"/>
      <c r="TST40" s="262"/>
      <c r="TSU40" s="262"/>
      <c r="TSV40" s="262"/>
      <c r="TSW40" s="262"/>
      <c r="TSX40" s="262"/>
      <c r="TSY40" s="262"/>
      <c r="TSZ40" s="262"/>
      <c r="TTA40" s="262"/>
      <c r="TTB40" s="262"/>
      <c r="TTC40" s="262"/>
      <c r="TTD40" s="262"/>
      <c r="TTE40" s="262"/>
      <c r="TTF40" s="262"/>
      <c r="TTG40" s="262"/>
      <c r="TTH40" s="262"/>
      <c r="TTI40" s="262"/>
      <c r="TTJ40" s="262"/>
      <c r="TTK40" s="262"/>
      <c r="TTL40" s="262"/>
      <c r="TTM40" s="262"/>
      <c r="TTN40" s="262"/>
      <c r="TTO40" s="262"/>
      <c r="TTP40" s="262"/>
      <c r="TTQ40" s="262"/>
      <c r="TTR40" s="262"/>
      <c r="TTS40" s="262"/>
      <c r="TTT40" s="262"/>
      <c r="TTU40" s="262"/>
      <c r="TTV40" s="262"/>
      <c r="TTW40" s="262"/>
      <c r="TTX40" s="262"/>
      <c r="TTY40" s="262"/>
      <c r="TTZ40" s="262"/>
      <c r="TUA40" s="262"/>
      <c r="TUB40" s="262"/>
      <c r="TUC40" s="262"/>
      <c r="TUD40" s="262"/>
      <c r="TUE40" s="262"/>
      <c r="TUF40" s="262"/>
      <c r="TUG40" s="262"/>
      <c r="TUH40" s="262"/>
      <c r="TUI40" s="262"/>
      <c r="TUJ40" s="262"/>
      <c r="TUK40" s="262"/>
      <c r="TUL40" s="262"/>
      <c r="TUM40" s="262"/>
      <c r="TUN40" s="262"/>
      <c r="TUO40" s="262"/>
      <c r="TUP40" s="262"/>
      <c r="TUQ40" s="262"/>
      <c r="TUR40" s="262"/>
      <c r="TUS40" s="262"/>
      <c r="TUT40" s="262"/>
      <c r="TUU40" s="262"/>
      <c r="TUV40" s="262"/>
      <c r="TUW40" s="262"/>
      <c r="TUX40" s="262"/>
      <c r="TUY40" s="262"/>
      <c r="TUZ40" s="262"/>
      <c r="TVA40" s="262"/>
      <c r="TVB40" s="262"/>
      <c r="TVC40" s="262"/>
      <c r="TVD40" s="262"/>
      <c r="TVE40" s="262"/>
      <c r="TVF40" s="262"/>
      <c r="TVG40" s="262"/>
      <c r="TVH40" s="262"/>
      <c r="TVI40" s="262"/>
      <c r="TVJ40" s="262"/>
      <c r="TVK40" s="262"/>
      <c r="TVL40" s="262"/>
      <c r="TVM40" s="262"/>
      <c r="TVN40" s="262"/>
      <c r="TVO40" s="262"/>
      <c r="TVP40" s="262"/>
      <c r="TVQ40" s="262"/>
      <c r="TVR40" s="262"/>
      <c r="TVS40" s="262"/>
      <c r="TVT40" s="262"/>
      <c r="TVU40" s="262"/>
      <c r="TVV40" s="262"/>
      <c r="TVW40" s="262"/>
      <c r="TVX40" s="262"/>
      <c r="TVY40" s="262"/>
      <c r="TVZ40" s="262"/>
      <c r="TWA40" s="262"/>
      <c r="TWB40" s="262"/>
      <c r="TWC40" s="262"/>
      <c r="TWD40" s="262"/>
      <c r="TWE40" s="262"/>
      <c r="TWF40" s="262"/>
      <c r="TWG40" s="262"/>
      <c r="TWH40" s="262"/>
      <c r="TWI40" s="262"/>
      <c r="TWJ40" s="262"/>
      <c r="TWK40" s="262"/>
      <c r="TWL40" s="262"/>
      <c r="TWM40" s="262"/>
      <c r="TWN40" s="262"/>
      <c r="TWO40" s="262"/>
      <c r="TWP40" s="262"/>
      <c r="TWQ40" s="262"/>
      <c r="TWR40" s="262"/>
      <c r="TWS40" s="262"/>
      <c r="TWT40" s="262"/>
      <c r="TWU40" s="262"/>
      <c r="TWV40" s="262"/>
      <c r="TWW40" s="262"/>
      <c r="TWX40" s="262"/>
      <c r="TWY40" s="262"/>
      <c r="TWZ40" s="262"/>
      <c r="TXA40" s="262"/>
      <c r="TXB40" s="262"/>
      <c r="TXC40" s="262"/>
      <c r="TXD40" s="262"/>
      <c r="TXE40" s="262"/>
      <c r="TXF40" s="262"/>
      <c r="TXG40" s="262"/>
      <c r="TXH40" s="262"/>
      <c r="TXI40" s="262"/>
      <c r="TXJ40" s="262"/>
      <c r="TXK40" s="262"/>
      <c r="TXL40" s="262"/>
      <c r="TXM40" s="262"/>
      <c r="TXN40" s="262"/>
      <c r="TXO40" s="262"/>
      <c r="TXP40" s="262"/>
      <c r="TXQ40" s="262"/>
      <c r="TXR40" s="262"/>
      <c r="TXS40" s="262"/>
      <c r="TXT40" s="262"/>
      <c r="TXU40" s="262"/>
      <c r="TXV40" s="262"/>
      <c r="TXW40" s="262"/>
      <c r="TXX40" s="262"/>
      <c r="TXY40" s="262"/>
      <c r="TXZ40" s="262"/>
      <c r="TYA40" s="262"/>
      <c r="TYB40" s="262"/>
      <c r="TYC40" s="262"/>
      <c r="TYD40" s="262"/>
      <c r="TYE40" s="262"/>
      <c r="TYF40" s="262"/>
      <c r="TYG40" s="262"/>
      <c r="TYH40" s="262"/>
      <c r="TYI40" s="262"/>
      <c r="TYJ40" s="262"/>
      <c r="TYK40" s="262"/>
      <c r="TYL40" s="262"/>
      <c r="TYM40" s="262"/>
      <c r="TYN40" s="262"/>
      <c r="TYO40" s="262"/>
      <c r="TYP40" s="262"/>
      <c r="TYQ40" s="262"/>
      <c r="TYR40" s="262"/>
      <c r="TYS40" s="262"/>
      <c r="TYT40" s="262"/>
      <c r="TYU40" s="262"/>
      <c r="TYV40" s="262"/>
      <c r="TYW40" s="262"/>
      <c r="TYX40" s="262"/>
      <c r="TYY40" s="262"/>
      <c r="TYZ40" s="262"/>
      <c r="TZA40" s="262"/>
      <c r="TZB40" s="262"/>
      <c r="TZC40" s="262"/>
      <c r="TZD40" s="262"/>
      <c r="TZE40" s="262"/>
      <c r="TZF40" s="262"/>
      <c r="TZG40" s="262"/>
      <c r="TZH40" s="262"/>
      <c r="TZI40" s="262"/>
      <c r="TZJ40" s="262"/>
      <c r="TZK40" s="262"/>
      <c r="TZL40" s="262"/>
      <c r="TZM40" s="262"/>
      <c r="TZN40" s="262"/>
      <c r="TZO40" s="262"/>
      <c r="TZP40" s="262"/>
      <c r="TZQ40" s="262"/>
      <c r="TZR40" s="262"/>
      <c r="TZS40" s="262"/>
      <c r="TZT40" s="262"/>
      <c r="TZU40" s="262"/>
      <c r="TZV40" s="262"/>
      <c r="TZW40" s="262"/>
      <c r="TZX40" s="262"/>
      <c r="TZY40" s="262"/>
      <c r="TZZ40" s="262"/>
      <c r="UAA40" s="262"/>
      <c r="UAB40" s="262"/>
      <c r="UAC40" s="262"/>
      <c r="UAD40" s="262"/>
      <c r="UAE40" s="262"/>
      <c r="UAF40" s="262"/>
      <c r="UAG40" s="262"/>
      <c r="UAH40" s="262"/>
      <c r="UAI40" s="262"/>
      <c r="UAJ40" s="262"/>
      <c r="UAK40" s="262"/>
      <c r="UAL40" s="262"/>
      <c r="UAM40" s="262"/>
      <c r="UAN40" s="262"/>
      <c r="UAO40" s="262"/>
      <c r="UAP40" s="262"/>
      <c r="UAQ40" s="262"/>
      <c r="UAR40" s="262"/>
      <c r="UAS40" s="262"/>
      <c r="UAT40" s="262"/>
      <c r="UAU40" s="262"/>
      <c r="UAV40" s="262"/>
      <c r="UAW40" s="262"/>
      <c r="UAX40" s="262"/>
      <c r="UAY40" s="262"/>
      <c r="UAZ40" s="262"/>
      <c r="UBA40" s="262"/>
      <c r="UBB40" s="262"/>
      <c r="UBC40" s="262"/>
      <c r="UBD40" s="262"/>
      <c r="UBE40" s="262"/>
      <c r="UBF40" s="262"/>
      <c r="UBG40" s="262"/>
      <c r="UBH40" s="262"/>
      <c r="UBI40" s="262"/>
      <c r="UBJ40" s="262"/>
      <c r="UBK40" s="262"/>
      <c r="UBL40" s="262"/>
      <c r="UBM40" s="262"/>
      <c r="UBN40" s="262"/>
      <c r="UBO40" s="262"/>
      <c r="UBP40" s="262"/>
      <c r="UBQ40" s="262"/>
      <c r="UBR40" s="262"/>
      <c r="UBS40" s="262"/>
      <c r="UBT40" s="262"/>
      <c r="UBU40" s="262"/>
      <c r="UBV40" s="262"/>
      <c r="UBW40" s="262"/>
      <c r="UBX40" s="262"/>
      <c r="UBY40" s="262"/>
      <c r="UBZ40" s="262"/>
      <c r="UCA40" s="262"/>
      <c r="UCB40" s="262"/>
      <c r="UCC40" s="262"/>
      <c r="UCD40" s="262"/>
      <c r="UCE40" s="262"/>
      <c r="UCF40" s="262"/>
      <c r="UCG40" s="262"/>
      <c r="UCH40" s="262"/>
      <c r="UCI40" s="262"/>
      <c r="UCJ40" s="262"/>
      <c r="UCK40" s="262"/>
      <c r="UCL40" s="262"/>
      <c r="UCM40" s="262"/>
      <c r="UCN40" s="262"/>
      <c r="UCO40" s="262"/>
      <c r="UCP40" s="262"/>
      <c r="UCQ40" s="262"/>
      <c r="UCR40" s="262"/>
      <c r="UCS40" s="262"/>
      <c r="UCT40" s="262"/>
      <c r="UCU40" s="262"/>
      <c r="UCV40" s="262"/>
      <c r="UCW40" s="262"/>
      <c r="UCX40" s="262"/>
      <c r="UCY40" s="262"/>
      <c r="UCZ40" s="262"/>
      <c r="UDA40" s="262"/>
      <c r="UDB40" s="262"/>
      <c r="UDC40" s="262"/>
      <c r="UDD40" s="262"/>
      <c r="UDE40" s="262"/>
      <c r="UDF40" s="262"/>
      <c r="UDG40" s="262"/>
      <c r="UDH40" s="262"/>
      <c r="UDI40" s="262"/>
      <c r="UDJ40" s="262"/>
      <c r="UDK40" s="262"/>
      <c r="UDL40" s="262"/>
      <c r="UDM40" s="262"/>
      <c r="UDN40" s="262"/>
      <c r="UDO40" s="262"/>
      <c r="UDP40" s="262"/>
      <c r="UDQ40" s="262"/>
      <c r="UDR40" s="262"/>
      <c r="UDS40" s="262"/>
      <c r="UDT40" s="262"/>
      <c r="UDU40" s="262"/>
      <c r="UDV40" s="262"/>
      <c r="UDW40" s="262"/>
      <c r="UDX40" s="262"/>
      <c r="UDY40" s="262"/>
      <c r="UDZ40" s="262"/>
      <c r="UEA40" s="262"/>
      <c r="UEB40" s="262"/>
      <c r="UEC40" s="262"/>
      <c r="UED40" s="262"/>
      <c r="UEE40" s="262"/>
      <c r="UEF40" s="262"/>
      <c r="UEG40" s="262"/>
      <c r="UEH40" s="262"/>
      <c r="UEI40" s="262"/>
      <c r="UEJ40" s="262"/>
      <c r="UEK40" s="262"/>
      <c r="UEL40" s="262"/>
      <c r="UEM40" s="262"/>
      <c r="UEN40" s="262"/>
      <c r="UEO40" s="262"/>
      <c r="UEP40" s="262"/>
      <c r="UEQ40" s="262"/>
      <c r="UER40" s="262"/>
      <c r="UES40" s="262"/>
      <c r="UET40" s="262"/>
      <c r="UEU40" s="262"/>
      <c r="UEV40" s="262"/>
      <c r="UEW40" s="262"/>
      <c r="UEX40" s="262"/>
      <c r="UEY40" s="262"/>
      <c r="UEZ40" s="262"/>
      <c r="UFA40" s="262"/>
      <c r="UFB40" s="262"/>
      <c r="UFC40" s="262"/>
      <c r="UFD40" s="262"/>
      <c r="UFE40" s="262"/>
      <c r="UFF40" s="262"/>
      <c r="UFG40" s="262"/>
      <c r="UFH40" s="262"/>
      <c r="UFI40" s="262"/>
      <c r="UFJ40" s="262"/>
      <c r="UFK40" s="262"/>
      <c r="UFL40" s="262"/>
      <c r="UFM40" s="262"/>
      <c r="UFN40" s="262"/>
      <c r="UFO40" s="262"/>
      <c r="UFP40" s="262"/>
      <c r="UFQ40" s="262"/>
      <c r="UFR40" s="262"/>
      <c r="UFS40" s="262"/>
      <c r="UFT40" s="262"/>
      <c r="UFU40" s="262"/>
      <c r="UFV40" s="262"/>
      <c r="UFW40" s="262"/>
      <c r="UFX40" s="262"/>
      <c r="UFY40" s="262"/>
      <c r="UFZ40" s="262"/>
      <c r="UGA40" s="262"/>
      <c r="UGB40" s="262"/>
      <c r="UGC40" s="262"/>
      <c r="UGD40" s="262"/>
      <c r="UGE40" s="262"/>
      <c r="UGF40" s="262"/>
      <c r="UGG40" s="262"/>
      <c r="UGH40" s="262"/>
      <c r="UGI40" s="262"/>
      <c r="UGJ40" s="262"/>
      <c r="UGK40" s="262"/>
      <c r="UGL40" s="262"/>
      <c r="UGM40" s="262"/>
      <c r="UGN40" s="262"/>
      <c r="UGO40" s="262"/>
      <c r="UGP40" s="262"/>
      <c r="UGQ40" s="262"/>
      <c r="UGR40" s="262"/>
      <c r="UGS40" s="262"/>
      <c r="UGT40" s="262"/>
      <c r="UGU40" s="262"/>
      <c r="UGV40" s="262"/>
      <c r="UGW40" s="262"/>
      <c r="UGX40" s="262"/>
      <c r="UGY40" s="262"/>
      <c r="UGZ40" s="262"/>
      <c r="UHA40" s="262"/>
      <c r="UHB40" s="262"/>
      <c r="UHC40" s="262"/>
      <c r="UHD40" s="262"/>
      <c r="UHE40" s="262"/>
      <c r="UHF40" s="262"/>
      <c r="UHG40" s="262"/>
      <c r="UHH40" s="262"/>
      <c r="UHI40" s="262"/>
      <c r="UHJ40" s="262"/>
      <c r="UHK40" s="262"/>
      <c r="UHL40" s="262"/>
      <c r="UHM40" s="262"/>
      <c r="UHN40" s="262"/>
      <c r="UHO40" s="262"/>
      <c r="UHP40" s="262"/>
      <c r="UHQ40" s="262"/>
      <c r="UHR40" s="262"/>
      <c r="UHS40" s="262"/>
      <c r="UHT40" s="262"/>
      <c r="UHU40" s="262"/>
      <c r="UHV40" s="262"/>
      <c r="UHW40" s="262"/>
      <c r="UHX40" s="262"/>
      <c r="UHY40" s="262"/>
      <c r="UHZ40" s="262"/>
      <c r="UIA40" s="262"/>
      <c r="UIB40" s="262"/>
      <c r="UIC40" s="262"/>
      <c r="UID40" s="262"/>
      <c r="UIE40" s="262"/>
      <c r="UIF40" s="262"/>
      <c r="UIG40" s="262"/>
      <c r="UIH40" s="262"/>
      <c r="UII40" s="262"/>
      <c r="UIJ40" s="262"/>
      <c r="UIK40" s="262"/>
      <c r="UIL40" s="262"/>
      <c r="UIM40" s="262"/>
      <c r="UIN40" s="262"/>
      <c r="UIO40" s="262"/>
      <c r="UIP40" s="262"/>
      <c r="UIQ40" s="262"/>
      <c r="UIR40" s="262"/>
      <c r="UIS40" s="262"/>
      <c r="UIT40" s="262"/>
      <c r="UIU40" s="262"/>
      <c r="UIV40" s="262"/>
      <c r="UIW40" s="262"/>
      <c r="UIX40" s="262"/>
      <c r="UIY40" s="262"/>
      <c r="UIZ40" s="262"/>
      <c r="UJA40" s="262"/>
      <c r="UJB40" s="262"/>
      <c r="UJC40" s="262"/>
      <c r="UJD40" s="262"/>
      <c r="UJE40" s="262"/>
      <c r="UJF40" s="262"/>
      <c r="UJG40" s="262"/>
      <c r="UJH40" s="262"/>
      <c r="UJI40" s="262"/>
      <c r="UJJ40" s="262"/>
      <c r="UJK40" s="262"/>
      <c r="UJL40" s="262"/>
      <c r="UJM40" s="262"/>
      <c r="UJN40" s="262"/>
      <c r="UJO40" s="262"/>
      <c r="UJP40" s="262"/>
      <c r="UJQ40" s="262"/>
      <c r="UJR40" s="262"/>
      <c r="UJS40" s="262"/>
      <c r="UJT40" s="262"/>
      <c r="UJU40" s="262"/>
      <c r="UJV40" s="262"/>
      <c r="UJW40" s="262"/>
      <c r="UJX40" s="262"/>
      <c r="UJY40" s="262"/>
      <c r="UJZ40" s="262"/>
      <c r="UKA40" s="262"/>
      <c r="UKB40" s="262"/>
      <c r="UKC40" s="262"/>
      <c r="UKD40" s="262"/>
      <c r="UKE40" s="262"/>
      <c r="UKF40" s="262"/>
      <c r="UKG40" s="262"/>
      <c r="UKH40" s="262"/>
      <c r="UKI40" s="262"/>
      <c r="UKJ40" s="262"/>
      <c r="UKK40" s="262"/>
      <c r="UKL40" s="262"/>
      <c r="UKM40" s="262"/>
      <c r="UKN40" s="262"/>
      <c r="UKO40" s="262"/>
      <c r="UKP40" s="262"/>
      <c r="UKQ40" s="262"/>
      <c r="UKR40" s="262"/>
      <c r="UKS40" s="262"/>
      <c r="UKT40" s="262"/>
      <c r="UKU40" s="262"/>
      <c r="UKV40" s="262"/>
      <c r="UKW40" s="262"/>
      <c r="UKX40" s="262"/>
      <c r="UKY40" s="262"/>
      <c r="UKZ40" s="262"/>
      <c r="ULA40" s="262"/>
      <c r="ULB40" s="262"/>
      <c r="ULC40" s="262"/>
      <c r="ULD40" s="262"/>
      <c r="ULE40" s="262"/>
      <c r="ULF40" s="262"/>
      <c r="ULG40" s="262"/>
      <c r="ULH40" s="262"/>
      <c r="ULI40" s="262"/>
      <c r="ULJ40" s="262"/>
      <c r="ULK40" s="262"/>
      <c r="ULL40" s="262"/>
      <c r="ULM40" s="262"/>
      <c r="ULN40" s="262"/>
      <c r="ULO40" s="262"/>
      <c r="ULP40" s="262"/>
      <c r="ULQ40" s="262"/>
      <c r="ULR40" s="262"/>
      <c r="ULS40" s="262"/>
      <c r="ULT40" s="262"/>
      <c r="ULU40" s="262"/>
      <c r="ULV40" s="262"/>
      <c r="ULW40" s="262"/>
      <c r="ULX40" s="262"/>
      <c r="ULY40" s="262"/>
      <c r="ULZ40" s="262"/>
      <c r="UMA40" s="262"/>
      <c r="UMB40" s="262"/>
      <c r="UMC40" s="262"/>
      <c r="UMD40" s="262"/>
      <c r="UME40" s="262"/>
      <c r="UMF40" s="262"/>
      <c r="UMG40" s="262"/>
      <c r="UMH40" s="262"/>
      <c r="UMI40" s="262"/>
      <c r="UMJ40" s="262"/>
      <c r="UMK40" s="262"/>
      <c r="UML40" s="262"/>
      <c r="UMM40" s="262"/>
      <c r="UMN40" s="262"/>
      <c r="UMO40" s="262"/>
      <c r="UMP40" s="262"/>
      <c r="UMQ40" s="262"/>
      <c r="UMR40" s="262"/>
      <c r="UMS40" s="262"/>
      <c r="UMT40" s="262"/>
      <c r="UMU40" s="262"/>
      <c r="UMV40" s="262"/>
      <c r="UMW40" s="262"/>
      <c r="UMX40" s="262"/>
      <c r="UMY40" s="262"/>
      <c r="UMZ40" s="262"/>
      <c r="UNA40" s="262"/>
      <c r="UNB40" s="262"/>
      <c r="UNC40" s="262"/>
      <c r="UND40" s="262"/>
      <c r="UNE40" s="262"/>
      <c r="UNF40" s="262"/>
      <c r="UNG40" s="262"/>
      <c r="UNH40" s="262"/>
      <c r="UNI40" s="262"/>
      <c r="UNJ40" s="262"/>
      <c r="UNK40" s="262"/>
      <c r="UNL40" s="262"/>
      <c r="UNM40" s="262"/>
      <c r="UNN40" s="262"/>
      <c r="UNO40" s="262"/>
      <c r="UNP40" s="262"/>
      <c r="UNQ40" s="262"/>
      <c r="UNR40" s="262"/>
      <c r="UNS40" s="262"/>
      <c r="UNT40" s="262"/>
      <c r="UNU40" s="262"/>
      <c r="UNV40" s="262"/>
      <c r="UNW40" s="262"/>
      <c r="UNX40" s="262"/>
      <c r="UNY40" s="262"/>
      <c r="UNZ40" s="262"/>
      <c r="UOA40" s="262"/>
      <c r="UOB40" s="262"/>
      <c r="UOC40" s="262"/>
      <c r="UOD40" s="262"/>
      <c r="UOE40" s="262"/>
      <c r="UOF40" s="262"/>
      <c r="UOG40" s="262"/>
      <c r="UOH40" s="262"/>
      <c r="UOI40" s="262"/>
      <c r="UOJ40" s="262"/>
      <c r="UOK40" s="262"/>
      <c r="UOL40" s="262"/>
      <c r="UOM40" s="262"/>
      <c r="UON40" s="262"/>
      <c r="UOO40" s="262"/>
      <c r="UOP40" s="262"/>
      <c r="UOQ40" s="262"/>
      <c r="UOR40" s="262"/>
      <c r="UOS40" s="262"/>
      <c r="UOT40" s="262"/>
      <c r="UOU40" s="262"/>
      <c r="UOV40" s="262"/>
      <c r="UOW40" s="262"/>
      <c r="UOX40" s="262"/>
      <c r="UOY40" s="262"/>
      <c r="UOZ40" s="262"/>
      <c r="UPA40" s="262"/>
      <c r="UPB40" s="262"/>
      <c r="UPC40" s="262"/>
      <c r="UPD40" s="262"/>
      <c r="UPE40" s="262"/>
      <c r="UPF40" s="262"/>
      <c r="UPG40" s="262"/>
      <c r="UPH40" s="262"/>
      <c r="UPI40" s="262"/>
      <c r="UPJ40" s="262"/>
      <c r="UPK40" s="262"/>
      <c r="UPL40" s="262"/>
      <c r="UPM40" s="262"/>
      <c r="UPN40" s="262"/>
      <c r="UPO40" s="262"/>
      <c r="UPP40" s="262"/>
      <c r="UPQ40" s="262"/>
      <c r="UPR40" s="262"/>
      <c r="UPS40" s="262"/>
      <c r="UPT40" s="262"/>
      <c r="UPU40" s="262"/>
      <c r="UPV40" s="262"/>
      <c r="UPW40" s="262"/>
      <c r="UPX40" s="262"/>
      <c r="UPY40" s="262"/>
      <c r="UPZ40" s="262"/>
      <c r="UQA40" s="262"/>
      <c r="UQB40" s="262"/>
      <c r="UQC40" s="262"/>
      <c r="UQD40" s="262"/>
      <c r="UQE40" s="262"/>
      <c r="UQF40" s="262"/>
      <c r="UQG40" s="262"/>
      <c r="UQH40" s="262"/>
      <c r="UQI40" s="262"/>
      <c r="UQJ40" s="262"/>
      <c r="UQK40" s="262"/>
      <c r="UQL40" s="262"/>
      <c r="UQM40" s="262"/>
      <c r="UQN40" s="262"/>
      <c r="UQO40" s="262"/>
      <c r="UQP40" s="262"/>
      <c r="UQQ40" s="262"/>
      <c r="UQR40" s="262"/>
      <c r="UQS40" s="262"/>
      <c r="UQT40" s="262"/>
      <c r="UQU40" s="262"/>
      <c r="UQV40" s="262"/>
      <c r="UQW40" s="262"/>
      <c r="UQX40" s="262"/>
      <c r="UQY40" s="262"/>
      <c r="UQZ40" s="262"/>
      <c r="URA40" s="262"/>
      <c r="URB40" s="262"/>
      <c r="URC40" s="262"/>
      <c r="URD40" s="262"/>
      <c r="URE40" s="262"/>
      <c r="URF40" s="262"/>
      <c r="URG40" s="262"/>
      <c r="URH40" s="262"/>
      <c r="URI40" s="262"/>
      <c r="URJ40" s="262"/>
      <c r="URK40" s="262"/>
      <c r="URL40" s="262"/>
      <c r="URM40" s="262"/>
      <c r="URN40" s="262"/>
      <c r="URO40" s="262"/>
      <c r="URP40" s="262"/>
      <c r="URQ40" s="262"/>
      <c r="URR40" s="262"/>
      <c r="URS40" s="262"/>
      <c r="URT40" s="262"/>
      <c r="URU40" s="262"/>
      <c r="URV40" s="262"/>
      <c r="URW40" s="262"/>
      <c r="URX40" s="262"/>
      <c r="URY40" s="262"/>
      <c r="URZ40" s="262"/>
      <c r="USA40" s="262"/>
      <c r="USB40" s="262"/>
      <c r="USC40" s="262"/>
      <c r="USD40" s="262"/>
      <c r="USE40" s="262"/>
      <c r="USF40" s="262"/>
      <c r="USG40" s="262"/>
      <c r="USH40" s="262"/>
      <c r="USI40" s="262"/>
      <c r="USJ40" s="262"/>
      <c r="USK40" s="262"/>
      <c r="USL40" s="262"/>
      <c r="USM40" s="262"/>
      <c r="USN40" s="262"/>
      <c r="USO40" s="262"/>
      <c r="USP40" s="262"/>
      <c r="USQ40" s="262"/>
      <c r="USR40" s="262"/>
      <c r="USS40" s="262"/>
      <c r="UST40" s="262"/>
      <c r="USU40" s="262"/>
      <c r="USV40" s="262"/>
      <c r="USW40" s="262"/>
      <c r="USX40" s="262"/>
      <c r="USY40" s="262"/>
      <c r="USZ40" s="262"/>
      <c r="UTA40" s="262"/>
      <c r="UTB40" s="262"/>
      <c r="UTC40" s="262"/>
      <c r="UTD40" s="262"/>
      <c r="UTE40" s="262"/>
      <c r="UTF40" s="262"/>
      <c r="UTG40" s="262"/>
      <c r="UTH40" s="262"/>
      <c r="UTI40" s="262"/>
      <c r="UTJ40" s="262"/>
      <c r="UTK40" s="262"/>
      <c r="UTL40" s="262"/>
      <c r="UTM40" s="262"/>
      <c r="UTN40" s="262"/>
      <c r="UTO40" s="262"/>
      <c r="UTP40" s="262"/>
      <c r="UTQ40" s="262"/>
      <c r="UTR40" s="262"/>
      <c r="UTS40" s="262"/>
      <c r="UTT40" s="262"/>
      <c r="UTU40" s="262"/>
      <c r="UTV40" s="262"/>
      <c r="UTW40" s="262"/>
      <c r="UTX40" s="262"/>
      <c r="UTY40" s="262"/>
      <c r="UTZ40" s="262"/>
      <c r="UUA40" s="262"/>
      <c r="UUB40" s="262"/>
      <c r="UUC40" s="262"/>
      <c r="UUD40" s="262"/>
      <c r="UUE40" s="262"/>
      <c r="UUF40" s="262"/>
      <c r="UUG40" s="262"/>
      <c r="UUH40" s="262"/>
      <c r="UUI40" s="262"/>
      <c r="UUJ40" s="262"/>
      <c r="UUK40" s="262"/>
      <c r="UUL40" s="262"/>
      <c r="UUM40" s="262"/>
      <c r="UUN40" s="262"/>
      <c r="UUO40" s="262"/>
      <c r="UUP40" s="262"/>
      <c r="UUQ40" s="262"/>
      <c r="UUR40" s="262"/>
      <c r="UUS40" s="262"/>
      <c r="UUT40" s="262"/>
      <c r="UUU40" s="262"/>
      <c r="UUV40" s="262"/>
      <c r="UUW40" s="262"/>
      <c r="UUX40" s="262"/>
      <c r="UUY40" s="262"/>
      <c r="UUZ40" s="262"/>
      <c r="UVA40" s="262"/>
      <c r="UVB40" s="262"/>
      <c r="UVC40" s="262"/>
      <c r="UVD40" s="262"/>
      <c r="UVE40" s="262"/>
      <c r="UVF40" s="262"/>
      <c r="UVG40" s="262"/>
      <c r="UVH40" s="262"/>
      <c r="UVI40" s="262"/>
      <c r="UVJ40" s="262"/>
      <c r="UVK40" s="262"/>
      <c r="UVL40" s="262"/>
      <c r="UVM40" s="262"/>
      <c r="UVN40" s="262"/>
      <c r="UVO40" s="262"/>
      <c r="UVP40" s="262"/>
      <c r="UVQ40" s="262"/>
      <c r="UVR40" s="262"/>
      <c r="UVS40" s="262"/>
      <c r="UVT40" s="262"/>
      <c r="UVU40" s="262"/>
      <c r="UVV40" s="262"/>
      <c r="UVW40" s="262"/>
      <c r="UVX40" s="262"/>
      <c r="UVY40" s="262"/>
      <c r="UVZ40" s="262"/>
      <c r="UWA40" s="262"/>
      <c r="UWB40" s="262"/>
      <c r="UWC40" s="262"/>
      <c r="UWD40" s="262"/>
      <c r="UWE40" s="262"/>
      <c r="UWF40" s="262"/>
      <c r="UWG40" s="262"/>
      <c r="UWH40" s="262"/>
      <c r="UWI40" s="262"/>
      <c r="UWJ40" s="262"/>
      <c r="UWK40" s="262"/>
      <c r="UWL40" s="262"/>
      <c r="UWM40" s="262"/>
      <c r="UWN40" s="262"/>
      <c r="UWO40" s="262"/>
      <c r="UWP40" s="262"/>
      <c r="UWQ40" s="262"/>
      <c r="UWR40" s="262"/>
      <c r="UWS40" s="262"/>
      <c r="UWT40" s="262"/>
      <c r="UWU40" s="262"/>
      <c r="UWV40" s="262"/>
      <c r="UWW40" s="262"/>
      <c r="UWX40" s="262"/>
      <c r="UWY40" s="262"/>
      <c r="UWZ40" s="262"/>
      <c r="UXA40" s="262"/>
      <c r="UXB40" s="262"/>
      <c r="UXC40" s="262"/>
      <c r="UXD40" s="262"/>
      <c r="UXE40" s="262"/>
      <c r="UXF40" s="262"/>
      <c r="UXG40" s="262"/>
      <c r="UXH40" s="262"/>
      <c r="UXI40" s="262"/>
      <c r="UXJ40" s="262"/>
      <c r="UXK40" s="262"/>
      <c r="UXL40" s="262"/>
      <c r="UXM40" s="262"/>
      <c r="UXN40" s="262"/>
      <c r="UXO40" s="262"/>
      <c r="UXP40" s="262"/>
      <c r="UXQ40" s="262"/>
      <c r="UXR40" s="262"/>
      <c r="UXS40" s="262"/>
      <c r="UXT40" s="262"/>
      <c r="UXU40" s="262"/>
      <c r="UXV40" s="262"/>
      <c r="UXW40" s="262"/>
      <c r="UXX40" s="262"/>
      <c r="UXY40" s="262"/>
      <c r="UXZ40" s="262"/>
      <c r="UYA40" s="262"/>
      <c r="UYB40" s="262"/>
      <c r="UYC40" s="262"/>
      <c r="UYD40" s="262"/>
      <c r="UYE40" s="262"/>
      <c r="UYF40" s="262"/>
      <c r="UYG40" s="262"/>
      <c r="UYH40" s="262"/>
      <c r="UYI40" s="262"/>
      <c r="UYJ40" s="262"/>
      <c r="UYK40" s="262"/>
      <c r="UYL40" s="262"/>
      <c r="UYM40" s="262"/>
      <c r="UYN40" s="262"/>
      <c r="UYO40" s="262"/>
      <c r="UYP40" s="262"/>
      <c r="UYQ40" s="262"/>
      <c r="UYR40" s="262"/>
      <c r="UYS40" s="262"/>
      <c r="UYT40" s="262"/>
      <c r="UYU40" s="262"/>
      <c r="UYV40" s="262"/>
      <c r="UYW40" s="262"/>
      <c r="UYX40" s="262"/>
      <c r="UYY40" s="262"/>
      <c r="UYZ40" s="262"/>
      <c r="UZA40" s="262"/>
      <c r="UZB40" s="262"/>
      <c r="UZC40" s="262"/>
      <c r="UZD40" s="262"/>
      <c r="UZE40" s="262"/>
      <c r="UZF40" s="262"/>
      <c r="UZG40" s="262"/>
      <c r="UZH40" s="262"/>
      <c r="UZI40" s="262"/>
      <c r="UZJ40" s="262"/>
      <c r="UZK40" s="262"/>
      <c r="UZL40" s="262"/>
      <c r="UZM40" s="262"/>
      <c r="UZN40" s="262"/>
      <c r="UZO40" s="262"/>
      <c r="UZP40" s="262"/>
      <c r="UZQ40" s="262"/>
      <c r="UZR40" s="262"/>
      <c r="UZS40" s="262"/>
      <c r="UZT40" s="262"/>
      <c r="UZU40" s="262"/>
      <c r="UZV40" s="262"/>
      <c r="UZW40" s="262"/>
      <c r="UZX40" s="262"/>
      <c r="UZY40" s="262"/>
      <c r="UZZ40" s="262"/>
      <c r="VAA40" s="262"/>
      <c r="VAB40" s="262"/>
      <c r="VAC40" s="262"/>
      <c r="VAD40" s="262"/>
      <c r="VAE40" s="262"/>
      <c r="VAF40" s="262"/>
      <c r="VAG40" s="262"/>
      <c r="VAH40" s="262"/>
      <c r="VAI40" s="262"/>
      <c r="VAJ40" s="262"/>
      <c r="VAK40" s="262"/>
      <c r="VAL40" s="262"/>
      <c r="VAM40" s="262"/>
      <c r="VAN40" s="262"/>
      <c r="VAO40" s="262"/>
      <c r="VAP40" s="262"/>
      <c r="VAQ40" s="262"/>
      <c r="VAR40" s="262"/>
      <c r="VAS40" s="262"/>
      <c r="VAT40" s="262"/>
      <c r="VAU40" s="262"/>
      <c r="VAV40" s="262"/>
      <c r="VAW40" s="262"/>
      <c r="VAX40" s="262"/>
      <c r="VAY40" s="262"/>
      <c r="VAZ40" s="262"/>
      <c r="VBA40" s="262"/>
      <c r="VBB40" s="262"/>
      <c r="VBC40" s="262"/>
      <c r="VBD40" s="262"/>
      <c r="VBE40" s="262"/>
      <c r="VBF40" s="262"/>
      <c r="VBG40" s="262"/>
      <c r="VBH40" s="262"/>
      <c r="VBI40" s="262"/>
      <c r="VBJ40" s="262"/>
      <c r="VBK40" s="262"/>
      <c r="VBL40" s="262"/>
      <c r="VBM40" s="262"/>
      <c r="VBN40" s="262"/>
      <c r="VBO40" s="262"/>
      <c r="VBP40" s="262"/>
      <c r="VBQ40" s="262"/>
      <c r="VBR40" s="262"/>
      <c r="VBS40" s="262"/>
      <c r="VBT40" s="262"/>
      <c r="VBU40" s="262"/>
      <c r="VBV40" s="262"/>
      <c r="VBW40" s="262"/>
      <c r="VBX40" s="262"/>
      <c r="VBY40" s="262"/>
      <c r="VBZ40" s="262"/>
      <c r="VCA40" s="262"/>
      <c r="VCB40" s="262"/>
      <c r="VCC40" s="262"/>
      <c r="VCD40" s="262"/>
      <c r="VCE40" s="262"/>
      <c r="VCF40" s="262"/>
      <c r="VCG40" s="262"/>
      <c r="VCH40" s="262"/>
      <c r="VCI40" s="262"/>
      <c r="VCJ40" s="262"/>
      <c r="VCK40" s="262"/>
      <c r="VCL40" s="262"/>
      <c r="VCM40" s="262"/>
      <c r="VCN40" s="262"/>
      <c r="VCO40" s="262"/>
      <c r="VCP40" s="262"/>
      <c r="VCQ40" s="262"/>
      <c r="VCR40" s="262"/>
      <c r="VCS40" s="262"/>
      <c r="VCT40" s="262"/>
      <c r="VCU40" s="262"/>
      <c r="VCV40" s="262"/>
      <c r="VCW40" s="262"/>
      <c r="VCX40" s="262"/>
      <c r="VCY40" s="262"/>
      <c r="VCZ40" s="262"/>
      <c r="VDA40" s="262"/>
      <c r="VDB40" s="262"/>
      <c r="VDC40" s="262"/>
      <c r="VDD40" s="262"/>
      <c r="VDE40" s="262"/>
      <c r="VDF40" s="262"/>
      <c r="VDG40" s="262"/>
      <c r="VDH40" s="262"/>
      <c r="VDI40" s="262"/>
      <c r="VDJ40" s="262"/>
      <c r="VDK40" s="262"/>
      <c r="VDL40" s="262"/>
      <c r="VDM40" s="262"/>
      <c r="VDN40" s="262"/>
      <c r="VDO40" s="262"/>
      <c r="VDP40" s="262"/>
      <c r="VDQ40" s="262"/>
      <c r="VDR40" s="262"/>
      <c r="VDS40" s="262"/>
      <c r="VDT40" s="262"/>
      <c r="VDU40" s="262"/>
      <c r="VDV40" s="262"/>
      <c r="VDW40" s="262"/>
      <c r="VDX40" s="262"/>
      <c r="VDY40" s="262"/>
      <c r="VDZ40" s="262"/>
      <c r="VEA40" s="262"/>
      <c r="VEB40" s="262"/>
      <c r="VEC40" s="262"/>
      <c r="VED40" s="262"/>
      <c r="VEE40" s="262"/>
      <c r="VEF40" s="262"/>
      <c r="VEG40" s="262"/>
      <c r="VEH40" s="262"/>
      <c r="VEI40" s="262"/>
      <c r="VEJ40" s="262"/>
      <c r="VEK40" s="262"/>
      <c r="VEL40" s="262"/>
      <c r="VEM40" s="262"/>
      <c r="VEN40" s="262"/>
      <c r="VEO40" s="262"/>
      <c r="VEP40" s="262"/>
      <c r="VEQ40" s="262"/>
      <c r="VER40" s="262"/>
      <c r="VES40" s="262"/>
      <c r="VET40" s="262"/>
      <c r="VEU40" s="262"/>
      <c r="VEV40" s="262"/>
      <c r="VEW40" s="262"/>
      <c r="VEX40" s="262"/>
      <c r="VEY40" s="262"/>
      <c r="VEZ40" s="262"/>
      <c r="VFA40" s="262"/>
      <c r="VFB40" s="262"/>
      <c r="VFC40" s="262"/>
      <c r="VFD40" s="262"/>
      <c r="VFE40" s="262"/>
      <c r="VFF40" s="262"/>
      <c r="VFG40" s="262"/>
      <c r="VFH40" s="262"/>
      <c r="VFI40" s="262"/>
      <c r="VFJ40" s="262"/>
      <c r="VFK40" s="262"/>
      <c r="VFL40" s="262"/>
      <c r="VFM40" s="262"/>
      <c r="VFN40" s="262"/>
      <c r="VFO40" s="262"/>
      <c r="VFP40" s="262"/>
      <c r="VFQ40" s="262"/>
      <c r="VFR40" s="262"/>
      <c r="VFS40" s="262"/>
      <c r="VFT40" s="262"/>
      <c r="VFU40" s="262"/>
      <c r="VFV40" s="262"/>
      <c r="VFW40" s="262"/>
      <c r="VFX40" s="262"/>
      <c r="VFY40" s="262"/>
      <c r="VFZ40" s="262"/>
      <c r="VGA40" s="262"/>
      <c r="VGB40" s="262"/>
      <c r="VGC40" s="262"/>
      <c r="VGD40" s="262"/>
      <c r="VGE40" s="262"/>
      <c r="VGF40" s="262"/>
      <c r="VGG40" s="262"/>
      <c r="VGH40" s="262"/>
      <c r="VGI40" s="262"/>
      <c r="VGJ40" s="262"/>
      <c r="VGK40" s="262"/>
      <c r="VGL40" s="262"/>
      <c r="VGM40" s="262"/>
      <c r="VGN40" s="262"/>
      <c r="VGO40" s="262"/>
      <c r="VGP40" s="262"/>
      <c r="VGQ40" s="262"/>
      <c r="VGR40" s="262"/>
      <c r="VGS40" s="262"/>
      <c r="VGT40" s="262"/>
      <c r="VGU40" s="262"/>
      <c r="VGV40" s="262"/>
      <c r="VGW40" s="262"/>
      <c r="VGX40" s="262"/>
      <c r="VGY40" s="262"/>
      <c r="VGZ40" s="262"/>
      <c r="VHA40" s="262"/>
      <c r="VHB40" s="262"/>
      <c r="VHC40" s="262"/>
      <c r="VHD40" s="262"/>
      <c r="VHE40" s="262"/>
      <c r="VHF40" s="262"/>
      <c r="VHG40" s="262"/>
      <c r="VHH40" s="262"/>
      <c r="VHI40" s="262"/>
      <c r="VHJ40" s="262"/>
      <c r="VHK40" s="262"/>
      <c r="VHL40" s="262"/>
      <c r="VHM40" s="262"/>
      <c r="VHN40" s="262"/>
      <c r="VHO40" s="262"/>
      <c r="VHP40" s="262"/>
      <c r="VHQ40" s="262"/>
      <c r="VHR40" s="262"/>
      <c r="VHS40" s="262"/>
      <c r="VHT40" s="262"/>
      <c r="VHU40" s="262"/>
      <c r="VHV40" s="262"/>
      <c r="VHW40" s="262"/>
      <c r="VHX40" s="262"/>
      <c r="VHY40" s="262"/>
      <c r="VHZ40" s="262"/>
      <c r="VIA40" s="262"/>
      <c r="VIB40" s="262"/>
      <c r="VIC40" s="262"/>
      <c r="VID40" s="262"/>
      <c r="VIE40" s="262"/>
      <c r="VIF40" s="262"/>
      <c r="VIG40" s="262"/>
      <c r="VIH40" s="262"/>
      <c r="VII40" s="262"/>
      <c r="VIJ40" s="262"/>
      <c r="VIK40" s="262"/>
      <c r="VIL40" s="262"/>
      <c r="VIM40" s="262"/>
      <c r="VIN40" s="262"/>
      <c r="VIO40" s="262"/>
      <c r="VIP40" s="262"/>
      <c r="VIQ40" s="262"/>
      <c r="VIR40" s="262"/>
      <c r="VIS40" s="262"/>
      <c r="VIT40" s="262"/>
      <c r="VIU40" s="262"/>
      <c r="VIV40" s="262"/>
      <c r="VIW40" s="262"/>
      <c r="VIX40" s="262"/>
      <c r="VIY40" s="262"/>
      <c r="VIZ40" s="262"/>
      <c r="VJA40" s="262"/>
      <c r="VJB40" s="262"/>
      <c r="VJC40" s="262"/>
      <c r="VJD40" s="262"/>
      <c r="VJE40" s="262"/>
      <c r="VJF40" s="262"/>
      <c r="VJG40" s="262"/>
      <c r="VJH40" s="262"/>
      <c r="VJI40" s="262"/>
      <c r="VJJ40" s="262"/>
      <c r="VJK40" s="262"/>
      <c r="VJL40" s="262"/>
      <c r="VJM40" s="262"/>
      <c r="VJN40" s="262"/>
      <c r="VJO40" s="262"/>
      <c r="VJP40" s="262"/>
      <c r="VJQ40" s="262"/>
      <c r="VJR40" s="262"/>
      <c r="VJS40" s="262"/>
      <c r="VJT40" s="262"/>
      <c r="VJU40" s="262"/>
      <c r="VJV40" s="262"/>
      <c r="VJW40" s="262"/>
      <c r="VJX40" s="262"/>
      <c r="VJY40" s="262"/>
      <c r="VJZ40" s="262"/>
      <c r="VKA40" s="262"/>
      <c r="VKB40" s="262"/>
      <c r="VKC40" s="262"/>
      <c r="VKD40" s="262"/>
      <c r="VKE40" s="262"/>
      <c r="VKF40" s="262"/>
      <c r="VKG40" s="262"/>
      <c r="VKH40" s="262"/>
      <c r="VKI40" s="262"/>
      <c r="VKJ40" s="262"/>
      <c r="VKK40" s="262"/>
      <c r="VKL40" s="262"/>
      <c r="VKM40" s="262"/>
      <c r="VKN40" s="262"/>
      <c r="VKO40" s="262"/>
      <c r="VKP40" s="262"/>
      <c r="VKQ40" s="262"/>
      <c r="VKR40" s="262"/>
      <c r="VKS40" s="262"/>
      <c r="VKT40" s="262"/>
      <c r="VKU40" s="262"/>
      <c r="VKV40" s="262"/>
      <c r="VKW40" s="262"/>
      <c r="VKX40" s="262"/>
      <c r="VKY40" s="262"/>
      <c r="VKZ40" s="262"/>
      <c r="VLA40" s="262"/>
      <c r="VLB40" s="262"/>
      <c r="VLC40" s="262"/>
      <c r="VLD40" s="262"/>
      <c r="VLE40" s="262"/>
      <c r="VLF40" s="262"/>
      <c r="VLG40" s="262"/>
      <c r="VLH40" s="262"/>
      <c r="VLI40" s="262"/>
      <c r="VLJ40" s="262"/>
      <c r="VLK40" s="262"/>
      <c r="VLL40" s="262"/>
      <c r="VLM40" s="262"/>
      <c r="VLN40" s="262"/>
      <c r="VLO40" s="262"/>
      <c r="VLP40" s="262"/>
      <c r="VLQ40" s="262"/>
      <c r="VLR40" s="262"/>
      <c r="VLS40" s="262"/>
      <c r="VLT40" s="262"/>
      <c r="VLU40" s="262"/>
      <c r="VLV40" s="262"/>
      <c r="VLW40" s="262"/>
      <c r="VLX40" s="262"/>
      <c r="VLY40" s="262"/>
      <c r="VLZ40" s="262"/>
      <c r="VMA40" s="262"/>
      <c r="VMB40" s="262"/>
      <c r="VMC40" s="262"/>
      <c r="VMD40" s="262"/>
      <c r="VME40" s="262"/>
      <c r="VMF40" s="262"/>
      <c r="VMG40" s="262"/>
      <c r="VMH40" s="262"/>
      <c r="VMI40" s="262"/>
      <c r="VMJ40" s="262"/>
      <c r="VMK40" s="262"/>
      <c r="VML40" s="262"/>
      <c r="VMM40" s="262"/>
      <c r="VMN40" s="262"/>
      <c r="VMO40" s="262"/>
      <c r="VMP40" s="262"/>
      <c r="VMQ40" s="262"/>
      <c r="VMR40" s="262"/>
      <c r="VMS40" s="262"/>
      <c r="VMT40" s="262"/>
      <c r="VMU40" s="262"/>
      <c r="VMV40" s="262"/>
      <c r="VMW40" s="262"/>
      <c r="VMX40" s="262"/>
      <c r="VMY40" s="262"/>
      <c r="VMZ40" s="262"/>
      <c r="VNA40" s="262"/>
      <c r="VNB40" s="262"/>
      <c r="VNC40" s="262"/>
      <c r="VND40" s="262"/>
      <c r="VNE40" s="262"/>
      <c r="VNF40" s="262"/>
      <c r="VNG40" s="262"/>
      <c r="VNH40" s="262"/>
      <c r="VNI40" s="262"/>
      <c r="VNJ40" s="262"/>
      <c r="VNK40" s="262"/>
      <c r="VNL40" s="262"/>
      <c r="VNM40" s="262"/>
      <c r="VNN40" s="262"/>
      <c r="VNO40" s="262"/>
      <c r="VNP40" s="262"/>
      <c r="VNQ40" s="262"/>
      <c r="VNR40" s="262"/>
      <c r="VNS40" s="262"/>
      <c r="VNT40" s="262"/>
      <c r="VNU40" s="262"/>
      <c r="VNV40" s="262"/>
      <c r="VNW40" s="262"/>
      <c r="VNX40" s="262"/>
      <c r="VNY40" s="262"/>
      <c r="VNZ40" s="262"/>
      <c r="VOA40" s="262"/>
      <c r="VOB40" s="262"/>
      <c r="VOC40" s="262"/>
      <c r="VOD40" s="262"/>
      <c r="VOE40" s="262"/>
      <c r="VOF40" s="262"/>
      <c r="VOG40" s="262"/>
      <c r="VOH40" s="262"/>
      <c r="VOI40" s="262"/>
      <c r="VOJ40" s="262"/>
      <c r="VOK40" s="262"/>
      <c r="VOL40" s="262"/>
      <c r="VOM40" s="262"/>
      <c r="VON40" s="262"/>
      <c r="VOO40" s="262"/>
      <c r="VOP40" s="262"/>
      <c r="VOQ40" s="262"/>
      <c r="VOR40" s="262"/>
      <c r="VOS40" s="262"/>
      <c r="VOT40" s="262"/>
      <c r="VOU40" s="262"/>
      <c r="VOV40" s="262"/>
      <c r="VOW40" s="262"/>
      <c r="VOX40" s="262"/>
      <c r="VOY40" s="262"/>
      <c r="VOZ40" s="262"/>
      <c r="VPA40" s="262"/>
      <c r="VPB40" s="262"/>
      <c r="VPC40" s="262"/>
      <c r="VPD40" s="262"/>
      <c r="VPE40" s="262"/>
      <c r="VPF40" s="262"/>
      <c r="VPG40" s="262"/>
      <c r="VPH40" s="262"/>
      <c r="VPI40" s="262"/>
      <c r="VPJ40" s="262"/>
      <c r="VPK40" s="262"/>
      <c r="VPL40" s="262"/>
      <c r="VPM40" s="262"/>
      <c r="VPN40" s="262"/>
      <c r="VPO40" s="262"/>
      <c r="VPP40" s="262"/>
      <c r="VPQ40" s="262"/>
      <c r="VPR40" s="262"/>
      <c r="VPS40" s="262"/>
      <c r="VPT40" s="262"/>
      <c r="VPU40" s="262"/>
      <c r="VPV40" s="262"/>
      <c r="VPW40" s="262"/>
      <c r="VPX40" s="262"/>
      <c r="VPY40" s="262"/>
      <c r="VPZ40" s="262"/>
      <c r="VQA40" s="262"/>
      <c r="VQB40" s="262"/>
      <c r="VQC40" s="262"/>
      <c r="VQD40" s="262"/>
      <c r="VQE40" s="262"/>
      <c r="VQF40" s="262"/>
      <c r="VQG40" s="262"/>
      <c r="VQH40" s="262"/>
      <c r="VQI40" s="262"/>
      <c r="VQJ40" s="262"/>
      <c r="VQK40" s="262"/>
      <c r="VQL40" s="262"/>
      <c r="VQM40" s="262"/>
      <c r="VQN40" s="262"/>
      <c r="VQO40" s="262"/>
      <c r="VQP40" s="262"/>
      <c r="VQQ40" s="262"/>
      <c r="VQR40" s="262"/>
      <c r="VQS40" s="262"/>
      <c r="VQT40" s="262"/>
      <c r="VQU40" s="262"/>
      <c r="VQV40" s="262"/>
      <c r="VQW40" s="262"/>
      <c r="VQX40" s="262"/>
      <c r="VQY40" s="262"/>
      <c r="VQZ40" s="262"/>
      <c r="VRA40" s="262"/>
      <c r="VRB40" s="262"/>
      <c r="VRC40" s="262"/>
      <c r="VRD40" s="262"/>
      <c r="VRE40" s="262"/>
      <c r="VRF40" s="262"/>
      <c r="VRG40" s="262"/>
      <c r="VRH40" s="262"/>
      <c r="VRI40" s="262"/>
      <c r="VRJ40" s="262"/>
      <c r="VRK40" s="262"/>
      <c r="VRL40" s="262"/>
      <c r="VRM40" s="262"/>
      <c r="VRN40" s="262"/>
      <c r="VRO40" s="262"/>
      <c r="VRP40" s="262"/>
      <c r="VRQ40" s="262"/>
      <c r="VRR40" s="262"/>
      <c r="VRS40" s="262"/>
      <c r="VRT40" s="262"/>
      <c r="VRU40" s="262"/>
      <c r="VRV40" s="262"/>
      <c r="VRW40" s="262"/>
      <c r="VRX40" s="262"/>
      <c r="VRY40" s="262"/>
      <c r="VRZ40" s="262"/>
      <c r="VSA40" s="262"/>
      <c r="VSB40" s="262"/>
      <c r="VSC40" s="262"/>
      <c r="VSD40" s="262"/>
      <c r="VSE40" s="262"/>
      <c r="VSF40" s="262"/>
      <c r="VSG40" s="262"/>
      <c r="VSH40" s="262"/>
      <c r="VSI40" s="262"/>
      <c r="VSJ40" s="262"/>
      <c r="VSK40" s="262"/>
      <c r="VSL40" s="262"/>
      <c r="VSM40" s="262"/>
      <c r="VSN40" s="262"/>
      <c r="VSO40" s="262"/>
      <c r="VSP40" s="262"/>
      <c r="VSQ40" s="262"/>
      <c r="VSR40" s="262"/>
      <c r="VSS40" s="262"/>
      <c r="VST40" s="262"/>
      <c r="VSU40" s="262"/>
      <c r="VSV40" s="262"/>
      <c r="VSW40" s="262"/>
      <c r="VSX40" s="262"/>
      <c r="VSY40" s="262"/>
      <c r="VSZ40" s="262"/>
      <c r="VTA40" s="262"/>
      <c r="VTB40" s="262"/>
      <c r="VTC40" s="262"/>
      <c r="VTD40" s="262"/>
      <c r="VTE40" s="262"/>
      <c r="VTF40" s="262"/>
      <c r="VTG40" s="262"/>
      <c r="VTH40" s="262"/>
      <c r="VTI40" s="262"/>
      <c r="VTJ40" s="262"/>
      <c r="VTK40" s="262"/>
      <c r="VTL40" s="262"/>
      <c r="VTM40" s="262"/>
      <c r="VTN40" s="262"/>
      <c r="VTO40" s="262"/>
      <c r="VTP40" s="262"/>
      <c r="VTQ40" s="262"/>
      <c r="VTR40" s="262"/>
      <c r="VTS40" s="262"/>
      <c r="VTT40" s="262"/>
      <c r="VTU40" s="262"/>
      <c r="VTV40" s="262"/>
      <c r="VTW40" s="262"/>
      <c r="VTX40" s="262"/>
      <c r="VTY40" s="262"/>
      <c r="VTZ40" s="262"/>
      <c r="VUA40" s="262"/>
      <c r="VUB40" s="262"/>
      <c r="VUC40" s="262"/>
      <c r="VUD40" s="262"/>
      <c r="VUE40" s="262"/>
      <c r="VUF40" s="262"/>
      <c r="VUG40" s="262"/>
      <c r="VUH40" s="262"/>
      <c r="VUI40" s="262"/>
      <c r="VUJ40" s="262"/>
      <c r="VUK40" s="262"/>
      <c r="VUL40" s="262"/>
      <c r="VUM40" s="262"/>
      <c r="VUN40" s="262"/>
      <c r="VUO40" s="262"/>
      <c r="VUP40" s="262"/>
      <c r="VUQ40" s="262"/>
      <c r="VUR40" s="262"/>
      <c r="VUS40" s="262"/>
      <c r="VUT40" s="262"/>
      <c r="VUU40" s="262"/>
      <c r="VUV40" s="262"/>
      <c r="VUW40" s="262"/>
      <c r="VUX40" s="262"/>
      <c r="VUY40" s="262"/>
      <c r="VUZ40" s="262"/>
      <c r="VVA40" s="262"/>
      <c r="VVB40" s="262"/>
      <c r="VVC40" s="262"/>
      <c r="VVD40" s="262"/>
      <c r="VVE40" s="262"/>
      <c r="VVF40" s="262"/>
      <c r="VVG40" s="262"/>
      <c r="VVH40" s="262"/>
      <c r="VVI40" s="262"/>
      <c r="VVJ40" s="262"/>
      <c r="VVK40" s="262"/>
      <c r="VVL40" s="262"/>
      <c r="VVM40" s="262"/>
      <c r="VVN40" s="262"/>
      <c r="VVO40" s="262"/>
      <c r="VVP40" s="262"/>
      <c r="VVQ40" s="262"/>
      <c r="VVR40" s="262"/>
      <c r="VVS40" s="262"/>
      <c r="VVT40" s="262"/>
      <c r="VVU40" s="262"/>
      <c r="VVV40" s="262"/>
      <c r="VVW40" s="262"/>
      <c r="VVX40" s="262"/>
      <c r="VVY40" s="262"/>
      <c r="VVZ40" s="262"/>
      <c r="VWA40" s="262"/>
      <c r="VWB40" s="262"/>
      <c r="VWC40" s="262"/>
      <c r="VWD40" s="262"/>
      <c r="VWE40" s="262"/>
      <c r="VWF40" s="262"/>
      <c r="VWG40" s="262"/>
      <c r="VWH40" s="262"/>
      <c r="VWI40" s="262"/>
      <c r="VWJ40" s="262"/>
      <c r="VWK40" s="262"/>
      <c r="VWL40" s="262"/>
      <c r="VWM40" s="262"/>
      <c r="VWN40" s="262"/>
      <c r="VWO40" s="262"/>
      <c r="VWP40" s="262"/>
      <c r="VWQ40" s="262"/>
      <c r="VWR40" s="262"/>
      <c r="VWS40" s="262"/>
      <c r="VWT40" s="262"/>
      <c r="VWU40" s="262"/>
      <c r="VWV40" s="262"/>
      <c r="VWW40" s="262"/>
      <c r="VWX40" s="262"/>
      <c r="VWY40" s="262"/>
      <c r="VWZ40" s="262"/>
      <c r="VXA40" s="262"/>
      <c r="VXB40" s="262"/>
      <c r="VXC40" s="262"/>
      <c r="VXD40" s="262"/>
      <c r="VXE40" s="262"/>
      <c r="VXF40" s="262"/>
      <c r="VXG40" s="262"/>
      <c r="VXH40" s="262"/>
      <c r="VXI40" s="262"/>
      <c r="VXJ40" s="262"/>
      <c r="VXK40" s="262"/>
      <c r="VXL40" s="262"/>
      <c r="VXM40" s="262"/>
      <c r="VXN40" s="262"/>
      <c r="VXO40" s="262"/>
      <c r="VXP40" s="262"/>
      <c r="VXQ40" s="262"/>
      <c r="VXR40" s="262"/>
      <c r="VXS40" s="262"/>
      <c r="VXT40" s="262"/>
      <c r="VXU40" s="262"/>
      <c r="VXV40" s="262"/>
      <c r="VXW40" s="262"/>
      <c r="VXX40" s="262"/>
      <c r="VXY40" s="262"/>
      <c r="VXZ40" s="262"/>
      <c r="VYA40" s="262"/>
      <c r="VYB40" s="262"/>
      <c r="VYC40" s="262"/>
      <c r="VYD40" s="262"/>
      <c r="VYE40" s="262"/>
      <c r="VYF40" s="262"/>
      <c r="VYG40" s="262"/>
      <c r="VYH40" s="262"/>
      <c r="VYI40" s="262"/>
      <c r="VYJ40" s="262"/>
      <c r="VYK40" s="262"/>
      <c r="VYL40" s="262"/>
      <c r="VYM40" s="262"/>
      <c r="VYN40" s="262"/>
      <c r="VYO40" s="262"/>
      <c r="VYP40" s="262"/>
      <c r="VYQ40" s="262"/>
      <c r="VYR40" s="262"/>
      <c r="VYS40" s="262"/>
      <c r="VYT40" s="262"/>
      <c r="VYU40" s="262"/>
      <c r="VYV40" s="262"/>
      <c r="VYW40" s="262"/>
      <c r="VYX40" s="262"/>
      <c r="VYY40" s="262"/>
      <c r="VYZ40" s="262"/>
      <c r="VZA40" s="262"/>
      <c r="VZB40" s="262"/>
      <c r="VZC40" s="262"/>
      <c r="VZD40" s="262"/>
      <c r="VZE40" s="262"/>
      <c r="VZF40" s="262"/>
      <c r="VZG40" s="262"/>
      <c r="VZH40" s="262"/>
      <c r="VZI40" s="262"/>
      <c r="VZJ40" s="262"/>
      <c r="VZK40" s="262"/>
      <c r="VZL40" s="262"/>
      <c r="VZM40" s="262"/>
      <c r="VZN40" s="262"/>
      <c r="VZO40" s="262"/>
      <c r="VZP40" s="262"/>
      <c r="VZQ40" s="262"/>
      <c r="VZR40" s="262"/>
      <c r="VZS40" s="262"/>
      <c r="VZT40" s="262"/>
      <c r="VZU40" s="262"/>
      <c r="VZV40" s="262"/>
      <c r="VZW40" s="262"/>
      <c r="VZX40" s="262"/>
      <c r="VZY40" s="262"/>
      <c r="VZZ40" s="262"/>
      <c r="WAA40" s="262"/>
      <c r="WAB40" s="262"/>
      <c r="WAC40" s="262"/>
      <c r="WAD40" s="262"/>
      <c r="WAE40" s="262"/>
      <c r="WAF40" s="262"/>
      <c r="WAG40" s="262"/>
      <c r="WAH40" s="262"/>
      <c r="WAI40" s="262"/>
      <c r="WAJ40" s="262"/>
      <c r="WAK40" s="262"/>
      <c r="WAL40" s="262"/>
      <c r="WAM40" s="262"/>
      <c r="WAN40" s="262"/>
      <c r="WAO40" s="262"/>
      <c r="WAP40" s="262"/>
      <c r="WAQ40" s="262"/>
      <c r="WAR40" s="262"/>
      <c r="WAS40" s="262"/>
      <c r="WAT40" s="262"/>
      <c r="WAU40" s="262"/>
      <c r="WAV40" s="262"/>
      <c r="WAW40" s="262"/>
      <c r="WAX40" s="262"/>
      <c r="WAY40" s="262"/>
      <c r="WAZ40" s="262"/>
      <c r="WBA40" s="262"/>
      <c r="WBB40" s="262"/>
      <c r="WBC40" s="262"/>
      <c r="WBD40" s="262"/>
      <c r="WBE40" s="262"/>
      <c r="WBF40" s="262"/>
      <c r="WBG40" s="262"/>
      <c r="WBH40" s="262"/>
      <c r="WBI40" s="262"/>
      <c r="WBJ40" s="262"/>
      <c r="WBK40" s="262"/>
      <c r="WBL40" s="262"/>
      <c r="WBM40" s="262"/>
      <c r="WBN40" s="262"/>
      <c r="WBO40" s="262"/>
      <c r="WBP40" s="262"/>
      <c r="WBQ40" s="262"/>
      <c r="WBR40" s="262"/>
      <c r="WBS40" s="262"/>
      <c r="WBT40" s="262"/>
      <c r="WBU40" s="262"/>
      <c r="WBV40" s="262"/>
      <c r="WBW40" s="262"/>
      <c r="WBX40" s="262"/>
      <c r="WBY40" s="262"/>
      <c r="WBZ40" s="262"/>
      <c r="WCA40" s="262"/>
      <c r="WCB40" s="262"/>
      <c r="WCC40" s="262"/>
      <c r="WCD40" s="262"/>
      <c r="WCE40" s="262"/>
      <c r="WCF40" s="262"/>
      <c r="WCG40" s="262"/>
      <c r="WCH40" s="262"/>
      <c r="WCI40" s="262"/>
      <c r="WCJ40" s="262"/>
      <c r="WCK40" s="262"/>
      <c r="WCL40" s="262"/>
      <c r="WCM40" s="262"/>
      <c r="WCN40" s="262"/>
      <c r="WCO40" s="262"/>
      <c r="WCP40" s="262"/>
      <c r="WCQ40" s="262"/>
      <c r="WCR40" s="262"/>
      <c r="WCS40" s="262"/>
      <c r="WCT40" s="262"/>
      <c r="WCU40" s="262"/>
      <c r="WCV40" s="262"/>
      <c r="WCW40" s="262"/>
      <c r="WCX40" s="262"/>
      <c r="WCY40" s="262"/>
      <c r="WCZ40" s="262"/>
      <c r="WDA40" s="262"/>
      <c r="WDB40" s="262"/>
      <c r="WDC40" s="262"/>
      <c r="WDD40" s="262"/>
      <c r="WDE40" s="262"/>
      <c r="WDF40" s="262"/>
      <c r="WDG40" s="262"/>
      <c r="WDH40" s="262"/>
      <c r="WDI40" s="262"/>
      <c r="WDJ40" s="262"/>
      <c r="WDK40" s="262"/>
      <c r="WDL40" s="262"/>
      <c r="WDM40" s="262"/>
      <c r="WDN40" s="262"/>
      <c r="WDO40" s="262"/>
      <c r="WDP40" s="262"/>
      <c r="WDQ40" s="262"/>
      <c r="WDR40" s="262"/>
      <c r="WDS40" s="262"/>
      <c r="WDT40" s="262"/>
      <c r="WDU40" s="262"/>
      <c r="WDV40" s="262"/>
      <c r="WDW40" s="262"/>
      <c r="WDX40" s="262"/>
      <c r="WDY40" s="262"/>
      <c r="WDZ40" s="262"/>
      <c r="WEA40" s="262"/>
      <c r="WEB40" s="262"/>
      <c r="WEC40" s="262"/>
      <c r="WED40" s="262"/>
      <c r="WEE40" s="262"/>
      <c r="WEF40" s="262"/>
      <c r="WEG40" s="262"/>
      <c r="WEH40" s="262"/>
      <c r="WEI40" s="262"/>
      <c r="WEJ40" s="262"/>
      <c r="WEK40" s="262"/>
      <c r="WEL40" s="262"/>
      <c r="WEM40" s="262"/>
      <c r="WEN40" s="262"/>
      <c r="WEO40" s="262"/>
      <c r="WEP40" s="262"/>
      <c r="WEQ40" s="262"/>
      <c r="WER40" s="262"/>
      <c r="WES40" s="262"/>
      <c r="WET40" s="262"/>
      <c r="WEU40" s="262"/>
      <c r="WEV40" s="262"/>
      <c r="WEW40" s="262"/>
      <c r="WEX40" s="262"/>
      <c r="WEY40" s="262"/>
      <c r="WEZ40" s="262"/>
      <c r="WFA40" s="262"/>
      <c r="WFB40" s="262"/>
      <c r="WFC40" s="262"/>
      <c r="WFD40" s="262"/>
      <c r="WFE40" s="262"/>
      <c r="WFF40" s="262"/>
      <c r="WFG40" s="262"/>
      <c r="WFH40" s="262"/>
      <c r="WFI40" s="262"/>
      <c r="WFJ40" s="262"/>
      <c r="WFK40" s="262"/>
      <c r="WFL40" s="262"/>
      <c r="WFM40" s="262"/>
      <c r="WFN40" s="262"/>
      <c r="WFO40" s="262"/>
      <c r="WFP40" s="262"/>
      <c r="WFQ40" s="262"/>
      <c r="WFR40" s="262"/>
      <c r="WFS40" s="262"/>
      <c r="WFT40" s="262"/>
      <c r="WFU40" s="262"/>
      <c r="WFV40" s="262"/>
      <c r="WFW40" s="262"/>
      <c r="WFX40" s="262"/>
      <c r="WFY40" s="262"/>
      <c r="WFZ40" s="262"/>
      <c r="WGA40" s="262"/>
      <c r="WGB40" s="262"/>
      <c r="WGC40" s="262"/>
      <c r="WGD40" s="262"/>
      <c r="WGE40" s="262"/>
      <c r="WGF40" s="262"/>
      <c r="WGG40" s="262"/>
      <c r="WGH40" s="262"/>
      <c r="WGI40" s="262"/>
      <c r="WGJ40" s="262"/>
      <c r="WGK40" s="262"/>
      <c r="WGL40" s="262"/>
      <c r="WGM40" s="262"/>
      <c r="WGN40" s="262"/>
      <c r="WGO40" s="262"/>
      <c r="WGP40" s="262"/>
      <c r="WGQ40" s="262"/>
      <c r="WGR40" s="262"/>
      <c r="WGS40" s="262"/>
      <c r="WGT40" s="262"/>
      <c r="WGU40" s="262"/>
      <c r="WGV40" s="262"/>
      <c r="WGW40" s="262"/>
      <c r="WGX40" s="262"/>
      <c r="WGY40" s="262"/>
      <c r="WGZ40" s="262"/>
      <c r="WHA40" s="262"/>
      <c r="WHB40" s="262"/>
      <c r="WHC40" s="262"/>
      <c r="WHD40" s="262"/>
      <c r="WHE40" s="262"/>
      <c r="WHF40" s="262"/>
      <c r="WHG40" s="262"/>
      <c r="WHH40" s="262"/>
      <c r="WHI40" s="262"/>
      <c r="WHJ40" s="262"/>
      <c r="WHK40" s="262"/>
      <c r="WHL40" s="262"/>
      <c r="WHM40" s="262"/>
      <c r="WHN40" s="262"/>
      <c r="WHO40" s="262"/>
      <c r="WHP40" s="262"/>
      <c r="WHQ40" s="262"/>
      <c r="WHR40" s="262"/>
      <c r="WHS40" s="262"/>
      <c r="WHT40" s="262"/>
      <c r="WHU40" s="262"/>
      <c r="WHV40" s="262"/>
      <c r="WHW40" s="262"/>
      <c r="WHX40" s="262"/>
      <c r="WHY40" s="262"/>
      <c r="WHZ40" s="262"/>
      <c r="WIA40" s="262"/>
      <c r="WIB40" s="262"/>
      <c r="WIC40" s="262"/>
      <c r="WID40" s="262"/>
      <c r="WIE40" s="262"/>
      <c r="WIF40" s="262"/>
      <c r="WIG40" s="262"/>
      <c r="WIH40" s="262"/>
      <c r="WII40" s="262"/>
      <c r="WIJ40" s="262"/>
      <c r="WIK40" s="262"/>
      <c r="WIL40" s="262"/>
      <c r="WIM40" s="262"/>
      <c r="WIN40" s="262"/>
      <c r="WIO40" s="262"/>
      <c r="WIP40" s="262"/>
      <c r="WIQ40" s="262"/>
      <c r="WIR40" s="262"/>
      <c r="WIS40" s="262"/>
      <c r="WIT40" s="262"/>
      <c r="WIU40" s="262"/>
      <c r="WIV40" s="262"/>
      <c r="WIW40" s="262"/>
      <c r="WIX40" s="262"/>
      <c r="WIY40" s="262"/>
      <c r="WIZ40" s="262"/>
      <c r="WJA40" s="262"/>
      <c r="WJB40" s="262"/>
      <c r="WJC40" s="262"/>
      <c r="WJD40" s="262"/>
      <c r="WJE40" s="262"/>
      <c r="WJF40" s="262"/>
      <c r="WJG40" s="262"/>
      <c r="WJH40" s="262"/>
      <c r="WJI40" s="262"/>
      <c r="WJJ40" s="262"/>
      <c r="WJK40" s="262"/>
      <c r="WJL40" s="262"/>
      <c r="WJM40" s="262"/>
      <c r="WJN40" s="262"/>
      <c r="WJO40" s="262"/>
      <c r="WJP40" s="262"/>
      <c r="WJQ40" s="262"/>
      <c r="WJR40" s="262"/>
      <c r="WJS40" s="262"/>
      <c r="WJT40" s="262"/>
      <c r="WJU40" s="262"/>
      <c r="WJV40" s="262"/>
      <c r="WJW40" s="262"/>
      <c r="WJX40" s="262"/>
      <c r="WJY40" s="262"/>
      <c r="WJZ40" s="262"/>
      <c r="WKA40" s="262"/>
      <c r="WKB40" s="262"/>
      <c r="WKC40" s="262"/>
      <c r="WKD40" s="262"/>
      <c r="WKE40" s="262"/>
      <c r="WKF40" s="262"/>
      <c r="WKG40" s="262"/>
      <c r="WKH40" s="262"/>
      <c r="WKI40" s="262"/>
      <c r="WKJ40" s="262"/>
      <c r="WKK40" s="262"/>
      <c r="WKL40" s="262"/>
      <c r="WKM40" s="262"/>
      <c r="WKN40" s="262"/>
      <c r="WKO40" s="262"/>
      <c r="WKP40" s="262"/>
      <c r="WKQ40" s="262"/>
      <c r="WKR40" s="262"/>
      <c r="WKS40" s="262"/>
      <c r="WKT40" s="262"/>
      <c r="WKU40" s="262"/>
      <c r="WKV40" s="262"/>
      <c r="WKW40" s="262"/>
      <c r="WKX40" s="262"/>
      <c r="WKY40" s="262"/>
      <c r="WKZ40" s="262"/>
      <c r="WLA40" s="262"/>
      <c r="WLB40" s="262"/>
      <c r="WLC40" s="262"/>
      <c r="WLD40" s="262"/>
      <c r="WLE40" s="262"/>
      <c r="WLF40" s="262"/>
      <c r="WLG40" s="262"/>
      <c r="WLH40" s="262"/>
      <c r="WLI40" s="262"/>
      <c r="WLJ40" s="262"/>
      <c r="WLK40" s="262"/>
      <c r="WLL40" s="262"/>
      <c r="WLM40" s="262"/>
      <c r="WLN40" s="262"/>
      <c r="WLO40" s="262"/>
      <c r="WLP40" s="262"/>
      <c r="WLQ40" s="262"/>
      <c r="WLR40" s="262"/>
      <c r="WLS40" s="262"/>
      <c r="WLT40" s="262"/>
      <c r="WLU40" s="262"/>
      <c r="WLV40" s="262"/>
      <c r="WLW40" s="262"/>
      <c r="WLX40" s="262"/>
      <c r="WLY40" s="262"/>
      <c r="WLZ40" s="262"/>
      <c r="WMA40" s="262"/>
      <c r="WMB40" s="262"/>
      <c r="WMC40" s="262"/>
      <c r="WMD40" s="262"/>
      <c r="WME40" s="262"/>
      <c r="WMF40" s="262"/>
      <c r="WMG40" s="262"/>
      <c r="WMH40" s="262"/>
      <c r="WMI40" s="262"/>
      <c r="WMJ40" s="262"/>
      <c r="WMK40" s="262"/>
      <c r="WML40" s="262"/>
      <c r="WMM40" s="262"/>
      <c r="WMN40" s="262"/>
      <c r="WMO40" s="262"/>
      <c r="WMP40" s="262"/>
      <c r="WMQ40" s="262"/>
      <c r="WMR40" s="262"/>
      <c r="WMS40" s="262"/>
      <c r="WMT40" s="262"/>
      <c r="WMU40" s="262"/>
      <c r="WMV40" s="262"/>
      <c r="WMW40" s="262"/>
      <c r="WMX40" s="262"/>
      <c r="WMY40" s="262"/>
      <c r="WMZ40" s="262"/>
      <c r="WNA40" s="262"/>
      <c r="WNB40" s="262"/>
      <c r="WNC40" s="262"/>
      <c r="WND40" s="262"/>
      <c r="WNE40" s="262"/>
      <c r="WNF40" s="262"/>
      <c r="WNG40" s="262"/>
      <c r="WNH40" s="262"/>
      <c r="WNI40" s="262"/>
      <c r="WNJ40" s="262"/>
      <c r="WNK40" s="262"/>
      <c r="WNL40" s="262"/>
      <c r="WNM40" s="262"/>
      <c r="WNN40" s="262"/>
      <c r="WNO40" s="262"/>
      <c r="WNP40" s="262"/>
      <c r="WNQ40" s="262"/>
      <c r="WNR40" s="262"/>
      <c r="WNS40" s="262"/>
      <c r="WNT40" s="262"/>
      <c r="WNU40" s="262"/>
      <c r="WNV40" s="262"/>
      <c r="WNW40" s="262"/>
      <c r="WNX40" s="262"/>
      <c r="WNY40" s="262"/>
      <c r="WNZ40" s="262"/>
      <c r="WOA40" s="262"/>
      <c r="WOB40" s="262"/>
      <c r="WOC40" s="262"/>
      <c r="WOD40" s="262"/>
      <c r="WOE40" s="262"/>
      <c r="WOF40" s="262"/>
      <c r="WOG40" s="262"/>
      <c r="WOH40" s="262"/>
      <c r="WOI40" s="262"/>
      <c r="WOJ40" s="262"/>
      <c r="WOK40" s="262"/>
      <c r="WOL40" s="262"/>
      <c r="WOM40" s="262"/>
      <c r="WON40" s="262"/>
      <c r="WOO40" s="262"/>
      <c r="WOP40" s="262"/>
      <c r="WOQ40" s="262"/>
      <c r="WOR40" s="262"/>
      <c r="WOS40" s="262"/>
      <c r="WOT40" s="262"/>
      <c r="WOU40" s="262"/>
      <c r="WOV40" s="262"/>
      <c r="WOW40" s="262"/>
      <c r="WOX40" s="262"/>
      <c r="WOY40" s="262"/>
      <c r="WOZ40" s="262"/>
      <c r="WPA40" s="262"/>
      <c r="WPB40" s="262"/>
      <c r="WPC40" s="262"/>
      <c r="WPD40" s="262"/>
      <c r="WPE40" s="262"/>
      <c r="WPF40" s="262"/>
      <c r="WPG40" s="262"/>
      <c r="WPH40" s="262"/>
      <c r="WPI40" s="262"/>
      <c r="WPJ40" s="262"/>
      <c r="WPK40" s="262"/>
      <c r="WPL40" s="262"/>
      <c r="WPM40" s="262"/>
      <c r="WPN40" s="262"/>
      <c r="WPO40" s="262"/>
      <c r="WPP40" s="262"/>
      <c r="WPQ40" s="262"/>
      <c r="WPR40" s="262"/>
      <c r="WPS40" s="262"/>
      <c r="WPT40" s="262"/>
      <c r="WPU40" s="262"/>
      <c r="WPV40" s="262"/>
      <c r="WPW40" s="262"/>
      <c r="WPX40" s="262"/>
      <c r="WPY40" s="262"/>
      <c r="WPZ40" s="262"/>
      <c r="WQA40" s="262"/>
      <c r="WQB40" s="262"/>
      <c r="WQC40" s="262"/>
      <c r="WQD40" s="262"/>
      <c r="WQE40" s="262"/>
      <c r="WQF40" s="262"/>
      <c r="WQG40" s="262"/>
      <c r="WQH40" s="262"/>
      <c r="WQI40" s="262"/>
      <c r="WQJ40" s="262"/>
      <c r="WQK40" s="262"/>
      <c r="WQL40" s="262"/>
      <c r="WQM40" s="262"/>
      <c r="WQN40" s="262"/>
      <c r="WQO40" s="262"/>
      <c r="WQP40" s="262"/>
      <c r="WQQ40" s="262"/>
      <c r="WQR40" s="262"/>
      <c r="WQS40" s="262"/>
      <c r="WQT40" s="262"/>
      <c r="WQU40" s="262"/>
      <c r="WQV40" s="262"/>
      <c r="WQW40" s="262"/>
      <c r="WQX40" s="262"/>
      <c r="WQY40" s="262"/>
      <c r="WQZ40" s="262"/>
      <c r="WRA40" s="262"/>
      <c r="WRB40" s="262"/>
      <c r="WRC40" s="262"/>
      <c r="WRD40" s="262"/>
      <c r="WRE40" s="262"/>
      <c r="WRF40" s="262"/>
      <c r="WRG40" s="262"/>
      <c r="WRH40" s="262"/>
      <c r="WRI40" s="262"/>
      <c r="WRJ40" s="262"/>
      <c r="WRK40" s="262"/>
      <c r="WRL40" s="262"/>
      <c r="WRM40" s="262"/>
      <c r="WRN40" s="262"/>
      <c r="WRO40" s="262"/>
      <c r="WRP40" s="262"/>
      <c r="WRQ40" s="262"/>
      <c r="WRR40" s="262"/>
      <c r="WRS40" s="262"/>
      <c r="WRT40" s="262"/>
      <c r="WRU40" s="262"/>
      <c r="WRV40" s="262"/>
      <c r="WRW40" s="262"/>
      <c r="WRX40" s="262"/>
      <c r="WRY40" s="262"/>
      <c r="WRZ40" s="262"/>
      <c r="WSA40" s="262"/>
      <c r="WSB40" s="262"/>
      <c r="WSC40" s="262"/>
      <c r="WSD40" s="262"/>
      <c r="WSE40" s="262"/>
      <c r="WSF40" s="262"/>
      <c r="WSG40" s="262"/>
      <c r="WSH40" s="262"/>
      <c r="WSI40" s="262"/>
      <c r="WSJ40" s="262"/>
      <c r="WSK40" s="262"/>
      <c r="WSL40" s="262"/>
      <c r="WSM40" s="262"/>
      <c r="WSN40" s="262"/>
      <c r="WSO40" s="262"/>
      <c r="WSP40" s="262"/>
      <c r="WSQ40" s="262"/>
      <c r="WSR40" s="262"/>
      <c r="WSS40" s="262"/>
      <c r="WST40" s="262"/>
      <c r="WSU40" s="262"/>
      <c r="WSV40" s="262"/>
      <c r="WSW40" s="262"/>
      <c r="WSX40" s="262"/>
      <c r="WSY40" s="262"/>
      <c r="WSZ40" s="262"/>
      <c r="WTA40" s="262"/>
      <c r="WTB40" s="262"/>
      <c r="WTC40" s="262"/>
      <c r="WTD40" s="262"/>
      <c r="WTE40" s="262"/>
      <c r="WTF40" s="262"/>
      <c r="WTG40" s="262"/>
      <c r="WTH40" s="262"/>
      <c r="WTI40" s="262"/>
      <c r="WTJ40" s="262"/>
      <c r="WTK40" s="262"/>
      <c r="WTL40" s="262"/>
      <c r="WTM40" s="262"/>
      <c r="WTN40" s="262"/>
      <c r="WTO40" s="262"/>
      <c r="WTP40" s="262"/>
      <c r="WTQ40" s="262"/>
      <c r="WTR40" s="262"/>
      <c r="WTS40" s="262"/>
      <c r="WTT40" s="262"/>
      <c r="WTU40" s="262"/>
      <c r="WTV40" s="262"/>
      <c r="WTW40" s="262"/>
      <c r="WTX40" s="262"/>
      <c r="WTY40" s="262"/>
      <c r="WTZ40" s="262"/>
      <c r="WUA40" s="262"/>
      <c r="WUB40" s="262"/>
      <c r="WUC40" s="262"/>
      <c r="WUD40" s="262"/>
      <c r="WUE40" s="262"/>
      <c r="WUF40" s="262"/>
      <c r="WUG40" s="262"/>
      <c r="WUH40" s="262"/>
      <c r="WUI40" s="262"/>
      <c r="WUJ40" s="262"/>
      <c r="WUK40" s="262"/>
      <c r="WUL40" s="262"/>
      <c r="WUM40" s="262"/>
      <c r="WUN40" s="262"/>
      <c r="WUO40" s="262"/>
      <c r="WUP40" s="262"/>
      <c r="WUQ40" s="262"/>
      <c r="WUR40" s="262"/>
      <c r="WUS40" s="262"/>
      <c r="WUT40" s="262"/>
      <c r="WUU40" s="262"/>
      <c r="WUV40" s="262"/>
      <c r="WUW40" s="262"/>
      <c r="WUX40" s="262"/>
      <c r="WUY40" s="262"/>
      <c r="WUZ40" s="262"/>
      <c r="WVA40" s="262"/>
      <c r="WVB40" s="262"/>
      <c r="WVC40" s="262"/>
      <c r="WVD40" s="262"/>
      <c r="WVE40" s="262"/>
      <c r="WVF40" s="262"/>
      <c r="WVG40" s="262"/>
      <c r="WVH40" s="262"/>
      <c r="WVI40" s="262"/>
      <c r="WVJ40" s="262"/>
      <c r="WVK40" s="262"/>
      <c r="WVL40" s="262"/>
      <c r="WVM40" s="262"/>
      <c r="WVN40" s="262"/>
      <c r="WVO40" s="262"/>
      <c r="WVP40" s="262"/>
      <c r="WVQ40" s="262"/>
      <c r="WVR40" s="262"/>
      <c r="WVS40" s="262"/>
      <c r="WVT40" s="262"/>
      <c r="WVU40" s="262"/>
      <c r="WVV40" s="262"/>
      <c r="WVW40" s="262"/>
      <c r="WVX40" s="262"/>
      <c r="WVY40" s="262"/>
      <c r="WVZ40" s="262"/>
      <c r="WWA40" s="262"/>
      <c r="WWB40" s="262"/>
      <c r="WWC40" s="262"/>
      <c r="WWD40" s="262"/>
      <c r="WWE40" s="262"/>
      <c r="WWF40" s="262"/>
      <c r="WWG40" s="262"/>
      <c r="WWH40" s="262"/>
      <c r="WWI40" s="262"/>
      <c r="WWJ40" s="262"/>
      <c r="WWK40" s="262"/>
      <c r="WWL40" s="262"/>
      <c r="WWM40" s="262"/>
      <c r="WWN40" s="262"/>
      <c r="WWO40" s="262"/>
      <c r="WWP40" s="262"/>
      <c r="WWQ40" s="262"/>
      <c r="WWR40" s="262"/>
      <c r="WWS40" s="262"/>
      <c r="WWT40" s="262"/>
      <c r="WWU40" s="262"/>
      <c r="WWV40" s="262"/>
      <c r="WWW40" s="262"/>
      <c r="WWX40" s="262"/>
      <c r="WWY40" s="262"/>
      <c r="WWZ40" s="262"/>
      <c r="WXA40" s="262"/>
      <c r="WXB40" s="262"/>
      <c r="WXC40" s="262"/>
      <c r="WXD40" s="262"/>
      <c r="WXE40" s="262"/>
      <c r="WXF40" s="262"/>
      <c r="WXG40" s="262"/>
      <c r="WXH40" s="262"/>
      <c r="WXI40" s="262"/>
      <c r="WXJ40" s="262"/>
      <c r="WXK40" s="262"/>
      <c r="WXL40" s="262"/>
      <c r="WXM40" s="262"/>
      <c r="WXN40" s="262"/>
      <c r="WXO40" s="262"/>
      <c r="WXP40" s="262"/>
      <c r="WXQ40" s="262"/>
      <c r="WXR40" s="262"/>
      <c r="WXS40" s="262"/>
      <c r="WXT40" s="262"/>
      <c r="WXU40" s="262"/>
      <c r="WXV40" s="262"/>
      <c r="WXW40" s="262"/>
      <c r="WXX40" s="262"/>
      <c r="WXY40" s="262"/>
      <c r="WXZ40" s="262"/>
      <c r="WYA40" s="262"/>
      <c r="WYB40" s="262"/>
      <c r="WYC40" s="262"/>
      <c r="WYD40" s="262"/>
      <c r="WYE40" s="262"/>
      <c r="WYF40" s="262"/>
      <c r="WYG40" s="262"/>
      <c r="WYH40" s="262"/>
      <c r="WYI40" s="262"/>
      <c r="WYJ40" s="262"/>
      <c r="WYK40" s="262"/>
      <c r="WYL40" s="262"/>
      <c r="WYM40" s="262"/>
      <c r="WYN40" s="262"/>
      <c r="WYO40" s="262"/>
      <c r="WYP40" s="262"/>
      <c r="WYQ40" s="262"/>
      <c r="WYR40" s="262"/>
      <c r="WYS40" s="262"/>
      <c r="WYT40" s="262"/>
      <c r="WYU40" s="262"/>
      <c r="WYV40" s="262"/>
      <c r="WYW40" s="262"/>
      <c r="WYX40" s="262"/>
      <c r="WYY40" s="262"/>
      <c r="WYZ40" s="262"/>
      <c r="WZA40" s="262"/>
      <c r="WZB40" s="262"/>
      <c r="WZC40" s="262"/>
      <c r="WZD40" s="262"/>
      <c r="WZE40" s="262"/>
      <c r="WZF40" s="262"/>
      <c r="WZG40" s="262"/>
      <c r="WZH40" s="262"/>
      <c r="WZI40" s="262"/>
      <c r="WZJ40" s="262"/>
      <c r="WZK40" s="262"/>
      <c r="WZL40" s="262"/>
      <c r="WZM40" s="262"/>
      <c r="WZN40" s="262"/>
      <c r="WZO40" s="262"/>
      <c r="WZP40" s="262"/>
      <c r="WZQ40" s="262"/>
      <c r="WZR40" s="262"/>
      <c r="WZS40" s="262"/>
      <c r="WZT40" s="262"/>
      <c r="WZU40" s="262"/>
      <c r="WZV40" s="262"/>
      <c r="WZW40" s="262"/>
      <c r="WZX40" s="262"/>
      <c r="WZY40" s="262"/>
      <c r="WZZ40" s="262"/>
      <c r="XAA40" s="262"/>
      <c r="XAB40" s="262"/>
      <c r="XAC40" s="262"/>
      <c r="XAD40" s="262"/>
      <c r="XAE40" s="262"/>
      <c r="XAF40" s="262"/>
      <c r="XAG40" s="262"/>
      <c r="XAH40" s="262"/>
      <c r="XAI40" s="262"/>
      <c r="XAJ40" s="262"/>
      <c r="XAK40" s="262"/>
      <c r="XAL40" s="262"/>
      <c r="XAM40" s="262"/>
      <c r="XAN40" s="262"/>
      <c r="XAO40" s="262"/>
      <c r="XAP40" s="262"/>
      <c r="XAQ40" s="262"/>
      <c r="XAR40" s="262"/>
      <c r="XAS40" s="262"/>
      <c r="XAT40" s="262"/>
      <c r="XAU40" s="262"/>
      <c r="XAV40" s="262"/>
      <c r="XAW40" s="262"/>
      <c r="XAX40" s="262"/>
      <c r="XAY40" s="262"/>
      <c r="XAZ40" s="262"/>
      <c r="XBA40" s="262"/>
      <c r="XBB40" s="262"/>
      <c r="XBC40" s="262"/>
      <c r="XBD40" s="262"/>
      <c r="XBE40" s="262"/>
      <c r="XBF40" s="262"/>
      <c r="XBG40" s="262"/>
      <c r="XBH40" s="262"/>
      <c r="XBI40" s="262"/>
      <c r="XBJ40" s="262"/>
      <c r="XBK40" s="262"/>
      <c r="XBL40" s="262"/>
      <c r="XBM40" s="262"/>
      <c r="XBN40" s="262"/>
      <c r="XBO40" s="262"/>
      <c r="XBP40" s="262"/>
      <c r="XBQ40" s="262"/>
      <c r="XBR40" s="262"/>
      <c r="XBS40" s="262"/>
      <c r="XBT40" s="262"/>
      <c r="XBU40" s="262"/>
      <c r="XBV40" s="262"/>
      <c r="XBW40" s="262"/>
      <c r="XBX40" s="262"/>
      <c r="XBY40" s="262"/>
      <c r="XBZ40" s="262"/>
      <c r="XCA40" s="262"/>
      <c r="XCB40" s="262"/>
      <c r="XCC40" s="262"/>
      <c r="XCD40" s="262"/>
      <c r="XCE40" s="262"/>
      <c r="XCF40" s="262"/>
      <c r="XCG40" s="262"/>
      <c r="XCH40" s="262"/>
      <c r="XCI40" s="262"/>
      <c r="XCJ40" s="262"/>
      <c r="XCK40" s="262"/>
      <c r="XCL40" s="262"/>
      <c r="XCM40" s="262"/>
      <c r="XCN40" s="262"/>
      <c r="XCO40" s="262"/>
      <c r="XCP40" s="262"/>
      <c r="XCQ40" s="262"/>
      <c r="XCR40" s="262"/>
      <c r="XCS40" s="262"/>
      <c r="XCT40" s="262"/>
      <c r="XCU40" s="262"/>
      <c r="XCV40" s="262"/>
      <c r="XCW40" s="262"/>
      <c r="XCX40" s="262"/>
      <c r="XCY40" s="262"/>
      <c r="XCZ40" s="262"/>
      <c r="XDA40" s="262"/>
      <c r="XDB40" s="262"/>
      <c r="XDC40" s="262"/>
      <c r="XDD40" s="262"/>
      <c r="XDE40" s="262"/>
      <c r="XDF40" s="262"/>
      <c r="XDG40" s="262"/>
      <c r="XDH40" s="262"/>
      <c r="XDI40" s="262"/>
      <c r="XDJ40" s="262"/>
      <c r="XDK40" s="262"/>
      <c r="XDL40" s="262"/>
    </row>
    <row r="41" spans="1:16340" x14ac:dyDescent="0.2">
      <c r="A41" s="342"/>
    </row>
    <row r="42" spans="1:16340" s="263" customFormat="1" ht="31.5" x14ac:dyDescent="0.2">
      <c r="A42" s="346" t="s">
        <v>417</v>
      </c>
    </row>
    <row r="43" spans="1:16340" s="263" customFormat="1" ht="42" x14ac:dyDescent="0.2">
      <c r="A43" s="347" t="s">
        <v>409</v>
      </c>
    </row>
    <row r="44" spans="1:16340" s="263" customFormat="1" ht="21" x14ac:dyDescent="0.2">
      <c r="A44" s="347" t="s">
        <v>410</v>
      </c>
    </row>
    <row r="45" spans="1:16340" s="263" customFormat="1" ht="21" x14ac:dyDescent="0.2">
      <c r="A45" s="347" t="s">
        <v>418</v>
      </c>
    </row>
    <row r="46" spans="1:16340" s="263" customFormat="1" ht="21" x14ac:dyDescent="0.2">
      <c r="A46" s="347" t="s">
        <v>411</v>
      </c>
    </row>
    <row r="47" spans="1:16340" s="263" customFormat="1" ht="31.5" x14ac:dyDescent="0.2">
      <c r="A47" s="347" t="s">
        <v>412</v>
      </c>
    </row>
    <row r="48" spans="1:16340" s="263" customFormat="1" ht="31.5" x14ac:dyDescent="0.2">
      <c r="A48" s="347" t="s">
        <v>413</v>
      </c>
    </row>
    <row r="49" spans="1:1" s="263" customFormat="1" ht="31.5" x14ac:dyDescent="0.2">
      <c r="A49" s="340" t="s">
        <v>179</v>
      </c>
    </row>
    <row r="50" spans="1:1" s="263" customFormat="1" ht="63" x14ac:dyDescent="0.2">
      <c r="A50" s="348" t="s">
        <v>414</v>
      </c>
    </row>
    <row r="51" spans="1:1" s="263" customFormat="1" ht="21" x14ac:dyDescent="0.2">
      <c r="A51" s="344" t="s">
        <v>175</v>
      </c>
    </row>
    <row r="52" spans="1:1" s="263" customFormat="1" ht="42.75" x14ac:dyDescent="0.2">
      <c r="A52" s="339" t="s">
        <v>415</v>
      </c>
    </row>
    <row r="53" spans="1:1" s="263" customFormat="1" ht="21" x14ac:dyDescent="0.2">
      <c r="A53" s="335" t="s">
        <v>177</v>
      </c>
    </row>
    <row r="54" spans="1:1" s="263" customFormat="1" ht="12.75" x14ac:dyDescent="0.2">
      <c r="A54" s="336"/>
    </row>
    <row r="55" spans="1:1" s="263" customFormat="1" ht="12.75" x14ac:dyDescent="0.2">
      <c r="A55" s="337" t="s">
        <v>145</v>
      </c>
    </row>
    <row r="56" spans="1:1" s="263" customFormat="1" ht="24" x14ac:dyDescent="0.2">
      <c r="A56" s="338" t="s">
        <v>420</v>
      </c>
    </row>
    <row r="57" spans="1:1" s="263" customFormat="1" ht="12.75" x14ac:dyDescent="0.2">
      <c r="A57" s="338"/>
    </row>
    <row r="58" spans="1:1" s="263" customFormat="1" ht="12.75" x14ac:dyDescent="0.2">
      <c r="A58" s="333"/>
    </row>
    <row r="59" spans="1:1" s="263" customFormat="1" ht="12.75" x14ac:dyDescent="0.2">
      <c r="A59" s="331"/>
    </row>
    <row r="60" spans="1:1" s="263" customFormat="1" ht="12.75" x14ac:dyDescent="0.2">
      <c r="A60" s="331"/>
    </row>
  </sheetData>
  <mergeCells count="1">
    <mergeCell ref="A36:A39"/>
  </mergeCells>
  <pageMargins left="0.7" right="0.7" top="0.75" bottom="0.75" header="0.3" footer="0.3"/>
  <pageSetup paperSize="9" orientation="portrait" horizontalDpi="4294967295" verticalDpi="4294967295"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5"/>
  <sheetViews>
    <sheetView topLeftCell="A19" zoomScaleNormal="100" workbookViewId="0">
      <selection activeCell="A43" sqref="A43:A44"/>
    </sheetView>
  </sheetViews>
  <sheetFormatPr defaultColWidth="9" defaultRowHeight="12" x14ac:dyDescent="0.2"/>
  <cols>
    <col min="1" max="1" width="83.85546875" style="213" customWidth="1"/>
    <col min="2" max="19" width="9" style="213"/>
    <col min="20" max="21" width="9" style="213" customWidth="1"/>
    <col min="22" max="23" width="9" style="213"/>
    <col min="24" max="24" width="9" style="213" customWidth="1"/>
    <col min="25" max="25" width="7.85546875" style="213" bestFit="1" customWidth="1"/>
    <col min="26" max="26" width="7.85546875" style="213" hidden="1" customWidth="1"/>
    <col min="27" max="27" width="7.85546875" style="213" customWidth="1"/>
    <col min="28" max="29" width="9" style="213" customWidth="1"/>
    <col min="30" max="30" width="9" style="213"/>
    <col min="31" max="32" width="9" style="213" customWidth="1"/>
    <col min="33" max="16384" width="9" style="213"/>
  </cols>
  <sheetData>
    <row r="1" spans="1:60" s="21" customFormat="1" ht="12" customHeight="1" x14ac:dyDescent="0.2">
      <c r="A1" s="114" t="s">
        <v>141</v>
      </c>
    </row>
    <row r="2" spans="1:60" s="21" customFormat="1" ht="12" customHeight="1" x14ac:dyDescent="0.2">
      <c r="A2" s="98" t="s">
        <v>241</v>
      </c>
    </row>
    <row r="3" spans="1:60" ht="8.4499999999999993" customHeight="1" x14ac:dyDescent="0.2">
      <c r="A3" s="80"/>
    </row>
    <row r="4" spans="1:60" s="21" customFormat="1" ht="32.450000000000003" customHeight="1" x14ac:dyDescent="0.2">
      <c r="A4" s="315" t="s">
        <v>146</v>
      </c>
    </row>
    <row r="5" spans="1:60" s="81" customFormat="1" ht="23.1" customHeight="1" x14ac:dyDescent="0.2">
      <c r="A5" s="93" t="s">
        <v>143</v>
      </c>
      <c r="B5" s="310" t="e">
        <f>'C завтраками| Bed and breakfast'!#REF!</f>
        <v>#REF!</v>
      </c>
      <c r="C5" s="291" t="e">
        <f>'C завтраками| Bed and breakfast'!#REF!</f>
        <v>#REF!</v>
      </c>
      <c r="D5" s="310" t="e">
        <f>'C завтраками| Bed and breakfast'!#REF!</f>
        <v>#REF!</v>
      </c>
      <c r="E5" s="310" t="e">
        <f>'C завтраками| Bed and breakfast'!#REF!</f>
        <v>#REF!</v>
      </c>
      <c r="F5" s="310" t="e">
        <f>'C завтраками| Bed and breakfast'!#REF!</f>
        <v>#REF!</v>
      </c>
      <c r="G5" s="310" t="e">
        <f>'C завтраками| Bed and breakfast'!#REF!</f>
        <v>#REF!</v>
      </c>
      <c r="H5" s="310">
        <f>'C завтраками| Bed and breakfast'!B4</f>
        <v>45399</v>
      </c>
      <c r="I5" s="310">
        <f>'C завтраками| Bed and breakfast'!C4</f>
        <v>45401</v>
      </c>
      <c r="J5" s="310">
        <f>'C завтраками| Bed and breakfast'!D4</f>
        <v>45403</v>
      </c>
      <c r="K5" s="310">
        <f>'C завтраками| Bed and breakfast'!E4</f>
        <v>45407</v>
      </c>
      <c r="L5" s="310">
        <f>'C завтраками| Bed and breakfast'!F4</f>
        <v>45408</v>
      </c>
      <c r="M5" s="310">
        <f>'C завтраками| Bed and breakfast'!G4</f>
        <v>45410</v>
      </c>
      <c r="N5" s="310">
        <f>'C завтраками| Bed and breakfast'!I4</f>
        <v>45414</v>
      </c>
      <c r="O5" s="310">
        <f>'C завтраками| Bed and breakfast'!J4</f>
        <v>45415</v>
      </c>
      <c r="P5" s="310">
        <f>'C завтраками| Bed and breakfast'!K4</f>
        <v>45417</v>
      </c>
      <c r="Q5" s="310">
        <f>'C завтраками| Bed and breakfast'!L4</f>
        <v>45420</v>
      </c>
      <c r="R5" s="310">
        <f>'C завтраками| Bed and breakfast'!N4</f>
        <v>45424</v>
      </c>
      <c r="S5" s="310">
        <f>'C завтраками| Bed and breakfast'!P4</f>
        <v>45429</v>
      </c>
      <c r="T5" s="310">
        <f>'C завтраками| Bed and breakfast'!Q4</f>
        <v>45431</v>
      </c>
      <c r="U5" s="310">
        <f>'C завтраками| Bed and breakfast'!R4</f>
        <v>45436</v>
      </c>
      <c r="V5" s="310">
        <f>'C завтраками| Bed and breakfast'!S4</f>
        <v>45438</v>
      </c>
      <c r="W5" s="310">
        <f>'C завтраками| Bed and breakfast'!T4</f>
        <v>45440</v>
      </c>
      <c r="X5" s="310">
        <f>'C завтраками| Bed and breakfast'!U4</f>
        <v>45443</v>
      </c>
      <c r="Y5" s="310">
        <f>'C завтраками| Bed and breakfast'!V4</f>
        <v>45444</v>
      </c>
      <c r="Z5" s="310">
        <f>'C завтраками| Bed and breakfast'!W4</f>
        <v>45445</v>
      </c>
      <c r="AA5" s="310">
        <f>'C завтраками| Bed and breakfast'!X4</f>
        <v>45453</v>
      </c>
      <c r="AB5" s="310">
        <f>'C завтраками| Bed and breakfast'!Y4</f>
        <v>45454</v>
      </c>
      <c r="AC5" s="310">
        <f>'C завтраками| Bed and breakfast'!Z4</f>
        <v>45457</v>
      </c>
      <c r="AD5" s="310">
        <f>'C завтраками| Bed and breakfast'!AA4</f>
        <v>45459</v>
      </c>
      <c r="AE5" s="310">
        <f>'C завтраками| Bed and breakfast'!AC4</f>
        <v>45464</v>
      </c>
      <c r="AF5" s="310">
        <f>'C завтраками| Bed and breakfast'!AD4</f>
        <v>45466</v>
      </c>
      <c r="AG5" s="310">
        <f>'C завтраками| Bed and breakfast'!AE4</f>
        <v>45471</v>
      </c>
      <c r="AH5" s="310">
        <f>'C завтраками| Bed and breakfast'!AF4</f>
        <v>45473</v>
      </c>
      <c r="AI5" s="310">
        <f>'C завтраками| Bed and breakfast'!AG4</f>
        <v>45474</v>
      </c>
      <c r="AJ5" s="310">
        <f>'C завтраками| Bed and breakfast'!AH4</f>
        <v>45478</v>
      </c>
      <c r="AK5" s="310">
        <f>'C завтраками| Bed and breakfast'!AI4</f>
        <v>45480</v>
      </c>
      <c r="AL5" s="310">
        <f>'C завтраками| Bed and breakfast'!AL4</f>
        <v>45492</v>
      </c>
      <c r="AM5" s="310">
        <f>'C завтраками| Bed and breakfast'!AM4</f>
        <v>45494</v>
      </c>
      <c r="AN5" s="310">
        <f>'C завтраками| Bed and breakfast'!AN4</f>
        <v>45499</v>
      </c>
      <c r="AO5" s="310">
        <f>'C завтраками| Bed and breakfast'!AO4</f>
        <v>45501</v>
      </c>
      <c r="AP5" s="310">
        <f>'C завтраками| Bed and breakfast'!AQ4</f>
        <v>45505</v>
      </c>
      <c r="AQ5" s="310">
        <f>'C завтраками| Bed and breakfast'!AR4</f>
        <v>45506</v>
      </c>
      <c r="AR5" s="310">
        <f>'C завтраками| Bed and breakfast'!AS4</f>
        <v>45508</v>
      </c>
      <c r="AS5" s="310">
        <f>'C завтраками| Bed and breakfast'!AT4</f>
        <v>45513</v>
      </c>
      <c r="AT5" s="310">
        <f>'C завтраками| Bed and breakfast'!AU4</f>
        <v>45515</v>
      </c>
      <c r="AU5" s="310">
        <f>'C завтраками| Bed and breakfast'!AV4</f>
        <v>45520</v>
      </c>
      <c r="AV5" s="310">
        <f>'C завтраками| Bed and breakfast'!AW4</f>
        <v>45522</v>
      </c>
      <c r="AW5" s="310">
        <f>'C завтраками| Bed and breakfast'!AX4</f>
        <v>45526</v>
      </c>
      <c r="AX5" s="310">
        <f>'C завтраками| Bed and breakfast'!AY4</f>
        <v>45532</v>
      </c>
      <c r="AY5" s="310">
        <f>'C завтраками| Bed and breakfast'!AZ4</f>
        <v>45534</v>
      </c>
      <c r="AZ5" s="310">
        <f>'C завтраками| Bed and breakfast'!BA4</f>
        <v>45536</v>
      </c>
      <c r="BA5" s="310">
        <f>'C завтраками| Bed and breakfast'!BB4</f>
        <v>45541</v>
      </c>
      <c r="BB5" s="310">
        <f>'C завтраками| Bed and breakfast'!BC4</f>
        <v>45543</v>
      </c>
      <c r="BC5" s="310">
        <f>'C завтраками| Bed and breakfast'!BD4</f>
        <v>45548</v>
      </c>
      <c r="BD5" s="310">
        <f>'C завтраками| Bed and breakfast'!BE4</f>
        <v>45550</v>
      </c>
      <c r="BE5" s="310">
        <f>'C завтраками| Bed and breakfast'!BF4</f>
        <v>45555</v>
      </c>
      <c r="BF5" s="310">
        <f>'C завтраками| Bed and breakfast'!BG4</f>
        <v>45557</v>
      </c>
      <c r="BG5" s="310">
        <f>'C завтраками| Bed and breakfast'!BH4</f>
        <v>45562</v>
      </c>
      <c r="BH5" s="310">
        <f>'C завтраками| Bed and breakfast'!BI4</f>
        <v>45564</v>
      </c>
    </row>
    <row r="6" spans="1:60" s="81" customFormat="1" ht="23.1" customHeight="1" x14ac:dyDescent="0.2">
      <c r="A6" s="94"/>
      <c r="B6" s="310" t="e">
        <f>'C завтраками| Bed and breakfast'!#REF!</f>
        <v>#REF!</v>
      </c>
      <c r="C6" s="291" t="e">
        <f>'C завтраками| Bed and breakfast'!#REF!</f>
        <v>#REF!</v>
      </c>
      <c r="D6" s="310" t="e">
        <f>'C завтраками| Bed and breakfast'!#REF!</f>
        <v>#REF!</v>
      </c>
      <c r="E6" s="310" t="e">
        <f>'C завтраками| Bed and breakfast'!#REF!</f>
        <v>#REF!</v>
      </c>
      <c r="F6" s="310" t="e">
        <f>'C завтраками| Bed and breakfast'!#REF!</f>
        <v>#REF!</v>
      </c>
      <c r="G6" s="310" t="e">
        <f>'C завтраками| Bed and breakfast'!#REF!</f>
        <v>#REF!</v>
      </c>
      <c r="H6" s="310">
        <f>'C завтраками| Bed and breakfast'!B5</f>
        <v>45400</v>
      </c>
      <c r="I6" s="310">
        <f>'C завтраками| Bed and breakfast'!C5</f>
        <v>45402</v>
      </c>
      <c r="J6" s="310">
        <f>'C завтраками| Bed and breakfast'!D5</f>
        <v>45406</v>
      </c>
      <c r="K6" s="310">
        <f>'C завтраками| Bed and breakfast'!E5</f>
        <v>45407</v>
      </c>
      <c r="L6" s="310">
        <f>'C завтраками| Bed and breakfast'!F5</f>
        <v>45409</v>
      </c>
      <c r="M6" s="310">
        <f>'C завтраками| Bed and breakfast'!G5</f>
        <v>45411</v>
      </c>
      <c r="N6" s="310">
        <f>'C завтраками| Bed and breakfast'!I5</f>
        <v>45414</v>
      </c>
      <c r="O6" s="310">
        <f>'C завтраками| Bed and breakfast'!J5</f>
        <v>45416</v>
      </c>
      <c r="P6" s="310">
        <f>'C завтраками| Bed and breakfast'!K5</f>
        <v>45419</v>
      </c>
      <c r="Q6" s="310">
        <f>'C завтраками| Bed and breakfast'!L5</f>
        <v>45420</v>
      </c>
      <c r="R6" s="310">
        <f>'C завтраками| Bed and breakfast'!N5</f>
        <v>45426</v>
      </c>
      <c r="S6" s="310">
        <f>'C завтраками| Bed and breakfast'!P5</f>
        <v>45430</v>
      </c>
      <c r="T6" s="310">
        <f>'C завтраками| Bed and breakfast'!Q5</f>
        <v>45435</v>
      </c>
      <c r="U6" s="310">
        <f>'C завтраками| Bed and breakfast'!R5</f>
        <v>45437</v>
      </c>
      <c r="V6" s="310">
        <f>'C завтраками| Bed and breakfast'!S5</f>
        <v>45439</v>
      </c>
      <c r="W6" s="310">
        <f>'C завтраками| Bed and breakfast'!T5</f>
        <v>45442</v>
      </c>
      <c r="X6" s="310">
        <f>'C завтраками| Bed and breakfast'!U5</f>
        <v>45443</v>
      </c>
      <c r="Y6" s="310">
        <f>'C завтраками| Bed and breakfast'!V5</f>
        <v>45444</v>
      </c>
      <c r="Z6" s="310">
        <f>'C завтраками| Bed and breakfast'!W5</f>
        <v>45452</v>
      </c>
      <c r="AA6" s="310">
        <f>'C завтраками| Bed and breakfast'!X5</f>
        <v>45453</v>
      </c>
      <c r="AB6" s="310">
        <f>'C завтраками| Bed and breakfast'!Y5</f>
        <v>45456</v>
      </c>
      <c r="AC6" s="310">
        <f>'C завтраками| Bed and breakfast'!Z5</f>
        <v>45458</v>
      </c>
      <c r="AD6" s="310">
        <f>'C завтраками| Bed and breakfast'!AA5</f>
        <v>45460</v>
      </c>
      <c r="AE6" s="310">
        <f>'C завтраками| Bed and breakfast'!AC5</f>
        <v>45465</v>
      </c>
      <c r="AF6" s="310">
        <f>'C завтраками| Bed and breakfast'!AD5</f>
        <v>45470</v>
      </c>
      <c r="AG6" s="310">
        <f>'C завтраками| Bed and breakfast'!AE5</f>
        <v>45472</v>
      </c>
      <c r="AH6" s="310">
        <f>'C завтраками| Bed and breakfast'!AF5</f>
        <v>45473</v>
      </c>
      <c r="AI6" s="310">
        <f>'C завтраками| Bed and breakfast'!AG5</f>
        <v>45477</v>
      </c>
      <c r="AJ6" s="310">
        <f>'C завтраками| Bed and breakfast'!AH5</f>
        <v>45479</v>
      </c>
      <c r="AK6" s="310">
        <f>'C завтраками| Bed and breakfast'!AI5</f>
        <v>45483</v>
      </c>
      <c r="AL6" s="310">
        <f>'C завтраками| Bed and breakfast'!AL5</f>
        <v>45493</v>
      </c>
      <c r="AM6" s="310">
        <f>'C завтраками| Bed and breakfast'!AM5</f>
        <v>45498</v>
      </c>
      <c r="AN6" s="310">
        <f>'C завтраками| Bed and breakfast'!AN5</f>
        <v>45500</v>
      </c>
      <c r="AO6" s="310">
        <f>'C завтраками| Bed and breakfast'!AO5</f>
        <v>45503</v>
      </c>
      <c r="AP6" s="310">
        <f>'C завтраками| Bed and breakfast'!AQ5</f>
        <v>45505</v>
      </c>
      <c r="AQ6" s="310">
        <f>'C завтраками| Bed and breakfast'!AR5</f>
        <v>45507</v>
      </c>
      <c r="AR6" s="310">
        <f>'C завтраками| Bed and breakfast'!AS5</f>
        <v>45512</v>
      </c>
      <c r="AS6" s="310">
        <f>'C завтраками| Bed and breakfast'!AT5</f>
        <v>45514</v>
      </c>
      <c r="AT6" s="310">
        <f>'C завтраками| Bed and breakfast'!AU5</f>
        <v>45519</v>
      </c>
      <c r="AU6" s="310">
        <f>'C завтраками| Bed and breakfast'!AV5</f>
        <v>45521</v>
      </c>
      <c r="AV6" s="310">
        <f>'C завтраками| Bed and breakfast'!AW5</f>
        <v>45525</v>
      </c>
      <c r="AW6" s="310">
        <f>'C завтраками| Bed and breakfast'!AX5</f>
        <v>45531</v>
      </c>
      <c r="AX6" s="310">
        <f>'C завтраками| Bed and breakfast'!AY5</f>
        <v>45533</v>
      </c>
      <c r="AY6" s="310">
        <f>'C завтраками| Bed and breakfast'!AZ5</f>
        <v>45535</v>
      </c>
      <c r="AZ6" s="310">
        <f>'C завтраками| Bed and breakfast'!BA5</f>
        <v>45540</v>
      </c>
      <c r="BA6" s="310">
        <f>'C завтраками| Bed and breakfast'!BB5</f>
        <v>45542</v>
      </c>
      <c r="BB6" s="310">
        <f>'C завтраками| Bed and breakfast'!BC5</f>
        <v>45547</v>
      </c>
      <c r="BC6" s="310">
        <f>'C завтраками| Bed and breakfast'!BD5</f>
        <v>45549</v>
      </c>
      <c r="BD6" s="310">
        <f>'C завтраками| Bed and breakfast'!BE5</f>
        <v>45554</v>
      </c>
      <c r="BE6" s="310">
        <f>'C завтраками| Bed and breakfast'!BF5</f>
        <v>45556</v>
      </c>
      <c r="BF6" s="310">
        <f>'C завтраками| Bed and breakfast'!BG5</f>
        <v>45561</v>
      </c>
      <c r="BG6" s="310">
        <f>'C завтраками| Bed and breakfast'!BH5</f>
        <v>45563</v>
      </c>
      <c r="BH6" s="310">
        <f>'C завтраками| Bed and breakfast'!BI5</f>
        <v>45565</v>
      </c>
    </row>
    <row r="7" spans="1:60" s="85" customFormat="1" x14ac:dyDescent="0.2">
      <c r="A7" s="259" t="s">
        <v>153</v>
      </c>
    </row>
    <row r="8" spans="1:60" s="85" customFormat="1" x14ac:dyDescent="0.2">
      <c r="A8" s="260">
        <v>1</v>
      </c>
      <c r="B8" s="261" t="e">
        <f>'C завтраками| Bed and breakfast'!#REF!*0.85</f>
        <v>#REF!</v>
      </c>
      <c r="C8" s="261" t="e">
        <f>'C завтраками| Bed and breakfast'!#REF!*0.85</f>
        <v>#REF!</v>
      </c>
      <c r="D8" s="261" t="e">
        <f>'C завтраками| Bed and breakfast'!#REF!*0.85</f>
        <v>#REF!</v>
      </c>
      <c r="E8" s="261" t="e">
        <f>'C завтраками| Bed and breakfast'!#REF!*0.85</f>
        <v>#REF!</v>
      </c>
      <c r="F8" s="261" t="e">
        <f>'C завтраками| Bed and breakfast'!#REF!*0.85</f>
        <v>#REF!</v>
      </c>
      <c r="G8" s="261" t="e">
        <f>'C завтраками| Bed and breakfast'!#REF!*0.85</f>
        <v>#REF!</v>
      </c>
      <c r="H8" s="261">
        <f>'C завтраками| Bed and breakfast'!B7*0.85</f>
        <v>15725</v>
      </c>
      <c r="I8" s="261">
        <f>'C завтраками| Bed and breakfast'!C7*0.85</f>
        <v>14450</v>
      </c>
      <c r="J8" s="261">
        <f>'C завтраками| Bed and breakfast'!D7*0.85</f>
        <v>12495</v>
      </c>
      <c r="K8" s="261">
        <f>'C завтраками| Bed and breakfast'!E7*0.85</f>
        <v>12495</v>
      </c>
      <c r="L8" s="261">
        <f>'C завтраками| Bed and breakfast'!F7*0.85</f>
        <v>15725</v>
      </c>
      <c r="M8" s="261">
        <f>'C завтраками| Bed and breakfast'!G7*0.85</f>
        <v>27200</v>
      </c>
      <c r="N8" s="261">
        <f>'C завтраками| Bed and breakfast'!I7*0.85</f>
        <v>20825</v>
      </c>
      <c r="O8" s="261">
        <f>'C завтраками| Bed and breakfast'!J7*0.85</f>
        <v>20825</v>
      </c>
      <c r="P8" s="261">
        <f>'C завтраками| Bed and breakfast'!K7*0.85</f>
        <v>18275</v>
      </c>
      <c r="Q8" s="261">
        <f>'C завтраками| Bed and breakfast'!L7*0.85</f>
        <v>23375</v>
      </c>
      <c r="R8" s="261">
        <f>'C завтраками| Bed and breakfast'!N7*0.85</f>
        <v>11900</v>
      </c>
      <c r="S8" s="261">
        <f>'C завтраками| Bed and breakfast'!P7*0.85</f>
        <v>11900</v>
      </c>
      <c r="T8" s="261">
        <f>'C завтраками| Bed and breakfast'!Q7*0.85</f>
        <v>12495</v>
      </c>
      <c r="U8" s="261">
        <f>'C завтраками| Bed and breakfast'!R7*0.85</f>
        <v>13175</v>
      </c>
      <c r="V8" s="261">
        <f>'C завтраками| Bed and breakfast'!S7*0.85</f>
        <v>10625</v>
      </c>
      <c r="W8" s="261">
        <f>'C завтраками| Bed and breakfast'!T7*0.85</f>
        <v>13175</v>
      </c>
      <c r="X8" s="261">
        <f>'C завтраками| Bed and breakfast'!U7*0.85</f>
        <v>15725</v>
      </c>
      <c r="Y8" s="261">
        <f>'C завтраками| Bed and breakfast'!V7*0.85</f>
        <v>15725</v>
      </c>
      <c r="Z8" s="261">
        <f>'C завтраками| Bed and breakfast'!W7*0.85</f>
        <v>15725</v>
      </c>
      <c r="AA8" s="261">
        <f>'C завтраками| Bed and breakfast'!X7*0.85</f>
        <v>15725</v>
      </c>
      <c r="AB8" s="261">
        <f>'C завтраками| Bed and breakfast'!Y7*0.85</f>
        <v>14450</v>
      </c>
      <c r="AC8" s="261">
        <f>'C завтраками| Bed and breakfast'!Z7*0.85</f>
        <v>18275</v>
      </c>
      <c r="AD8" s="261">
        <f>'C завтраками| Bed and breakfast'!AA7*0.85</f>
        <v>14450</v>
      </c>
      <c r="AE8" s="261">
        <f>'C завтраками| Bed and breakfast'!AC7*0.85</f>
        <v>18275</v>
      </c>
      <c r="AF8" s="261">
        <f>'C завтраками| Bed and breakfast'!AD7*0.85</f>
        <v>14450</v>
      </c>
      <c r="AG8" s="261">
        <f>'C завтраками| Bed and breakfast'!AE7*0.85</f>
        <v>18275</v>
      </c>
      <c r="AH8" s="261">
        <f>'C завтраками| Bed and breakfast'!AF7*0.85</f>
        <v>15725</v>
      </c>
      <c r="AI8" s="261">
        <f>'C завтраками| Bed and breakfast'!AG7*0.85</f>
        <v>21420</v>
      </c>
      <c r="AJ8" s="261">
        <f>'C завтраками| Bed and breakfast'!AH7*0.85</f>
        <v>23970</v>
      </c>
      <c r="AK8" s="261">
        <f>'C завтраками| Bed and breakfast'!AI7*0.85</f>
        <v>21420</v>
      </c>
      <c r="AL8" s="261">
        <f>'C завтраками| Bed and breakfast'!AL7*0.85</f>
        <v>21420</v>
      </c>
      <c r="AM8" s="261">
        <f>'C завтраками| Bed and breakfast'!AM7*0.85</f>
        <v>19975</v>
      </c>
      <c r="AN8" s="261">
        <f>'C завтраками| Bed and breakfast'!AN7*0.85</f>
        <v>23970</v>
      </c>
      <c r="AO8" s="261">
        <f>'C завтраками| Bed and breakfast'!AO7*0.85</f>
        <v>21420</v>
      </c>
      <c r="AP8" s="261">
        <f>'C завтраками| Bed and breakfast'!AQ7*0.85</f>
        <v>23970</v>
      </c>
      <c r="AQ8" s="261">
        <f>'C завтраками| Bed and breakfast'!AR7*0.85</f>
        <v>30770</v>
      </c>
      <c r="AR8" s="261">
        <f>'C завтраками| Bed and breakfast'!AS7*0.85</f>
        <v>23970</v>
      </c>
      <c r="AS8" s="261">
        <f>'C завтраками| Bed and breakfast'!AT7*0.85</f>
        <v>28220</v>
      </c>
      <c r="AT8" s="261">
        <f>'C завтраками| Bed and breakfast'!AU7*0.85</f>
        <v>23970</v>
      </c>
      <c r="AU8" s="261">
        <f>'C завтраками| Bed and breakfast'!AV7*0.85</f>
        <v>28220</v>
      </c>
      <c r="AV8" s="261">
        <f>'C завтраками| Bed and breakfast'!AW7*0.85</f>
        <v>23970</v>
      </c>
      <c r="AW8" s="261">
        <f>'C завтраками| Bed and breakfast'!AX7*0.85</f>
        <v>30770</v>
      </c>
      <c r="AX8" s="261">
        <f>'C завтраками| Bed and breakfast'!AY7*0.85</f>
        <v>19975</v>
      </c>
      <c r="AY8" s="261">
        <f>'C завтраками| Bed and breakfast'!AZ7*0.85</f>
        <v>25670</v>
      </c>
      <c r="AZ8" s="261">
        <f>'C завтраками| Bed and breakfast'!BA7*0.85</f>
        <v>17425</v>
      </c>
      <c r="BA8" s="261">
        <f>'C завтраками| Bed and breakfast'!BB7*0.85</f>
        <v>18700</v>
      </c>
      <c r="BB8" s="261">
        <f>'C завтраками| Bed and breakfast'!BC7*0.85</f>
        <v>17425</v>
      </c>
      <c r="BC8" s="261">
        <f>'C завтраками| Bed and breakfast'!BD7*0.85</f>
        <v>18700</v>
      </c>
      <c r="BD8" s="261">
        <f>'C завтраками| Bed and breakfast'!BE7*0.85</f>
        <v>17425</v>
      </c>
      <c r="BE8" s="261">
        <f>'C завтраками| Bed and breakfast'!BF7*0.85</f>
        <v>18700</v>
      </c>
      <c r="BF8" s="261">
        <f>'C завтраками| Bed and breakfast'!BG7*0.85</f>
        <v>17425</v>
      </c>
      <c r="BG8" s="261">
        <f>'C завтраками| Bed and breakfast'!BH7*0.85</f>
        <v>18700</v>
      </c>
      <c r="BH8" s="261">
        <f>'C завтраками| Bed and breakfast'!BI7*0.85</f>
        <v>17425</v>
      </c>
    </row>
    <row r="9" spans="1:60" s="85" customFormat="1" x14ac:dyDescent="0.2">
      <c r="A9" s="260">
        <v>2</v>
      </c>
      <c r="B9" s="260" t="e">
        <f>'C завтраками| Bed and breakfast'!#REF!*0.85</f>
        <v>#REF!</v>
      </c>
      <c r="C9" s="260" t="e">
        <f>'C завтраками| Bed and breakfast'!#REF!*0.85</f>
        <v>#REF!</v>
      </c>
      <c r="D9" s="260" t="e">
        <f>'C завтраками| Bed and breakfast'!#REF!*0.85</f>
        <v>#REF!</v>
      </c>
      <c r="E9" s="260" t="e">
        <f>'C завтраками| Bed and breakfast'!#REF!*0.85</f>
        <v>#REF!</v>
      </c>
      <c r="F9" s="260" t="e">
        <f>'C завтраками| Bed and breakfast'!#REF!*0.85</f>
        <v>#REF!</v>
      </c>
      <c r="G9" s="260" t="e">
        <f>'C завтраками| Bed and breakfast'!#REF!*0.85</f>
        <v>#REF!</v>
      </c>
      <c r="H9" s="260">
        <f>'C завтраками| Bed and breakfast'!B8*0.85</f>
        <v>17425</v>
      </c>
      <c r="I9" s="260">
        <f>'C завтраками| Bed and breakfast'!C8*0.85</f>
        <v>16150</v>
      </c>
      <c r="J9" s="260">
        <f>'C завтраками| Bed and breakfast'!D8*0.85</f>
        <v>14195</v>
      </c>
      <c r="K9" s="260">
        <f>'C завтраками| Bed and breakfast'!E8*0.85</f>
        <v>14195</v>
      </c>
      <c r="L9" s="260">
        <f>'C завтраками| Bed and breakfast'!F8*0.85</f>
        <v>17425</v>
      </c>
      <c r="M9" s="260">
        <f>'C завтраками| Bed and breakfast'!G8*0.85</f>
        <v>28900</v>
      </c>
      <c r="N9" s="260">
        <f>'C завтраками| Bed and breakfast'!I8*0.85</f>
        <v>22525</v>
      </c>
      <c r="O9" s="260">
        <f>'C завтраками| Bed and breakfast'!J8*0.85</f>
        <v>22525</v>
      </c>
      <c r="P9" s="260">
        <f>'C завтраками| Bed and breakfast'!K8*0.85</f>
        <v>19975</v>
      </c>
      <c r="Q9" s="260">
        <f>'C завтраками| Bed and breakfast'!L8*0.85</f>
        <v>25075</v>
      </c>
      <c r="R9" s="260">
        <f>'C завтраками| Bed and breakfast'!N8*0.85</f>
        <v>13600</v>
      </c>
      <c r="S9" s="260">
        <f>'C завтраками| Bed and breakfast'!P8*0.85</f>
        <v>13600</v>
      </c>
      <c r="T9" s="260">
        <f>'C завтраками| Bed and breakfast'!Q8*0.85</f>
        <v>14195</v>
      </c>
      <c r="U9" s="260">
        <f>'C завтраками| Bed and breakfast'!R8*0.85</f>
        <v>14875</v>
      </c>
      <c r="V9" s="260">
        <f>'C завтраками| Bed and breakfast'!S8*0.85</f>
        <v>12325</v>
      </c>
      <c r="W9" s="260">
        <f>'C завтраками| Bed and breakfast'!T8*0.85</f>
        <v>14875</v>
      </c>
      <c r="X9" s="260">
        <f>'C завтраками| Bed and breakfast'!U8*0.85</f>
        <v>17425</v>
      </c>
      <c r="Y9" s="260">
        <f>'C завтраками| Bed and breakfast'!V8*0.85</f>
        <v>17425</v>
      </c>
      <c r="Z9" s="260">
        <f>'C завтраками| Bed and breakfast'!W8*0.85</f>
        <v>17425</v>
      </c>
      <c r="AA9" s="260">
        <f>'C завтраками| Bed and breakfast'!X8*0.85</f>
        <v>17425</v>
      </c>
      <c r="AB9" s="260">
        <f>'C завтраками| Bed and breakfast'!Y8*0.85</f>
        <v>16150</v>
      </c>
      <c r="AC9" s="260">
        <f>'C завтраками| Bed and breakfast'!Z8*0.85</f>
        <v>19975</v>
      </c>
      <c r="AD9" s="260">
        <f>'C завтраками| Bed and breakfast'!AA8*0.85</f>
        <v>16150</v>
      </c>
      <c r="AE9" s="260">
        <f>'C завтраками| Bed and breakfast'!AC8*0.85</f>
        <v>19975</v>
      </c>
      <c r="AF9" s="260">
        <f>'C завтраками| Bed and breakfast'!AD8*0.85</f>
        <v>16150</v>
      </c>
      <c r="AG9" s="260">
        <f>'C завтраками| Bed and breakfast'!AE8*0.85</f>
        <v>19975</v>
      </c>
      <c r="AH9" s="260">
        <f>'C завтраками| Bed and breakfast'!AF8*0.85</f>
        <v>17425</v>
      </c>
      <c r="AI9" s="260">
        <f>'C завтраками| Bed and breakfast'!AG8*0.85</f>
        <v>23120</v>
      </c>
      <c r="AJ9" s="260">
        <f>'C завтраками| Bed and breakfast'!AH8*0.85</f>
        <v>25670</v>
      </c>
      <c r="AK9" s="260">
        <f>'C завтраками| Bed and breakfast'!AI8*0.85</f>
        <v>23120</v>
      </c>
      <c r="AL9" s="260">
        <f>'C завтраками| Bed and breakfast'!AL8*0.85</f>
        <v>23120</v>
      </c>
      <c r="AM9" s="260">
        <f>'C завтраками| Bed and breakfast'!AM8*0.85</f>
        <v>21675</v>
      </c>
      <c r="AN9" s="260">
        <f>'C завтраками| Bed and breakfast'!AN8*0.85</f>
        <v>25670</v>
      </c>
      <c r="AO9" s="260">
        <f>'C завтраками| Bed and breakfast'!AO8*0.85</f>
        <v>23120</v>
      </c>
      <c r="AP9" s="260">
        <f>'C завтраками| Bed and breakfast'!AQ8*0.85</f>
        <v>25670</v>
      </c>
      <c r="AQ9" s="260">
        <f>'C завтраками| Bed and breakfast'!AR8*0.85</f>
        <v>32470</v>
      </c>
      <c r="AR9" s="260">
        <f>'C завтраками| Bed and breakfast'!AS8*0.85</f>
        <v>25670</v>
      </c>
      <c r="AS9" s="260">
        <f>'C завтраками| Bed and breakfast'!AT8*0.85</f>
        <v>29920</v>
      </c>
      <c r="AT9" s="260">
        <f>'C завтраками| Bed and breakfast'!AU8*0.85</f>
        <v>25670</v>
      </c>
      <c r="AU9" s="260">
        <f>'C завтраками| Bed and breakfast'!AV8*0.85</f>
        <v>29920</v>
      </c>
      <c r="AV9" s="260">
        <f>'C завтраками| Bed and breakfast'!AW8*0.85</f>
        <v>25670</v>
      </c>
      <c r="AW9" s="260">
        <f>'C завтраками| Bed and breakfast'!AX8*0.85</f>
        <v>32470</v>
      </c>
      <c r="AX9" s="260">
        <f>'C завтраками| Bed and breakfast'!AY8*0.85</f>
        <v>21675</v>
      </c>
      <c r="AY9" s="260">
        <f>'C завтраками| Bed and breakfast'!AZ8*0.85</f>
        <v>27370</v>
      </c>
      <c r="AZ9" s="260">
        <f>'C завтраками| Bed and breakfast'!BA8*0.85</f>
        <v>19125</v>
      </c>
      <c r="BA9" s="260">
        <f>'C завтраками| Bed and breakfast'!BB8*0.85</f>
        <v>20400</v>
      </c>
      <c r="BB9" s="260">
        <f>'C завтраками| Bed and breakfast'!BC8*0.85</f>
        <v>19125</v>
      </c>
      <c r="BC9" s="260">
        <f>'C завтраками| Bed and breakfast'!BD8*0.85</f>
        <v>20400</v>
      </c>
      <c r="BD9" s="260">
        <f>'C завтраками| Bed and breakfast'!BE8*0.85</f>
        <v>19125</v>
      </c>
      <c r="BE9" s="260">
        <f>'C завтраками| Bed and breakfast'!BF8*0.85</f>
        <v>20400</v>
      </c>
      <c r="BF9" s="260">
        <f>'C завтраками| Bed and breakfast'!BG8*0.85</f>
        <v>19125</v>
      </c>
      <c r="BG9" s="260">
        <f>'C завтраками| Bed and breakfast'!BH8*0.85</f>
        <v>20400</v>
      </c>
      <c r="BH9" s="260">
        <f>'C завтраками| Bed and breakfast'!BI8*0.85</f>
        <v>19125</v>
      </c>
    </row>
    <row r="10" spans="1:60" s="85" customFormat="1" x14ac:dyDescent="0.2">
      <c r="A10" s="259" t="s">
        <v>155</v>
      </c>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261"/>
      <c r="BD10" s="261"/>
      <c r="BE10" s="261"/>
      <c r="BF10" s="261"/>
      <c r="BG10" s="261"/>
      <c r="BH10" s="261"/>
    </row>
    <row r="11" spans="1:60" s="85" customFormat="1" x14ac:dyDescent="0.2">
      <c r="A11" s="260">
        <v>1</v>
      </c>
      <c r="B11" s="260" t="e">
        <f>'C завтраками| Bed and breakfast'!#REF!*0.85</f>
        <v>#REF!</v>
      </c>
      <c r="C11" s="260" t="e">
        <f>'C завтраками| Bed and breakfast'!#REF!*0.85</f>
        <v>#REF!</v>
      </c>
      <c r="D11" s="260" t="e">
        <f>'C завтраками| Bed and breakfast'!#REF!*0.85</f>
        <v>#REF!</v>
      </c>
      <c r="E11" s="260" t="e">
        <f>'C завтраками| Bed and breakfast'!#REF!*0.85</f>
        <v>#REF!</v>
      </c>
      <c r="F11" s="260" t="e">
        <f>'C завтраками| Bed and breakfast'!#REF!*0.85</f>
        <v>#REF!</v>
      </c>
      <c r="G11" s="260" t="e">
        <f>'C завтраками| Bed and breakfast'!#REF!*0.85</f>
        <v>#REF!</v>
      </c>
      <c r="H11" s="260">
        <f>'C завтраками| Bed and breakfast'!B10*0.85</f>
        <v>17850</v>
      </c>
      <c r="I11" s="260">
        <f>'C завтраками| Bed and breakfast'!C10*0.85</f>
        <v>16575</v>
      </c>
      <c r="J11" s="260">
        <f>'C завтраками| Bed and breakfast'!D10*0.85</f>
        <v>14620</v>
      </c>
      <c r="K11" s="260">
        <f>'C завтраками| Bed and breakfast'!E10*0.85</f>
        <v>14620</v>
      </c>
      <c r="L11" s="260">
        <f>'C завтраками| Bed and breakfast'!F10*0.85</f>
        <v>17850</v>
      </c>
      <c r="M11" s="260">
        <f>'C завтраками| Bed and breakfast'!G10*0.85</f>
        <v>29325</v>
      </c>
      <c r="N11" s="260">
        <f>'C завтраками| Bed and breakfast'!I10*0.85</f>
        <v>22950</v>
      </c>
      <c r="O11" s="260">
        <f>'C завтраками| Bed and breakfast'!J10*0.85</f>
        <v>22950</v>
      </c>
      <c r="P11" s="260">
        <f>'C завтраками| Bed and breakfast'!K10*0.85</f>
        <v>20400</v>
      </c>
      <c r="Q11" s="260">
        <f>'C завтраками| Bed and breakfast'!L10*0.85</f>
        <v>25500</v>
      </c>
      <c r="R11" s="260">
        <f>'C завтраками| Bed and breakfast'!N10*0.85</f>
        <v>14025</v>
      </c>
      <c r="S11" s="260">
        <f>'C завтраками| Bed and breakfast'!P10*0.85</f>
        <v>14025</v>
      </c>
      <c r="T11" s="260">
        <f>'C завтраками| Bed and breakfast'!Q10*0.85</f>
        <v>14620</v>
      </c>
      <c r="U11" s="260">
        <f>'C завтраками| Bed and breakfast'!R10*0.85</f>
        <v>15300</v>
      </c>
      <c r="V11" s="260">
        <f>'C завтраками| Bed and breakfast'!S10*0.85</f>
        <v>12750</v>
      </c>
      <c r="W11" s="260">
        <f>'C завтраками| Bed and breakfast'!T10*0.85</f>
        <v>15300</v>
      </c>
      <c r="X11" s="260">
        <f>'C завтраками| Bed and breakfast'!U10*0.85</f>
        <v>17850</v>
      </c>
      <c r="Y11" s="260">
        <f>'C завтраками| Bed and breakfast'!V10*0.85</f>
        <v>17850</v>
      </c>
      <c r="Z11" s="260">
        <f>'C завтраками| Bed and breakfast'!W10*0.85</f>
        <v>17850</v>
      </c>
      <c r="AA11" s="260">
        <f>'C завтраками| Bed and breakfast'!X10*0.85</f>
        <v>17850</v>
      </c>
      <c r="AB11" s="260">
        <f>'C завтраками| Bed and breakfast'!Y10*0.85</f>
        <v>16575</v>
      </c>
      <c r="AC11" s="260">
        <f>'C завтраками| Bed and breakfast'!Z10*0.85</f>
        <v>20400</v>
      </c>
      <c r="AD11" s="260">
        <f>'C завтраками| Bed and breakfast'!AA10*0.85</f>
        <v>16575</v>
      </c>
      <c r="AE11" s="260">
        <f>'C завтраками| Bed and breakfast'!AC10*0.85</f>
        <v>20400</v>
      </c>
      <c r="AF11" s="260">
        <f>'C завтраками| Bed and breakfast'!AD10*0.85</f>
        <v>16575</v>
      </c>
      <c r="AG11" s="260">
        <f>'C завтраками| Bed and breakfast'!AE10*0.85</f>
        <v>20400</v>
      </c>
      <c r="AH11" s="260">
        <f>'C завтраками| Bed and breakfast'!AF10*0.85</f>
        <v>17850</v>
      </c>
      <c r="AI11" s="260">
        <f>'C завтраками| Bed and breakfast'!AG10*0.85</f>
        <v>23545</v>
      </c>
      <c r="AJ11" s="260">
        <f>'C завтраками| Bed and breakfast'!AH10*0.85</f>
        <v>26095</v>
      </c>
      <c r="AK11" s="260">
        <f>'C завтраками| Bed and breakfast'!AI10*0.85</f>
        <v>23545</v>
      </c>
      <c r="AL11" s="260">
        <f>'C завтраками| Bed and breakfast'!AL10*0.85</f>
        <v>23545</v>
      </c>
      <c r="AM11" s="260">
        <f>'C завтраками| Bed and breakfast'!AM10*0.85</f>
        <v>22100</v>
      </c>
      <c r="AN11" s="260">
        <f>'C завтраками| Bed and breakfast'!AN10*0.85</f>
        <v>26095</v>
      </c>
      <c r="AO11" s="260">
        <f>'C завтраками| Bed and breakfast'!AO10*0.85</f>
        <v>23545</v>
      </c>
      <c r="AP11" s="260">
        <f>'C завтраками| Bed and breakfast'!AQ10*0.85</f>
        <v>26095</v>
      </c>
      <c r="AQ11" s="260">
        <f>'C завтраками| Bed and breakfast'!AR10*0.85</f>
        <v>32895</v>
      </c>
      <c r="AR11" s="260">
        <f>'C завтраками| Bed and breakfast'!AS10*0.85</f>
        <v>26095</v>
      </c>
      <c r="AS11" s="260">
        <f>'C завтраками| Bed and breakfast'!AT10*0.85</f>
        <v>30345</v>
      </c>
      <c r="AT11" s="260">
        <f>'C завтраками| Bed and breakfast'!AU10*0.85</f>
        <v>26095</v>
      </c>
      <c r="AU11" s="260">
        <f>'C завтраками| Bed and breakfast'!AV10*0.85</f>
        <v>30345</v>
      </c>
      <c r="AV11" s="260">
        <f>'C завтраками| Bed and breakfast'!AW10*0.85</f>
        <v>26095</v>
      </c>
      <c r="AW11" s="260">
        <f>'C завтраками| Bed and breakfast'!AX10*0.85</f>
        <v>32895</v>
      </c>
      <c r="AX11" s="260">
        <f>'C завтраками| Bed and breakfast'!AY10*0.85</f>
        <v>22100</v>
      </c>
      <c r="AY11" s="260">
        <f>'C завтраками| Bed and breakfast'!AZ10*0.85</f>
        <v>27795</v>
      </c>
      <c r="AZ11" s="260">
        <f>'C завтраками| Bed and breakfast'!BA10*0.85</f>
        <v>19550</v>
      </c>
      <c r="BA11" s="260">
        <f>'C завтраками| Bed and breakfast'!BB10*0.85</f>
        <v>20825</v>
      </c>
      <c r="BB11" s="260">
        <f>'C завтраками| Bed and breakfast'!BC10*0.85</f>
        <v>19550</v>
      </c>
      <c r="BC11" s="260">
        <f>'C завтраками| Bed and breakfast'!BD10*0.85</f>
        <v>20825</v>
      </c>
      <c r="BD11" s="260">
        <f>'C завтраками| Bed and breakfast'!BE10*0.85</f>
        <v>19550</v>
      </c>
      <c r="BE11" s="260">
        <f>'C завтраками| Bed and breakfast'!BF10*0.85</f>
        <v>20825</v>
      </c>
      <c r="BF11" s="260">
        <f>'C завтраками| Bed and breakfast'!BG10*0.85</f>
        <v>19550</v>
      </c>
      <c r="BG11" s="260">
        <f>'C завтраками| Bed and breakfast'!BH10*0.85</f>
        <v>20825</v>
      </c>
      <c r="BH11" s="260">
        <f>'C завтраками| Bed and breakfast'!BI10*0.85</f>
        <v>19550</v>
      </c>
    </row>
    <row r="12" spans="1:60" s="85" customFormat="1" x14ac:dyDescent="0.2">
      <c r="A12" s="260">
        <v>2</v>
      </c>
      <c r="B12" s="260" t="e">
        <f>'C завтраками| Bed and breakfast'!#REF!*0.85</f>
        <v>#REF!</v>
      </c>
      <c r="C12" s="260" t="e">
        <f>'C завтраками| Bed and breakfast'!#REF!*0.85</f>
        <v>#REF!</v>
      </c>
      <c r="D12" s="260" t="e">
        <f>'C завтраками| Bed and breakfast'!#REF!*0.85</f>
        <v>#REF!</v>
      </c>
      <c r="E12" s="260" t="e">
        <f>'C завтраками| Bed and breakfast'!#REF!*0.85</f>
        <v>#REF!</v>
      </c>
      <c r="F12" s="260" t="e">
        <f>'C завтраками| Bed and breakfast'!#REF!*0.85</f>
        <v>#REF!</v>
      </c>
      <c r="G12" s="260" t="e">
        <f>'C завтраками| Bed and breakfast'!#REF!*0.85</f>
        <v>#REF!</v>
      </c>
      <c r="H12" s="260">
        <f>'C завтраками| Bed and breakfast'!B11*0.85</f>
        <v>19550</v>
      </c>
      <c r="I12" s="260">
        <f>'C завтраками| Bed and breakfast'!C11*0.85</f>
        <v>18275</v>
      </c>
      <c r="J12" s="260">
        <f>'C завтраками| Bed and breakfast'!D11*0.85</f>
        <v>16320</v>
      </c>
      <c r="K12" s="260">
        <f>'C завтраками| Bed and breakfast'!E11*0.85</f>
        <v>16320</v>
      </c>
      <c r="L12" s="260">
        <f>'C завтраками| Bed and breakfast'!F11*0.85</f>
        <v>19550</v>
      </c>
      <c r="M12" s="260">
        <f>'C завтраками| Bed and breakfast'!G11*0.85</f>
        <v>31025</v>
      </c>
      <c r="N12" s="260">
        <f>'C завтраками| Bed and breakfast'!I11*0.85</f>
        <v>24650</v>
      </c>
      <c r="O12" s="260">
        <f>'C завтраками| Bed and breakfast'!J11*0.85</f>
        <v>24650</v>
      </c>
      <c r="P12" s="260">
        <f>'C завтраками| Bed and breakfast'!K11*0.85</f>
        <v>22100</v>
      </c>
      <c r="Q12" s="260">
        <f>'C завтраками| Bed and breakfast'!L11*0.85</f>
        <v>27200</v>
      </c>
      <c r="R12" s="260">
        <f>'C завтраками| Bed and breakfast'!N11*0.85</f>
        <v>15725</v>
      </c>
      <c r="S12" s="260">
        <f>'C завтраками| Bed and breakfast'!P11*0.85</f>
        <v>15725</v>
      </c>
      <c r="T12" s="260">
        <f>'C завтраками| Bed and breakfast'!Q11*0.85</f>
        <v>16320</v>
      </c>
      <c r="U12" s="260">
        <f>'C завтраками| Bed and breakfast'!R11*0.85</f>
        <v>17000</v>
      </c>
      <c r="V12" s="260">
        <f>'C завтраками| Bed and breakfast'!S11*0.85</f>
        <v>14450</v>
      </c>
      <c r="W12" s="260">
        <f>'C завтраками| Bed and breakfast'!T11*0.85</f>
        <v>17000</v>
      </c>
      <c r="X12" s="260">
        <f>'C завтраками| Bed and breakfast'!U11*0.85</f>
        <v>19550</v>
      </c>
      <c r="Y12" s="260">
        <f>'C завтраками| Bed and breakfast'!V11*0.85</f>
        <v>19550</v>
      </c>
      <c r="Z12" s="260">
        <f>'C завтраками| Bed and breakfast'!W11*0.85</f>
        <v>19550</v>
      </c>
      <c r="AA12" s="260">
        <f>'C завтраками| Bed and breakfast'!X11*0.85</f>
        <v>19550</v>
      </c>
      <c r="AB12" s="260">
        <f>'C завтраками| Bed and breakfast'!Y11*0.85</f>
        <v>18275</v>
      </c>
      <c r="AC12" s="260">
        <f>'C завтраками| Bed and breakfast'!Z11*0.85</f>
        <v>22100</v>
      </c>
      <c r="AD12" s="260">
        <f>'C завтраками| Bed and breakfast'!AA11*0.85</f>
        <v>18275</v>
      </c>
      <c r="AE12" s="260">
        <f>'C завтраками| Bed and breakfast'!AC11*0.85</f>
        <v>22100</v>
      </c>
      <c r="AF12" s="260">
        <f>'C завтраками| Bed and breakfast'!AD11*0.85</f>
        <v>18275</v>
      </c>
      <c r="AG12" s="260">
        <f>'C завтраками| Bed and breakfast'!AE11*0.85</f>
        <v>22100</v>
      </c>
      <c r="AH12" s="260">
        <f>'C завтраками| Bed and breakfast'!AF11*0.85</f>
        <v>19550</v>
      </c>
      <c r="AI12" s="260">
        <f>'C завтраками| Bed and breakfast'!AG11*0.85</f>
        <v>25245</v>
      </c>
      <c r="AJ12" s="260">
        <f>'C завтраками| Bed and breakfast'!AH11*0.85</f>
        <v>27795</v>
      </c>
      <c r="AK12" s="260">
        <f>'C завтраками| Bed and breakfast'!AI11*0.85</f>
        <v>25245</v>
      </c>
      <c r="AL12" s="260">
        <f>'C завтраками| Bed and breakfast'!AL11*0.85</f>
        <v>25245</v>
      </c>
      <c r="AM12" s="260">
        <f>'C завтраками| Bed and breakfast'!AM11*0.85</f>
        <v>23800</v>
      </c>
      <c r="AN12" s="260">
        <f>'C завтраками| Bed and breakfast'!AN11*0.85</f>
        <v>27795</v>
      </c>
      <c r="AO12" s="260">
        <f>'C завтраками| Bed and breakfast'!AO11*0.85</f>
        <v>25245</v>
      </c>
      <c r="AP12" s="260">
        <f>'C завтраками| Bed and breakfast'!AQ11*0.85</f>
        <v>27795</v>
      </c>
      <c r="AQ12" s="260">
        <f>'C завтраками| Bed and breakfast'!AR11*0.85</f>
        <v>34595</v>
      </c>
      <c r="AR12" s="260">
        <f>'C завтраками| Bed and breakfast'!AS11*0.85</f>
        <v>27795</v>
      </c>
      <c r="AS12" s="260">
        <f>'C завтраками| Bed and breakfast'!AT11*0.85</f>
        <v>32045</v>
      </c>
      <c r="AT12" s="260">
        <f>'C завтраками| Bed and breakfast'!AU11*0.85</f>
        <v>27795</v>
      </c>
      <c r="AU12" s="260">
        <f>'C завтраками| Bed and breakfast'!AV11*0.85</f>
        <v>32045</v>
      </c>
      <c r="AV12" s="260">
        <f>'C завтраками| Bed and breakfast'!AW11*0.85</f>
        <v>27795</v>
      </c>
      <c r="AW12" s="260">
        <f>'C завтраками| Bed and breakfast'!AX11*0.85</f>
        <v>34595</v>
      </c>
      <c r="AX12" s="260">
        <f>'C завтраками| Bed and breakfast'!AY11*0.85</f>
        <v>23800</v>
      </c>
      <c r="AY12" s="260">
        <f>'C завтраками| Bed and breakfast'!AZ11*0.85</f>
        <v>29495</v>
      </c>
      <c r="AZ12" s="260">
        <f>'C завтраками| Bed and breakfast'!BA11*0.85</f>
        <v>21250</v>
      </c>
      <c r="BA12" s="260">
        <f>'C завтраками| Bed and breakfast'!BB11*0.85</f>
        <v>22525</v>
      </c>
      <c r="BB12" s="260">
        <f>'C завтраками| Bed and breakfast'!BC11*0.85</f>
        <v>21250</v>
      </c>
      <c r="BC12" s="260">
        <f>'C завтраками| Bed and breakfast'!BD11*0.85</f>
        <v>22525</v>
      </c>
      <c r="BD12" s="260">
        <f>'C завтраками| Bed and breakfast'!BE11*0.85</f>
        <v>21250</v>
      </c>
      <c r="BE12" s="260">
        <f>'C завтраками| Bed and breakfast'!BF11*0.85</f>
        <v>22525</v>
      </c>
      <c r="BF12" s="260">
        <f>'C завтраками| Bed and breakfast'!BG11*0.85</f>
        <v>21250</v>
      </c>
      <c r="BG12" s="260">
        <f>'C завтраками| Bed and breakfast'!BH11*0.85</f>
        <v>22525</v>
      </c>
      <c r="BH12" s="260">
        <f>'C завтраками| Bed and breakfast'!BI11*0.85</f>
        <v>21250</v>
      </c>
    </row>
    <row r="13" spans="1:60" s="85" customFormat="1" x14ac:dyDescent="0.2">
      <c r="A13" s="259" t="s">
        <v>154</v>
      </c>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1"/>
      <c r="AY13" s="261"/>
      <c r="AZ13" s="261"/>
      <c r="BA13" s="261"/>
      <c r="BB13" s="261"/>
      <c r="BC13" s="261"/>
      <c r="BD13" s="261"/>
      <c r="BE13" s="261"/>
      <c r="BF13" s="261"/>
      <c r="BG13" s="261"/>
      <c r="BH13" s="261"/>
    </row>
    <row r="14" spans="1:60" s="85" customFormat="1" x14ac:dyDescent="0.2">
      <c r="A14" s="260">
        <v>1</v>
      </c>
      <c r="B14" s="260" t="e">
        <f>'C завтраками| Bed and breakfast'!#REF!*0.85</f>
        <v>#REF!</v>
      </c>
      <c r="C14" s="260" t="e">
        <f>'C завтраками| Bed and breakfast'!#REF!*0.85</f>
        <v>#REF!</v>
      </c>
      <c r="D14" s="260" t="e">
        <f>'C завтраками| Bed and breakfast'!#REF!*0.85</f>
        <v>#REF!</v>
      </c>
      <c r="E14" s="260" t="e">
        <f>'C завтраками| Bed and breakfast'!#REF!*0.85</f>
        <v>#REF!</v>
      </c>
      <c r="F14" s="260" t="e">
        <f>'C завтраками| Bed and breakfast'!#REF!*0.85</f>
        <v>#REF!</v>
      </c>
      <c r="G14" s="260" t="e">
        <f>'C завтраками| Bed and breakfast'!#REF!*0.85</f>
        <v>#REF!</v>
      </c>
      <c r="H14" s="260">
        <f>'C завтраками| Bed and breakfast'!B13*0.85</f>
        <v>18700</v>
      </c>
      <c r="I14" s="260">
        <f>'C завтраками| Bed and breakfast'!C13*0.85</f>
        <v>17425</v>
      </c>
      <c r="J14" s="260">
        <f>'C завтраками| Bed and breakfast'!D13*0.85</f>
        <v>15470</v>
      </c>
      <c r="K14" s="260">
        <f>'C завтраками| Bed and breakfast'!E13*0.85</f>
        <v>15470</v>
      </c>
      <c r="L14" s="260">
        <f>'C завтраками| Bed and breakfast'!F13*0.85</f>
        <v>18700</v>
      </c>
      <c r="M14" s="260">
        <f>'C завтраками| Bed and breakfast'!G13*0.85</f>
        <v>30175</v>
      </c>
      <c r="N14" s="260">
        <f>'C завтраками| Bed and breakfast'!I13*0.85</f>
        <v>23800</v>
      </c>
      <c r="O14" s="260">
        <f>'C завтраками| Bed and breakfast'!J13*0.85</f>
        <v>23800</v>
      </c>
      <c r="P14" s="260">
        <f>'C завтраками| Bed and breakfast'!K13*0.85</f>
        <v>21250</v>
      </c>
      <c r="Q14" s="260">
        <f>'C завтраками| Bed and breakfast'!L13*0.85</f>
        <v>26350</v>
      </c>
      <c r="R14" s="260">
        <f>'C завтраками| Bed and breakfast'!N13*0.85</f>
        <v>14875</v>
      </c>
      <c r="S14" s="260">
        <f>'C завтраками| Bed and breakfast'!P13*0.85</f>
        <v>14875</v>
      </c>
      <c r="T14" s="260">
        <f>'C завтраками| Bed and breakfast'!Q13*0.85</f>
        <v>15470</v>
      </c>
      <c r="U14" s="260">
        <f>'C завтраками| Bed and breakfast'!R13*0.85</f>
        <v>16150</v>
      </c>
      <c r="V14" s="260">
        <f>'C завтраками| Bed and breakfast'!S13*0.85</f>
        <v>13600</v>
      </c>
      <c r="W14" s="260">
        <f>'C завтраками| Bed and breakfast'!T13*0.85</f>
        <v>16150</v>
      </c>
      <c r="X14" s="260">
        <f>'C завтраками| Bed and breakfast'!U13*0.85</f>
        <v>18700</v>
      </c>
      <c r="Y14" s="260">
        <f>'C завтраками| Bed and breakfast'!V13*0.85</f>
        <v>18700</v>
      </c>
      <c r="Z14" s="260">
        <f>'C завтраками| Bed and breakfast'!W13*0.85</f>
        <v>18700</v>
      </c>
      <c r="AA14" s="260">
        <f>'C завтраками| Bed and breakfast'!X13*0.85</f>
        <v>18700</v>
      </c>
      <c r="AB14" s="260">
        <f>'C завтраками| Bed and breakfast'!Y13*0.85</f>
        <v>17425</v>
      </c>
      <c r="AC14" s="260">
        <f>'C завтраками| Bed and breakfast'!Z13*0.85</f>
        <v>21250</v>
      </c>
      <c r="AD14" s="260">
        <f>'C завтраками| Bed and breakfast'!AA13*0.85</f>
        <v>17425</v>
      </c>
      <c r="AE14" s="260">
        <f>'C завтраками| Bed and breakfast'!AC13*0.85</f>
        <v>21250</v>
      </c>
      <c r="AF14" s="260">
        <f>'C завтраками| Bed and breakfast'!AD13*0.85</f>
        <v>17425</v>
      </c>
      <c r="AG14" s="260">
        <f>'C завтраками| Bed and breakfast'!AE13*0.85</f>
        <v>21250</v>
      </c>
      <c r="AH14" s="260">
        <f>'C завтраками| Bed and breakfast'!AF13*0.85</f>
        <v>18700</v>
      </c>
      <c r="AI14" s="260">
        <f>'C завтраками| Bed and breakfast'!AG13*0.85</f>
        <v>24395</v>
      </c>
      <c r="AJ14" s="260">
        <f>'C завтраками| Bed and breakfast'!AH13*0.85</f>
        <v>26945</v>
      </c>
      <c r="AK14" s="260">
        <f>'C завтраками| Bed and breakfast'!AI13*0.85</f>
        <v>24395</v>
      </c>
      <c r="AL14" s="260">
        <f>'C завтраками| Bed and breakfast'!AL13*0.85</f>
        <v>24395</v>
      </c>
      <c r="AM14" s="260">
        <f>'C завтраками| Bed and breakfast'!AM13*0.85</f>
        <v>22950</v>
      </c>
      <c r="AN14" s="260">
        <f>'C завтраками| Bed and breakfast'!AN13*0.85</f>
        <v>26945</v>
      </c>
      <c r="AO14" s="260">
        <f>'C завтраками| Bed and breakfast'!AO13*0.85</f>
        <v>24395</v>
      </c>
      <c r="AP14" s="260">
        <f>'C завтраками| Bed and breakfast'!AQ13*0.85</f>
        <v>26945</v>
      </c>
      <c r="AQ14" s="260">
        <f>'C завтраками| Bed and breakfast'!AR13*0.85</f>
        <v>33745</v>
      </c>
      <c r="AR14" s="260">
        <f>'C завтраками| Bed and breakfast'!AS13*0.85</f>
        <v>26945</v>
      </c>
      <c r="AS14" s="260">
        <f>'C завтраками| Bed and breakfast'!AT13*0.85</f>
        <v>31195</v>
      </c>
      <c r="AT14" s="260">
        <f>'C завтраками| Bed and breakfast'!AU13*0.85</f>
        <v>26945</v>
      </c>
      <c r="AU14" s="260">
        <f>'C завтраками| Bed and breakfast'!AV13*0.85</f>
        <v>31195</v>
      </c>
      <c r="AV14" s="260">
        <f>'C завтраками| Bed and breakfast'!AW13*0.85</f>
        <v>26945</v>
      </c>
      <c r="AW14" s="260">
        <f>'C завтраками| Bed and breakfast'!AX13*0.85</f>
        <v>33745</v>
      </c>
      <c r="AX14" s="260">
        <f>'C завтраками| Bed and breakfast'!AY13*0.85</f>
        <v>22950</v>
      </c>
      <c r="AY14" s="260">
        <f>'C завтраками| Bed and breakfast'!AZ13*0.85</f>
        <v>28645</v>
      </c>
      <c r="AZ14" s="260">
        <f>'C завтраками| Bed and breakfast'!BA13*0.85</f>
        <v>20400</v>
      </c>
      <c r="BA14" s="260">
        <f>'C завтраками| Bed and breakfast'!BB13*0.85</f>
        <v>21675</v>
      </c>
      <c r="BB14" s="260">
        <f>'C завтраками| Bed and breakfast'!BC13*0.85</f>
        <v>20400</v>
      </c>
      <c r="BC14" s="260">
        <f>'C завтраками| Bed and breakfast'!BD13*0.85</f>
        <v>21675</v>
      </c>
      <c r="BD14" s="260">
        <f>'C завтраками| Bed and breakfast'!BE13*0.85</f>
        <v>20400</v>
      </c>
      <c r="BE14" s="260">
        <f>'C завтраками| Bed and breakfast'!BF13*0.85</f>
        <v>21675</v>
      </c>
      <c r="BF14" s="260">
        <f>'C завтраками| Bed and breakfast'!BG13*0.85</f>
        <v>20400</v>
      </c>
      <c r="BG14" s="260">
        <f>'C завтраками| Bed and breakfast'!BH13*0.85</f>
        <v>21675</v>
      </c>
      <c r="BH14" s="260">
        <f>'C завтраками| Bed and breakfast'!BI13*0.85</f>
        <v>20400</v>
      </c>
    </row>
    <row r="15" spans="1:60" s="85" customFormat="1" x14ac:dyDescent="0.2">
      <c r="A15" s="260">
        <v>2</v>
      </c>
      <c r="B15" s="260" t="e">
        <f>'C завтраками| Bed and breakfast'!#REF!*0.85</f>
        <v>#REF!</v>
      </c>
      <c r="C15" s="260" t="e">
        <f>'C завтраками| Bed and breakfast'!#REF!*0.85</f>
        <v>#REF!</v>
      </c>
      <c r="D15" s="260" t="e">
        <f>'C завтраками| Bed and breakfast'!#REF!*0.85</f>
        <v>#REF!</v>
      </c>
      <c r="E15" s="260" t="e">
        <f>'C завтраками| Bed and breakfast'!#REF!*0.85</f>
        <v>#REF!</v>
      </c>
      <c r="F15" s="260" t="e">
        <f>'C завтраками| Bed and breakfast'!#REF!*0.85</f>
        <v>#REF!</v>
      </c>
      <c r="G15" s="260" t="e">
        <f>'C завтраками| Bed and breakfast'!#REF!*0.85</f>
        <v>#REF!</v>
      </c>
      <c r="H15" s="260">
        <f>'C завтраками| Bed and breakfast'!B14*0.85</f>
        <v>20400</v>
      </c>
      <c r="I15" s="260">
        <f>'C завтраками| Bed and breakfast'!C14*0.85</f>
        <v>19125</v>
      </c>
      <c r="J15" s="260">
        <f>'C завтраками| Bed and breakfast'!D14*0.85</f>
        <v>17170</v>
      </c>
      <c r="K15" s="260">
        <f>'C завтраками| Bed and breakfast'!E14*0.85</f>
        <v>17170</v>
      </c>
      <c r="L15" s="260">
        <f>'C завтраками| Bed and breakfast'!F14*0.85</f>
        <v>20400</v>
      </c>
      <c r="M15" s="260">
        <f>'C завтраками| Bed and breakfast'!G14*0.85</f>
        <v>31875</v>
      </c>
      <c r="N15" s="260">
        <f>'C завтраками| Bed and breakfast'!I14*0.85</f>
        <v>25500</v>
      </c>
      <c r="O15" s="260">
        <f>'C завтраками| Bed and breakfast'!J14*0.85</f>
        <v>25500</v>
      </c>
      <c r="P15" s="260">
        <f>'C завтраками| Bed and breakfast'!K14*0.85</f>
        <v>22950</v>
      </c>
      <c r="Q15" s="260">
        <f>'C завтраками| Bed and breakfast'!L14*0.85</f>
        <v>28050</v>
      </c>
      <c r="R15" s="260">
        <f>'C завтраками| Bed and breakfast'!N14*0.85</f>
        <v>16575</v>
      </c>
      <c r="S15" s="260">
        <f>'C завтраками| Bed and breakfast'!P14*0.85</f>
        <v>16575</v>
      </c>
      <c r="T15" s="260">
        <f>'C завтраками| Bed and breakfast'!Q14*0.85</f>
        <v>17170</v>
      </c>
      <c r="U15" s="260">
        <f>'C завтраками| Bed and breakfast'!R14*0.85</f>
        <v>17850</v>
      </c>
      <c r="V15" s="260">
        <f>'C завтраками| Bed and breakfast'!S14*0.85</f>
        <v>15300</v>
      </c>
      <c r="W15" s="260">
        <f>'C завтраками| Bed and breakfast'!T14*0.85</f>
        <v>17850</v>
      </c>
      <c r="X15" s="260">
        <f>'C завтраками| Bed and breakfast'!U14*0.85</f>
        <v>20400</v>
      </c>
      <c r="Y15" s="260">
        <f>'C завтраками| Bed and breakfast'!V14*0.85</f>
        <v>20400</v>
      </c>
      <c r="Z15" s="260">
        <f>'C завтраками| Bed and breakfast'!W14*0.85</f>
        <v>20400</v>
      </c>
      <c r="AA15" s="260">
        <f>'C завтраками| Bed and breakfast'!X14*0.85</f>
        <v>20400</v>
      </c>
      <c r="AB15" s="260">
        <f>'C завтраками| Bed and breakfast'!Y14*0.85</f>
        <v>19125</v>
      </c>
      <c r="AC15" s="260">
        <f>'C завтраками| Bed and breakfast'!Z14*0.85</f>
        <v>22950</v>
      </c>
      <c r="AD15" s="260">
        <f>'C завтраками| Bed and breakfast'!AA14*0.85</f>
        <v>19125</v>
      </c>
      <c r="AE15" s="260">
        <f>'C завтраками| Bed and breakfast'!AC14*0.85</f>
        <v>22950</v>
      </c>
      <c r="AF15" s="260">
        <f>'C завтраками| Bed and breakfast'!AD14*0.85</f>
        <v>19125</v>
      </c>
      <c r="AG15" s="260">
        <f>'C завтраками| Bed and breakfast'!AE14*0.85</f>
        <v>22950</v>
      </c>
      <c r="AH15" s="260">
        <f>'C завтраками| Bed and breakfast'!AF14*0.85</f>
        <v>20400</v>
      </c>
      <c r="AI15" s="260">
        <f>'C завтраками| Bed and breakfast'!AG14*0.85</f>
        <v>26095</v>
      </c>
      <c r="AJ15" s="260">
        <f>'C завтраками| Bed and breakfast'!AH14*0.85</f>
        <v>28645</v>
      </c>
      <c r="AK15" s="260">
        <f>'C завтраками| Bed and breakfast'!AI14*0.85</f>
        <v>26095</v>
      </c>
      <c r="AL15" s="260">
        <f>'C завтраками| Bed and breakfast'!AL14*0.85</f>
        <v>26095</v>
      </c>
      <c r="AM15" s="260">
        <f>'C завтраками| Bed and breakfast'!AM14*0.85</f>
        <v>24650</v>
      </c>
      <c r="AN15" s="260">
        <f>'C завтраками| Bed and breakfast'!AN14*0.85</f>
        <v>28645</v>
      </c>
      <c r="AO15" s="260">
        <f>'C завтраками| Bed and breakfast'!AO14*0.85</f>
        <v>26095</v>
      </c>
      <c r="AP15" s="260">
        <f>'C завтраками| Bed and breakfast'!AQ14*0.85</f>
        <v>28645</v>
      </c>
      <c r="AQ15" s="260">
        <f>'C завтраками| Bed and breakfast'!AR14*0.85</f>
        <v>35445</v>
      </c>
      <c r="AR15" s="260">
        <f>'C завтраками| Bed and breakfast'!AS14*0.85</f>
        <v>28645</v>
      </c>
      <c r="AS15" s="260">
        <f>'C завтраками| Bed and breakfast'!AT14*0.85</f>
        <v>32895</v>
      </c>
      <c r="AT15" s="260">
        <f>'C завтраками| Bed and breakfast'!AU14*0.85</f>
        <v>28645</v>
      </c>
      <c r="AU15" s="260">
        <f>'C завтраками| Bed and breakfast'!AV14*0.85</f>
        <v>32895</v>
      </c>
      <c r="AV15" s="260">
        <f>'C завтраками| Bed and breakfast'!AW14*0.85</f>
        <v>28645</v>
      </c>
      <c r="AW15" s="260">
        <f>'C завтраками| Bed and breakfast'!AX14*0.85</f>
        <v>35445</v>
      </c>
      <c r="AX15" s="260">
        <f>'C завтраками| Bed and breakfast'!AY14*0.85</f>
        <v>24650</v>
      </c>
      <c r="AY15" s="260">
        <f>'C завтраками| Bed and breakfast'!AZ14*0.85</f>
        <v>30345</v>
      </c>
      <c r="AZ15" s="260">
        <f>'C завтраками| Bed and breakfast'!BA14*0.85</f>
        <v>22100</v>
      </c>
      <c r="BA15" s="260">
        <f>'C завтраками| Bed and breakfast'!BB14*0.85</f>
        <v>23375</v>
      </c>
      <c r="BB15" s="260">
        <f>'C завтраками| Bed and breakfast'!BC14*0.85</f>
        <v>22100</v>
      </c>
      <c r="BC15" s="260">
        <f>'C завтраками| Bed and breakfast'!BD14*0.85</f>
        <v>23375</v>
      </c>
      <c r="BD15" s="260">
        <f>'C завтраками| Bed and breakfast'!BE14*0.85</f>
        <v>22100</v>
      </c>
      <c r="BE15" s="260">
        <f>'C завтраками| Bed and breakfast'!BF14*0.85</f>
        <v>23375</v>
      </c>
      <c r="BF15" s="260">
        <f>'C завтраками| Bed and breakfast'!BG14*0.85</f>
        <v>22100</v>
      </c>
      <c r="BG15" s="260">
        <f>'C завтраками| Bed and breakfast'!BH14*0.85</f>
        <v>23375</v>
      </c>
      <c r="BH15" s="260">
        <f>'C завтраками| Bed and breakfast'!BI14*0.85</f>
        <v>22100</v>
      </c>
    </row>
    <row r="16" spans="1:60" s="85" customFormat="1" x14ac:dyDescent="0.2">
      <c r="A16" s="259" t="s">
        <v>156</v>
      </c>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261"/>
      <c r="BG16" s="261"/>
      <c r="BH16" s="261"/>
    </row>
    <row r="17" spans="1:60" s="85" customFormat="1" x14ac:dyDescent="0.2">
      <c r="A17" s="260">
        <v>1</v>
      </c>
      <c r="B17" s="260" t="e">
        <f>'C завтраками| Bed and breakfast'!#REF!*0.85</f>
        <v>#REF!</v>
      </c>
      <c r="C17" s="260" t="e">
        <f>'C завтраками| Bed and breakfast'!#REF!*0.85</f>
        <v>#REF!</v>
      </c>
      <c r="D17" s="260" t="e">
        <f>'C завтраками| Bed and breakfast'!#REF!*0.85</f>
        <v>#REF!</v>
      </c>
      <c r="E17" s="260" t="e">
        <f>'C завтраками| Bed and breakfast'!#REF!*0.85</f>
        <v>#REF!</v>
      </c>
      <c r="F17" s="260" t="e">
        <f>'C завтраками| Bed and breakfast'!#REF!*0.85</f>
        <v>#REF!</v>
      </c>
      <c r="G17" s="260" t="e">
        <f>'C завтраками| Bed and breakfast'!#REF!*0.85</f>
        <v>#REF!</v>
      </c>
      <c r="H17" s="260">
        <f>'C завтраками| Bed and breakfast'!B16*0.85</f>
        <v>21250</v>
      </c>
      <c r="I17" s="260">
        <f>'C завтраками| Bed and breakfast'!C16*0.85</f>
        <v>19975</v>
      </c>
      <c r="J17" s="260">
        <f>'C завтраками| Bed and breakfast'!D16*0.85</f>
        <v>18020</v>
      </c>
      <c r="K17" s="260">
        <f>'C завтраками| Bed and breakfast'!E16*0.85</f>
        <v>18020</v>
      </c>
      <c r="L17" s="260">
        <f>'C завтраками| Bed and breakfast'!F16*0.85</f>
        <v>21250</v>
      </c>
      <c r="M17" s="260">
        <f>'C завтраками| Bed and breakfast'!G16*0.85</f>
        <v>32725</v>
      </c>
      <c r="N17" s="260">
        <f>'C завтраками| Bed and breakfast'!I16*0.85</f>
        <v>26350</v>
      </c>
      <c r="O17" s="260">
        <f>'C завтраками| Bed and breakfast'!J16*0.85</f>
        <v>26350</v>
      </c>
      <c r="P17" s="260">
        <f>'C завтраками| Bed and breakfast'!K16*0.85</f>
        <v>23800</v>
      </c>
      <c r="Q17" s="260">
        <f>'C завтраками| Bed and breakfast'!L16*0.85</f>
        <v>28900</v>
      </c>
      <c r="R17" s="260">
        <f>'C завтраками| Bed and breakfast'!N16*0.85</f>
        <v>17425</v>
      </c>
      <c r="S17" s="260">
        <f>'C завтраками| Bed and breakfast'!P16*0.85</f>
        <v>17425</v>
      </c>
      <c r="T17" s="260">
        <f>'C завтраками| Bed and breakfast'!Q16*0.85</f>
        <v>18020</v>
      </c>
      <c r="U17" s="260">
        <f>'C завтраками| Bed and breakfast'!R16*0.85</f>
        <v>18700</v>
      </c>
      <c r="V17" s="260">
        <f>'C завтраками| Bed and breakfast'!S16*0.85</f>
        <v>16150</v>
      </c>
      <c r="W17" s="260">
        <f>'C завтраками| Bed and breakfast'!T16*0.85</f>
        <v>18700</v>
      </c>
      <c r="X17" s="260">
        <f>'C завтраками| Bed and breakfast'!U16*0.85</f>
        <v>21250</v>
      </c>
      <c r="Y17" s="260">
        <f>'C завтраками| Bed and breakfast'!V16*0.85</f>
        <v>21250</v>
      </c>
      <c r="Z17" s="260">
        <f>'C завтраками| Bed and breakfast'!W16*0.85</f>
        <v>21250</v>
      </c>
      <c r="AA17" s="260">
        <f>'C завтраками| Bed and breakfast'!X16*0.85</f>
        <v>21250</v>
      </c>
      <c r="AB17" s="260">
        <f>'C завтраками| Bed and breakfast'!Y16*0.85</f>
        <v>19975</v>
      </c>
      <c r="AC17" s="260">
        <f>'C завтраками| Bed and breakfast'!Z16*0.85</f>
        <v>23800</v>
      </c>
      <c r="AD17" s="260">
        <f>'C завтраками| Bed and breakfast'!AA16*0.85</f>
        <v>19975</v>
      </c>
      <c r="AE17" s="260">
        <f>'C завтраками| Bed and breakfast'!AC16*0.85</f>
        <v>23800</v>
      </c>
      <c r="AF17" s="260">
        <f>'C завтраками| Bed and breakfast'!AD16*0.85</f>
        <v>19975</v>
      </c>
      <c r="AG17" s="260">
        <f>'C завтраками| Bed and breakfast'!AE16*0.85</f>
        <v>23800</v>
      </c>
      <c r="AH17" s="260">
        <f>'C завтраками| Bed and breakfast'!AF16*0.85</f>
        <v>21250</v>
      </c>
      <c r="AI17" s="260">
        <f>'C завтраками| Bed and breakfast'!AG16*0.85</f>
        <v>26945</v>
      </c>
      <c r="AJ17" s="260">
        <f>'C завтраками| Bed and breakfast'!AH16*0.85</f>
        <v>29495</v>
      </c>
      <c r="AK17" s="260">
        <f>'C завтраками| Bed and breakfast'!AI16*0.85</f>
        <v>26945</v>
      </c>
      <c r="AL17" s="260">
        <f>'C завтраками| Bed and breakfast'!AL16*0.85</f>
        <v>26945</v>
      </c>
      <c r="AM17" s="260">
        <f>'C завтраками| Bed and breakfast'!AM16*0.85</f>
        <v>25500</v>
      </c>
      <c r="AN17" s="260">
        <f>'C завтраками| Bed and breakfast'!AN16*0.85</f>
        <v>29495</v>
      </c>
      <c r="AO17" s="260">
        <f>'C завтраками| Bed and breakfast'!AO16*0.85</f>
        <v>26945</v>
      </c>
      <c r="AP17" s="260">
        <f>'C завтраками| Bed and breakfast'!AQ16*0.85</f>
        <v>29495</v>
      </c>
      <c r="AQ17" s="260">
        <f>'C завтраками| Bed and breakfast'!AR16*0.85</f>
        <v>36295</v>
      </c>
      <c r="AR17" s="260">
        <f>'C завтраками| Bed and breakfast'!AS16*0.85</f>
        <v>29495</v>
      </c>
      <c r="AS17" s="260">
        <f>'C завтраками| Bed and breakfast'!AT16*0.85</f>
        <v>33745</v>
      </c>
      <c r="AT17" s="260">
        <f>'C завтраками| Bed and breakfast'!AU16*0.85</f>
        <v>29495</v>
      </c>
      <c r="AU17" s="260">
        <f>'C завтраками| Bed and breakfast'!AV16*0.85</f>
        <v>33745</v>
      </c>
      <c r="AV17" s="260">
        <f>'C завтраками| Bed and breakfast'!AW16*0.85</f>
        <v>29495</v>
      </c>
      <c r="AW17" s="260">
        <f>'C завтраками| Bed and breakfast'!AX16*0.85</f>
        <v>36295</v>
      </c>
      <c r="AX17" s="260">
        <f>'C завтраками| Bed and breakfast'!AY16*0.85</f>
        <v>25500</v>
      </c>
      <c r="AY17" s="260">
        <f>'C завтраками| Bed and breakfast'!AZ16*0.85</f>
        <v>31195</v>
      </c>
      <c r="AZ17" s="260">
        <f>'C завтраками| Bed and breakfast'!BA16*0.85</f>
        <v>22950</v>
      </c>
      <c r="BA17" s="260">
        <f>'C завтраками| Bed and breakfast'!BB16*0.85</f>
        <v>24225</v>
      </c>
      <c r="BB17" s="260">
        <f>'C завтраками| Bed and breakfast'!BC16*0.85</f>
        <v>22950</v>
      </c>
      <c r="BC17" s="260">
        <f>'C завтраками| Bed and breakfast'!BD16*0.85</f>
        <v>24225</v>
      </c>
      <c r="BD17" s="260">
        <f>'C завтраками| Bed and breakfast'!BE16*0.85</f>
        <v>22950</v>
      </c>
      <c r="BE17" s="260">
        <f>'C завтраками| Bed and breakfast'!BF16*0.85</f>
        <v>24225</v>
      </c>
      <c r="BF17" s="260">
        <f>'C завтраками| Bed and breakfast'!BG16*0.85</f>
        <v>22950</v>
      </c>
      <c r="BG17" s="260">
        <f>'C завтраками| Bed and breakfast'!BH16*0.85</f>
        <v>24225</v>
      </c>
      <c r="BH17" s="260">
        <f>'C завтраками| Bed and breakfast'!BI16*0.85</f>
        <v>22950</v>
      </c>
    </row>
    <row r="18" spans="1:60" s="85" customFormat="1" x14ac:dyDescent="0.2">
      <c r="A18" s="260">
        <v>2</v>
      </c>
      <c r="B18" s="260" t="e">
        <f>'C завтраками| Bed and breakfast'!#REF!*0.85</f>
        <v>#REF!</v>
      </c>
      <c r="C18" s="260" t="e">
        <f>'C завтраками| Bed and breakfast'!#REF!*0.85</f>
        <v>#REF!</v>
      </c>
      <c r="D18" s="260" t="e">
        <f>'C завтраками| Bed and breakfast'!#REF!*0.85</f>
        <v>#REF!</v>
      </c>
      <c r="E18" s="260" t="e">
        <f>'C завтраками| Bed and breakfast'!#REF!*0.85</f>
        <v>#REF!</v>
      </c>
      <c r="F18" s="260" t="e">
        <f>'C завтраками| Bed and breakfast'!#REF!*0.85</f>
        <v>#REF!</v>
      </c>
      <c r="G18" s="260" t="e">
        <f>'C завтраками| Bed and breakfast'!#REF!*0.85</f>
        <v>#REF!</v>
      </c>
      <c r="H18" s="260">
        <f>'C завтраками| Bed and breakfast'!B17*0.85</f>
        <v>22950</v>
      </c>
      <c r="I18" s="260">
        <f>'C завтраками| Bed and breakfast'!C17*0.85</f>
        <v>21675</v>
      </c>
      <c r="J18" s="260">
        <f>'C завтраками| Bed and breakfast'!D17*0.85</f>
        <v>19720</v>
      </c>
      <c r="K18" s="260">
        <f>'C завтраками| Bed and breakfast'!E17*0.85</f>
        <v>19720</v>
      </c>
      <c r="L18" s="260">
        <f>'C завтраками| Bed and breakfast'!F17*0.85</f>
        <v>22950</v>
      </c>
      <c r="M18" s="260">
        <f>'C завтраками| Bed and breakfast'!G17*0.85</f>
        <v>34425</v>
      </c>
      <c r="N18" s="260">
        <f>'C завтраками| Bed and breakfast'!I17*0.85</f>
        <v>28050</v>
      </c>
      <c r="O18" s="260">
        <f>'C завтраками| Bed and breakfast'!J17*0.85</f>
        <v>28050</v>
      </c>
      <c r="P18" s="260">
        <f>'C завтраками| Bed and breakfast'!K17*0.85</f>
        <v>25500</v>
      </c>
      <c r="Q18" s="260">
        <f>'C завтраками| Bed and breakfast'!L17*0.85</f>
        <v>30600</v>
      </c>
      <c r="R18" s="260">
        <f>'C завтраками| Bed and breakfast'!N17*0.85</f>
        <v>19125</v>
      </c>
      <c r="S18" s="260">
        <f>'C завтраками| Bed and breakfast'!P17*0.85</f>
        <v>19125</v>
      </c>
      <c r="T18" s="260">
        <f>'C завтраками| Bed and breakfast'!Q17*0.85</f>
        <v>19720</v>
      </c>
      <c r="U18" s="260">
        <f>'C завтраками| Bed and breakfast'!R17*0.85</f>
        <v>20400</v>
      </c>
      <c r="V18" s="260">
        <f>'C завтраками| Bed and breakfast'!S17*0.85</f>
        <v>17850</v>
      </c>
      <c r="W18" s="260">
        <f>'C завтраками| Bed and breakfast'!T17*0.85</f>
        <v>20400</v>
      </c>
      <c r="X18" s="260">
        <f>'C завтраками| Bed and breakfast'!U17*0.85</f>
        <v>22950</v>
      </c>
      <c r="Y18" s="260">
        <f>'C завтраками| Bed and breakfast'!V17*0.85</f>
        <v>22950</v>
      </c>
      <c r="Z18" s="260">
        <f>'C завтраками| Bed and breakfast'!W17*0.85</f>
        <v>22950</v>
      </c>
      <c r="AA18" s="260">
        <f>'C завтраками| Bed and breakfast'!X17*0.85</f>
        <v>22950</v>
      </c>
      <c r="AB18" s="260">
        <f>'C завтраками| Bed and breakfast'!Y17*0.85</f>
        <v>21675</v>
      </c>
      <c r="AC18" s="260">
        <f>'C завтраками| Bed and breakfast'!Z17*0.85</f>
        <v>25500</v>
      </c>
      <c r="AD18" s="260">
        <f>'C завтраками| Bed and breakfast'!AA17*0.85</f>
        <v>21675</v>
      </c>
      <c r="AE18" s="260">
        <f>'C завтраками| Bed and breakfast'!AC17*0.85</f>
        <v>25500</v>
      </c>
      <c r="AF18" s="260">
        <f>'C завтраками| Bed and breakfast'!AD17*0.85</f>
        <v>21675</v>
      </c>
      <c r="AG18" s="260">
        <f>'C завтраками| Bed and breakfast'!AE17*0.85</f>
        <v>25500</v>
      </c>
      <c r="AH18" s="260">
        <f>'C завтраками| Bed and breakfast'!AF17*0.85</f>
        <v>22950</v>
      </c>
      <c r="AI18" s="260">
        <f>'C завтраками| Bed and breakfast'!AG17*0.85</f>
        <v>28645</v>
      </c>
      <c r="AJ18" s="260">
        <f>'C завтраками| Bed and breakfast'!AH17*0.85</f>
        <v>31195</v>
      </c>
      <c r="AK18" s="260">
        <f>'C завтраками| Bed and breakfast'!AI17*0.85</f>
        <v>28645</v>
      </c>
      <c r="AL18" s="260">
        <f>'C завтраками| Bed and breakfast'!AL17*0.85</f>
        <v>28645</v>
      </c>
      <c r="AM18" s="260">
        <f>'C завтраками| Bed and breakfast'!AM17*0.85</f>
        <v>27200</v>
      </c>
      <c r="AN18" s="260">
        <f>'C завтраками| Bed and breakfast'!AN17*0.85</f>
        <v>31195</v>
      </c>
      <c r="AO18" s="260">
        <f>'C завтраками| Bed and breakfast'!AO17*0.85</f>
        <v>28645</v>
      </c>
      <c r="AP18" s="260">
        <f>'C завтраками| Bed and breakfast'!AQ17*0.85</f>
        <v>31195</v>
      </c>
      <c r="AQ18" s="260">
        <f>'C завтраками| Bed and breakfast'!AR17*0.85</f>
        <v>37995</v>
      </c>
      <c r="AR18" s="260">
        <f>'C завтраками| Bed and breakfast'!AS17*0.85</f>
        <v>31195</v>
      </c>
      <c r="AS18" s="260">
        <f>'C завтраками| Bed and breakfast'!AT17*0.85</f>
        <v>35445</v>
      </c>
      <c r="AT18" s="260">
        <f>'C завтраками| Bed and breakfast'!AU17*0.85</f>
        <v>31195</v>
      </c>
      <c r="AU18" s="260">
        <f>'C завтраками| Bed and breakfast'!AV17*0.85</f>
        <v>35445</v>
      </c>
      <c r="AV18" s="260">
        <f>'C завтраками| Bed and breakfast'!AW17*0.85</f>
        <v>31195</v>
      </c>
      <c r="AW18" s="260">
        <f>'C завтраками| Bed and breakfast'!AX17*0.85</f>
        <v>37995</v>
      </c>
      <c r="AX18" s="260">
        <f>'C завтраками| Bed and breakfast'!AY17*0.85</f>
        <v>27200</v>
      </c>
      <c r="AY18" s="260">
        <f>'C завтраками| Bed and breakfast'!AZ17*0.85</f>
        <v>32895</v>
      </c>
      <c r="AZ18" s="260">
        <f>'C завтраками| Bed and breakfast'!BA17*0.85</f>
        <v>24650</v>
      </c>
      <c r="BA18" s="260">
        <f>'C завтраками| Bed and breakfast'!BB17*0.85</f>
        <v>25925</v>
      </c>
      <c r="BB18" s="260">
        <f>'C завтраками| Bed and breakfast'!BC17*0.85</f>
        <v>24650</v>
      </c>
      <c r="BC18" s="260">
        <f>'C завтраками| Bed and breakfast'!BD17*0.85</f>
        <v>25925</v>
      </c>
      <c r="BD18" s="260">
        <f>'C завтраками| Bed and breakfast'!BE17*0.85</f>
        <v>24650</v>
      </c>
      <c r="BE18" s="260">
        <f>'C завтраками| Bed and breakfast'!BF17*0.85</f>
        <v>25925</v>
      </c>
      <c r="BF18" s="260">
        <f>'C завтраками| Bed and breakfast'!BG17*0.85</f>
        <v>24650</v>
      </c>
      <c r="BG18" s="260">
        <f>'C завтраками| Bed and breakfast'!BH17*0.85</f>
        <v>25925</v>
      </c>
      <c r="BH18" s="260">
        <f>'C завтраками| Bed and breakfast'!BI17*0.85</f>
        <v>24650</v>
      </c>
    </row>
    <row r="19" spans="1:60" s="85" customFormat="1" x14ac:dyDescent="0.2">
      <c r="A19" s="259" t="s">
        <v>136</v>
      </c>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c r="AW19" s="261"/>
      <c r="AX19" s="261"/>
      <c r="AY19" s="261"/>
      <c r="AZ19" s="261"/>
      <c r="BA19" s="261"/>
      <c r="BB19" s="261"/>
      <c r="BC19" s="261"/>
      <c r="BD19" s="261"/>
      <c r="BE19" s="261"/>
      <c r="BF19" s="261"/>
      <c r="BG19" s="261"/>
      <c r="BH19" s="261"/>
    </row>
    <row r="20" spans="1:60" s="85" customFormat="1" x14ac:dyDescent="0.2">
      <c r="A20" s="260">
        <v>1</v>
      </c>
      <c r="B20" s="260" t="e">
        <f>'C завтраками| Bed and breakfast'!#REF!*0.85</f>
        <v>#REF!</v>
      </c>
      <c r="C20" s="260" t="e">
        <f>'C завтраками| Bed and breakfast'!#REF!*0.85</f>
        <v>#REF!</v>
      </c>
      <c r="D20" s="260" t="e">
        <f>'C завтраками| Bed and breakfast'!#REF!*0.85</f>
        <v>#REF!</v>
      </c>
      <c r="E20" s="260" t="e">
        <f>'C завтраками| Bed and breakfast'!#REF!*0.85</f>
        <v>#REF!</v>
      </c>
      <c r="F20" s="260" t="e">
        <f>'C завтраками| Bed and breakfast'!#REF!*0.85</f>
        <v>#REF!</v>
      </c>
      <c r="G20" s="260" t="e">
        <f>'C завтраками| Bed and breakfast'!#REF!*0.85</f>
        <v>#REF!</v>
      </c>
      <c r="H20" s="260">
        <f>'C завтраками| Bed and breakfast'!B19*0.85</f>
        <v>23800</v>
      </c>
      <c r="I20" s="260">
        <f>'C завтраками| Bed and breakfast'!C19*0.85</f>
        <v>22525</v>
      </c>
      <c r="J20" s="260">
        <f>'C завтраками| Bed and breakfast'!D19*0.85</f>
        <v>20570</v>
      </c>
      <c r="K20" s="260">
        <f>'C завтраками| Bed and breakfast'!E19*0.85</f>
        <v>20570</v>
      </c>
      <c r="L20" s="260">
        <f>'C завтраками| Bed and breakfast'!F19*0.85</f>
        <v>23800</v>
      </c>
      <c r="M20" s="260">
        <f>'C завтраками| Bed and breakfast'!G19*0.85</f>
        <v>35275</v>
      </c>
      <c r="N20" s="260">
        <f>'C завтраками| Bed and breakfast'!I19*0.85</f>
        <v>28900</v>
      </c>
      <c r="O20" s="260">
        <f>'C завтраками| Bed and breakfast'!J19*0.85</f>
        <v>28900</v>
      </c>
      <c r="P20" s="260">
        <f>'C завтраками| Bed and breakfast'!K19*0.85</f>
        <v>26350</v>
      </c>
      <c r="Q20" s="260">
        <f>'C завтраками| Bed and breakfast'!L19*0.85</f>
        <v>31450</v>
      </c>
      <c r="R20" s="260">
        <f>'C завтраками| Bed and breakfast'!N19*0.85</f>
        <v>19975</v>
      </c>
      <c r="S20" s="260">
        <f>'C завтраками| Bed and breakfast'!P19*0.85</f>
        <v>19975</v>
      </c>
      <c r="T20" s="260">
        <f>'C завтраками| Bed and breakfast'!Q19*0.85</f>
        <v>20570</v>
      </c>
      <c r="U20" s="260">
        <f>'C завтраками| Bed and breakfast'!R19*0.85</f>
        <v>21250</v>
      </c>
      <c r="V20" s="260">
        <f>'C завтраками| Bed and breakfast'!S19*0.85</f>
        <v>18700</v>
      </c>
      <c r="W20" s="260">
        <f>'C завтраками| Bed and breakfast'!T19*0.85</f>
        <v>21250</v>
      </c>
      <c r="X20" s="260">
        <f>'C завтраками| Bed and breakfast'!U19*0.85</f>
        <v>23800</v>
      </c>
      <c r="Y20" s="260">
        <f>'C завтраками| Bed and breakfast'!V19*0.85</f>
        <v>23800</v>
      </c>
      <c r="Z20" s="260">
        <f>'C завтраками| Bed and breakfast'!W19*0.85</f>
        <v>23800</v>
      </c>
      <c r="AA20" s="260">
        <f>'C завтраками| Bed and breakfast'!X19*0.85</f>
        <v>23800</v>
      </c>
      <c r="AB20" s="260">
        <f>'C завтраками| Bed and breakfast'!Y19*0.85</f>
        <v>22525</v>
      </c>
      <c r="AC20" s="260">
        <f>'C завтраками| Bed and breakfast'!Z19*0.85</f>
        <v>26350</v>
      </c>
      <c r="AD20" s="260">
        <f>'C завтраками| Bed and breakfast'!AA19*0.85</f>
        <v>22525</v>
      </c>
      <c r="AE20" s="260">
        <f>'C завтраками| Bed and breakfast'!AC19*0.85</f>
        <v>26350</v>
      </c>
      <c r="AF20" s="260">
        <f>'C завтраками| Bed and breakfast'!AD19*0.85</f>
        <v>22525</v>
      </c>
      <c r="AG20" s="260">
        <f>'C завтраками| Bed and breakfast'!AE19*0.85</f>
        <v>26350</v>
      </c>
      <c r="AH20" s="260">
        <f>'C завтраками| Bed and breakfast'!AF19*0.85</f>
        <v>23800</v>
      </c>
      <c r="AI20" s="260">
        <f>'C завтраками| Bed and breakfast'!AG19*0.85</f>
        <v>29495</v>
      </c>
      <c r="AJ20" s="260">
        <f>'C завтраками| Bed and breakfast'!AH19*0.85</f>
        <v>32045</v>
      </c>
      <c r="AK20" s="260">
        <f>'C завтраками| Bed and breakfast'!AI19*0.85</f>
        <v>29495</v>
      </c>
      <c r="AL20" s="260">
        <f>'C завтраками| Bed and breakfast'!AL19*0.85</f>
        <v>29495</v>
      </c>
      <c r="AM20" s="260">
        <f>'C завтраками| Bed and breakfast'!AM19*0.85</f>
        <v>28050</v>
      </c>
      <c r="AN20" s="260">
        <f>'C завтраками| Bed and breakfast'!AN19*0.85</f>
        <v>32045</v>
      </c>
      <c r="AO20" s="260">
        <f>'C завтраками| Bed and breakfast'!AO19*0.85</f>
        <v>29495</v>
      </c>
      <c r="AP20" s="260">
        <f>'C завтраками| Bed and breakfast'!AQ19*0.85</f>
        <v>32045</v>
      </c>
      <c r="AQ20" s="260">
        <f>'C завтраками| Bed and breakfast'!AR19*0.85</f>
        <v>38845</v>
      </c>
      <c r="AR20" s="260">
        <f>'C завтраками| Bed and breakfast'!AS19*0.85</f>
        <v>32045</v>
      </c>
      <c r="AS20" s="260">
        <f>'C завтраками| Bed and breakfast'!AT19*0.85</f>
        <v>36295</v>
      </c>
      <c r="AT20" s="260">
        <f>'C завтраками| Bed and breakfast'!AU19*0.85</f>
        <v>32045</v>
      </c>
      <c r="AU20" s="260">
        <f>'C завтраками| Bed and breakfast'!AV19*0.85</f>
        <v>36295</v>
      </c>
      <c r="AV20" s="260">
        <f>'C завтраками| Bed and breakfast'!AW19*0.85</f>
        <v>32045</v>
      </c>
      <c r="AW20" s="260">
        <f>'C завтраками| Bed and breakfast'!AX19*0.85</f>
        <v>38845</v>
      </c>
      <c r="AX20" s="260">
        <f>'C завтраками| Bed and breakfast'!AY19*0.85</f>
        <v>28050</v>
      </c>
      <c r="AY20" s="260">
        <f>'C завтраками| Bed and breakfast'!AZ19*0.85</f>
        <v>33745</v>
      </c>
      <c r="AZ20" s="260">
        <f>'C завтраками| Bed and breakfast'!BA19*0.85</f>
        <v>25500</v>
      </c>
      <c r="BA20" s="260">
        <f>'C завтраками| Bed and breakfast'!BB19*0.85</f>
        <v>26775</v>
      </c>
      <c r="BB20" s="260">
        <f>'C завтраками| Bed and breakfast'!BC19*0.85</f>
        <v>25500</v>
      </c>
      <c r="BC20" s="260">
        <f>'C завтраками| Bed and breakfast'!BD19*0.85</f>
        <v>26775</v>
      </c>
      <c r="BD20" s="260">
        <f>'C завтраками| Bed and breakfast'!BE19*0.85</f>
        <v>25500</v>
      </c>
      <c r="BE20" s="260">
        <f>'C завтраками| Bed and breakfast'!BF19*0.85</f>
        <v>26775</v>
      </c>
      <c r="BF20" s="260">
        <f>'C завтраками| Bed and breakfast'!BG19*0.85</f>
        <v>25500</v>
      </c>
      <c r="BG20" s="260">
        <f>'C завтраками| Bed and breakfast'!BH19*0.85</f>
        <v>26775</v>
      </c>
      <c r="BH20" s="260">
        <f>'C завтраками| Bed and breakfast'!BI19*0.85</f>
        <v>25500</v>
      </c>
    </row>
    <row r="21" spans="1:60" s="85" customFormat="1" x14ac:dyDescent="0.2">
      <c r="A21" s="260">
        <v>2</v>
      </c>
      <c r="B21" s="260" t="e">
        <f>'C завтраками| Bed and breakfast'!#REF!*0.85</f>
        <v>#REF!</v>
      </c>
      <c r="C21" s="260" t="e">
        <f>'C завтраками| Bed and breakfast'!#REF!*0.85</f>
        <v>#REF!</v>
      </c>
      <c r="D21" s="260" t="e">
        <f>'C завтраками| Bed and breakfast'!#REF!*0.85</f>
        <v>#REF!</v>
      </c>
      <c r="E21" s="260" t="e">
        <f>'C завтраками| Bed and breakfast'!#REF!*0.85</f>
        <v>#REF!</v>
      </c>
      <c r="F21" s="260" t="e">
        <f>'C завтраками| Bed and breakfast'!#REF!*0.85</f>
        <v>#REF!</v>
      </c>
      <c r="G21" s="260" t="e">
        <f>'C завтраками| Bed and breakfast'!#REF!*0.85</f>
        <v>#REF!</v>
      </c>
      <c r="H21" s="260">
        <f>'C завтраками| Bed and breakfast'!B20*0.85</f>
        <v>25500</v>
      </c>
      <c r="I21" s="260">
        <f>'C завтраками| Bed and breakfast'!C20*0.85</f>
        <v>24225</v>
      </c>
      <c r="J21" s="260">
        <f>'C завтраками| Bed and breakfast'!D20*0.85</f>
        <v>22270</v>
      </c>
      <c r="K21" s="260">
        <f>'C завтраками| Bed and breakfast'!E20*0.85</f>
        <v>22270</v>
      </c>
      <c r="L21" s="260">
        <f>'C завтраками| Bed and breakfast'!F20*0.85</f>
        <v>25500</v>
      </c>
      <c r="M21" s="260">
        <f>'C завтраками| Bed and breakfast'!G20*0.85</f>
        <v>36975</v>
      </c>
      <c r="N21" s="260">
        <f>'C завтраками| Bed and breakfast'!I20*0.85</f>
        <v>30600</v>
      </c>
      <c r="O21" s="260">
        <f>'C завтраками| Bed and breakfast'!J20*0.85</f>
        <v>30600</v>
      </c>
      <c r="P21" s="260">
        <f>'C завтраками| Bed and breakfast'!K20*0.85</f>
        <v>28050</v>
      </c>
      <c r="Q21" s="260">
        <f>'C завтраками| Bed and breakfast'!L20*0.85</f>
        <v>33150</v>
      </c>
      <c r="R21" s="260">
        <f>'C завтраками| Bed and breakfast'!N20*0.85</f>
        <v>21675</v>
      </c>
      <c r="S21" s="260">
        <f>'C завтраками| Bed and breakfast'!P20*0.85</f>
        <v>21675</v>
      </c>
      <c r="T21" s="260">
        <f>'C завтраками| Bed and breakfast'!Q20*0.85</f>
        <v>22270</v>
      </c>
      <c r="U21" s="260">
        <f>'C завтраками| Bed and breakfast'!R20*0.85</f>
        <v>22950</v>
      </c>
      <c r="V21" s="260">
        <f>'C завтраками| Bed and breakfast'!S20*0.85</f>
        <v>20400</v>
      </c>
      <c r="W21" s="260">
        <f>'C завтраками| Bed and breakfast'!T20*0.85</f>
        <v>22950</v>
      </c>
      <c r="X21" s="260">
        <f>'C завтраками| Bed and breakfast'!U20*0.85</f>
        <v>25500</v>
      </c>
      <c r="Y21" s="260">
        <f>'C завтраками| Bed and breakfast'!V20*0.85</f>
        <v>25500</v>
      </c>
      <c r="Z21" s="260">
        <f>'C завтраками| Bed and breakfast'!W20*0.85</f>
        <v>25500</v>
      </c>
      <c r="AA21" s="260">
        <f>'C завтраками| Bed and breakfast'!X20*0.85</f>
        <v>25500</v>
      </c>
      <c r="AB21" s="260">
        <f>'C завтраками| Bed and breakfast'!Y20*0.85</f>
        <v>24225</v>
      </c>
      <c r="AC21" s="260">
        <f>'C завтраками| Bed and breakfast'!Z20*0.85</f>
        <v>28050</v>
      </c>
      <c r="AD21" s="260">
        <f>'C завтраками| Bed and breakfast'!AA20*0.85</f>
        <v>24225</v>
      </c>
      <c r="AE21" s="260">
        <f>'C завтраками| Bed and breakfast'!AC20*0.85</f>
        <v>28050</v>
      </c>
      <c r="AF21" s="260">
        <f>'C завтраками| Bed and breakfast'!AD20*0.85</f>
        <v>24225</v>
      </c>
      <c r="AG21" s="260">
        <f>'C завтраками| Bed and breakfast'!AE20*0.85</f>
        <v>28050</v>
      </c>
      <c r="AH21" s="260">
        <f>'C завтраками| Bed and breakfast'!AF20*0.85</f>
        <v>25500</v>
      </c>
      <c r="AI21" s="260">
        <f>'C завтраками| Bed and breakfast'!AG20*0.85</f>
        <v>31195</v>
      </c>
      <c r="AJ21" s="260">
        <f>'C завтраками| Bed and breakfast'!AH20*0.85</f>
        <v>33745</v>
      </c>
      <c r="AK21" s="260">
        <f>'C завтраками| Bed and breakfast'!AI20*0.85</f>
        <v>31195</v>
      </c>
      <c r="AL21" s="260">
        <f>'C завтраками| Bed and breakfast'!AL20*0.85</f>
        <v>31195</v>
      </c>
      <c r="AM21" s="260">
        <f>'C завтраками| Bed and breakfast'!AM20*0.85</f>
        <v>29750</v>
      </c>
      <c r="AN21" s="260">
        <f>'C завтраками| Bed and breakfast'!AN20*0.85</f>
        <v>33745</v>
      </c>
      <c r="AO21" s="260">
        <f>'C завтраками| Bed and breakfast'!AO20*0.85</f>
        <v>31195</v>
      </c>
      <c r="AP21" s="260">
        <f>'C завтраками| Bed and breakfast'!AQ20*0.85</f>
        <v>33745</v>
      </c>
      <c r="AQ21" s="260">
        <f>'C завтраками| Bed and breakfast'!AR20*0.85</f>
        <v>40545</v>
      </c>
      <c r="AR21" s="260">
        <f>'C завтраками| Bed and breakfast'!AS20*0.85</f>
        <v>33745</v>
      </c>
      <c r="AS21" s="260">
        <f>'C завтраками| Bed and breakfast'!AT20*0.85</f>
        <v>37995</v>
      </c>
      <c r="AT21" s="260">
        <f>'C завтраками| Bed and breakfast'!AU20*0.85</f>
        <v>33745</v>
      </c>
      <c r="AU21" s="260">
        <f>'C завтраками| Bed and breakfast'!AV20*0.85</f>
        <v>37995</v>
      </c>
      <c r="AV21" s="260">
        <f>'C завтраками| Bed and breakfast'!AW20*0.85</f>
        <v>33745</v>
      </c>
      <c r="AW21" s="260">
        <f>'C завтраками| Bed and breakfast'!AX20*0.85</f>
        <v>40545</v>
      </c>
      <c r="AX21" s="260">
        <f>'C завтраками| Bed and breakfast'!AY20*0.85</f>
        <v>29750</v>
      </c>
      <c r="AY21" s="260">
        <f>'C завтраками| Bed and breakfast'!AZ20*0.85</f>
        <v>35445</v>
      </c>
      <c r="AZ21" s="260">
        <f>'C завтраками| Bed and breakfast'!BA20*0.85</f>
        <v>27200</v>
      </c>
      <c r="BA21" s="260">
        <f>'C завтраками| Bed and breakfast'!BB20*0.85</f>
        <v>28475</v>
      </c>
      <c r="BB21" s="260">
        <f>'C завтраками| Bed and breakfast'!BC20*0.85</f>
        <v>27200</v>
      </c>
      <c r="BC21" s="260">
        <f>'C завтраками| Bed and breakfast'!BD20*0.85</f>
        <v>28475</v>
      </c>
      <c r="BD21" s="260">
        <f>'C завтраками| Bed and breakfast'!BE20*0.85</f>
        <v>27200</v>
      </c>
      <c r="BE21" s="260">
        <f>'C завтраками| Bed and breakfast'!BF20*0.85</f>
        <v>28475</v>
      </c>
      <c r="BF21" s="260">
        <f>'C завтраками| Bed and breakfast'!BG20*0.85</f>
        <v>27200</v>
      </c>
      <c r="BG21" s="260">
        <f>'C завтраками| Bed and breakfast'!BH20*0.85</f>
        <v>28475</v>
      </c>
      <c r="BH21" s="260">
        <f>'C завтраками| Bed and breakfast'!BI20*0.85</f>
        <v>27200</v>
      </c>
    </row>
    <row r="22" spans="1:60" s="85" customFormat="1" x14ac:dyDescent="0.2">
      <c r="A22" s="259" t="s">
        <v>137</v>
      </c>
    </row>
    <row r="23" spans="1:60" s="85" customFormat="1" x14ac:dyDescent="0.2">
      <c r="A23" s="260" t="s">
        <v>129</v>
      </c>
      <c r="B23" s="260" t="e">
        <f>'C завтраками| Bed and breakfast'!#REF!*0.85</f>
        <v>#REF!</v>
      </c>
      <c r="C23" s="260" t="e">
        <f>'C завтраками| Bed and breakfast'!#REF!*0.85</f>
        <v>#REF!</v>
      </c>
      <c r="D23" s="260" t="e">
        <f>'C завтраками| Bed and breakfast'!#REF!*0.85</f>
        <v>#REF!</v>
      </c>
      <c r="E23" s="260" t="e">
        <f>'C завтраками| Bed and breakfast'!#REF!*0.85</f>
        <v>#REF!</v>
      </c>
      <c r="F23" s="260" t="e">
        <f>'C завтраками| Bed and breakfast'!#REF!*0.85</f>
        <v>#REF!</v>
      </c>
      <c r="G23" s="260" t="e">
        <f>'C завтраками| Bed and breakfast'!#REF!*0.85</f>
        <v>#REF!</v>
      </c>
      <c r="H23" s="260">
        <f>'C завтраками| Bed and breakfast'!B22*0.85</f>
        <v>31875</v>
      </c>
      <c r="I23" s="260">
        <f>'C завтраками| Bed and breakfast'!C22*0.85</f>
        <v>30600</v>
      </c>
      <c r="J23" s="260">
        <f>'C завтраками| Bed and breakfast'!D22*0.85</f>
        <v>28645</v>
      </c>
      <c r="K23" s="260">
        <f>'C завтраками| Bed and breakfast'!E22*0.85</f>
        <v>28645</v>
      </c>
      <c r="L23" s="260">
        <f>'C завтраками| Bed and breakfast'!F22*0.85</f>
        <v>31875</v>
      </c>
      <c r="M23" s="260">
        <f>'C завтраками| Bed and breakfast'!G22*0.85</f>
        <v>43350</v>
      </c>
      <c r="N23" s="260">
        <f>'C завтраками| Bed and breakfast'!I22*0.85</f>
        <v>36975</v>
      </c>
      <c r="O23" s="260">
        <f>'C завтраками| Bed and breakfast'!J22*0.85</f>
        <v>36975</v>
      </c>
      <c r="P23" s="260">
        <f>'C завтраками| Bed and breakfast'!K22*0.85</f>
        <v>34425</v>
      </c>
      <c r="Q23" s="260">
        <f>'C завтраками| Bed and breakfast'!L22*0.85</f>
        <v>39525</v>
      </c>
      <c r="R23" s="260">
        <f>'C завтраками| Bed and breakfast'!N22*0.85</f>
        <v>28050</v>
      </c>
      <c r="S23" s="260">
        <f>'C завтраками| Bed and breakfast'!P22*0.85</f>
        <v>28050</v>
      </c>
      <c r="T23" s="260">
        <f>'C завтраками| Bed and breakfast'!Q22*0.85</f>
        <v>28645</v>
      </c>
      <c r="U23" s="260">
        <f>'C завтраками| Bed and breakfast'!R22*0.85</f>
        <v>29325</v>
      </c>
      <c r="V23" s="260">
        <f>'C завтраками| Bed and breakfast'!S22*0.85</f>
        <v>26775</v>
      </c>
      <c r="W23" s="260">
        <f>'C завтраками| Bed and breakfast'!T22*0.85</f>
        <v>29325</v>
      </c>
      <c r="X23" s="260">
        <f>'C завтраками| Bed and breakfast'!U22*0.85</f>
        <v>31875</v>
      </c>
      <c r="Y23" s="260">
        <f>'C завтраками| Bed and breakfast'!V22*0.85</f>
        <v>31875</v>
      </c>
      <c r="Z23" s="260">
        <f>'C завтраками| Bed and breakfast'!W22*0.85</f>
        <v>31875</v>
      </c>
      <c r="AA23" s="260">
        <f>'C завтраками| Bed and breakfast'!X22*0.85</f>
        <v>31875</v>
      </c>
      <c r="AB23" s="260">
        <f>'C завтраками| Bed and breakfast'!Y22*0.85</f>
        <v>30600</v>
      </c>
      <c r="AC23" s="260">
        <f>'C завтраками| Bed and breakfast'!Z22*0.85</f>
        <v>34425</v>
      </c>
      <c r="AD23" s="260">
        <f>'C завтраками| Bed and breakfast'!AA22*0.85</f>
        <v>30600</v>
      </c>
      <c r="AE23" s="260">
        <f>'C завтраками| Bed and breakfast'!AC22*0.85</f>
        <v>34425</v>
      </c>
      <c r="AF23" s="260">
        <f>'C завтраками| Bed and breakfast'!AD22*0.85</f>
        <v>30600</v>
      </c>
      <c r="AG23" s="260">
        <f>'C завтраками| Bed and breakfast'!AE22*0.85</f>
        <v>34425</v>
      </c>
      <c r="AH23" s="260">
        <f>'C завтраками| Bed and breakfast'!AF22*0.85</f>
        <v>31875</v>
      </c>
      <c r="AI23" s="260">
        <f>'C завтраками| Bed and breakfast'!AG22*0.85</f>
        <v>37570</v>
      </c>
      <c r="AJ23" s="260">
        <f>'C завтраками| Bed and breakfast'!AH22*0.85</f>
        <v>40120</v>
      </c>
      <c r="AK23" s="260">
        <f>'C завтраками| Bed and breakfast'!AI22*0.85</f>
        <v>37570</v>
      </c>
      <c r="AL23" s="260">
        <f>'C завтраками| Bed and breakfast'!AL22*0.85</f>
        <v>37570</v>
      </c>
      <c r="AM23" s="260">
        <f>'C завтраками| Bed and breakfast'!AM22*0.85</f>
        <v>36125</v>
      </c>
      <c r="AN23" s="260">
        <f>'C завтраками| Bed and breakfast'!AN22*0.85</f>
        <v>40120</v>
      </c>
      <c r="AO23" s="260">
        <f>'C завтраками| Bed and breakfast'!AO22*0.85</f>
        <v>37570</v>
      </c>
      <c r="AP23" s="260">
        <f>'C завтраками| Bed and breakfast'!AQ22*0.85</f>
        <v>40120</v>
      </c>
      <c r="AQ23" s="260">
        <f>'C завтраками| Bed and breakfast'!AR22*0.85</f>
        <v>46920</v>
      </c>
      <c r="AR23" s="260">
        <f>'C завтраками| Bed and breakfast'!AS22*0.85</f>
        <v>40120</v>
      </c>
      <c r="AS23" s="260">
        <f>'C завтраками| Bed and breakfast'!AT22*0.85</f>
        <v>44370</v>
      </c>
      <c r="AT23" s="260">
        <f>'C завтраками| Bed and breakfast'!AU22*0.85</f>
        <v>40120</v>
      </c>
      <c r="AU23" s="260">
        <f>'C завтраками| Bed and breakfast'!AV22*0.85</f>
        <v>44370</v>
      </c>
      <c r="AV23" s="260">
        <f>'C завтраками| Bed and breakfast'!AW22*0.85</f>
        <v>40120</v>
      </c>
      <c r="AW23" s="260">
        <f>'C завтраками| Bed and breakfast'!AX22*0.85</f>
        <v>46920</v>
      </c>
      <c r="AX23" s="260">
        <f>'C завтраками| Bed and breakfast'!AY22*0.85</f>
        <v>36125</v>
      </c>
      <c r="AY23" s="260">
        <f>'C завтраками| Bed and breakfast'!AZ22*0.85</f>
        <v>41820</v>
      </c>
      <c r="AZ23" s="260">
        <f>'C завтраками| Bed and breakfast'!BA22*0.85</f>
        <v>33575</v>
      </c>
      <c r="BA23" s="260">
        <f>'C завтраками| Bed and breakfast'!BB22*0.85</f>
        <v>34850</v>
      </c>
      <c r="BB23" s="260">
        <f>'C завтраками| Bed and breakfast'!BC22*0.85</f>
        <v>33575</v>
      </c>
      <c r="BC23" s="260">
        <f>'C завтраками| Bed and breakfast'!BD22*0.85</f>
        <v>34850</v>
      </c>
      <c r="BD23" s="260">
        <f>'C завтраками| Bed and breakfast'!BE22*0.85</f>
        <v>33575</v>
      </c>
      <c r="BE23" s="260">
        <f>'C завтраками| Bed and breakfast'!BF22*0.85</f>
        <v>34850</v>
      </c>
      <c r="BF23" s="260">
        <f>'C завтраками| Bed and breakfast'!BG22*0.85</f>
        <v>33575</v>
      </c>
      <c r="BG23" s="260">
        <f>'C завтраками| Bed and breakfast'!BH22*0.85</f>
        <v>34850</v>
      </c>
      <c r="BH23" s="260">
        <f>'C завтраками| Bed and breakfast'!BI22*0.85</f>
        <v>33575</v>
      </c>
    </row>
    <row r="24" spans="1:60" s="85" customFormat="1" x14ac:dyDescent="0.2">
      <c r="A24" s="259" t="s">
        <v>138</v>
      </c>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261"/>
      <c r="BA24" s="261"/>
      <c r="BB24" s="261"/>
      <c r="BC24" s="261"/>
      <c r="BD24" s="261"/>
      <c r="BE24" s="261"/>
      <c r="BF24" s="261"/>
      <c r="BG24" s="261"/>
      <c r="BH24" s="261"/>
    </row>
    <row r="25" spans="1:60" s="85" customFormat="1" x14ac:dyDescent="0.2">
      <c r="A25" s="260" t="s">
        <v>129</v>
      </c>
      <c r="B25" s="260" t="e">
        <f>'C завтраками| Bed and breakfast'!#REF!*0.85</f>
        <v>#REF!</v>
      </c>
      <c r="C25" s="260" t="e">
        <f>'C завтраками| Bed and breakfast'!#REF!*0.85</f>
        <v>#REF!</v>
      </c>
      <c r="D25" s="260" t="e">
        <f>'C завтраками| Bed and breakfast'!#REF!*0.85</f>
        <v>#REF!</v>
      </c>
      <c r="E25" s="260" t="e">
        <f>'C завтраками| Bed and breakfast'!#REF!*0.85</f>
        <v>#REF!</v>
      </c>
      <c r="F25" s="260" t="e">
        <f>'C завтраками| Bed and breakfast'!#REF!*0.85</f>
        <v>#REF!</v>
      </c>
      <c r="G25" s="260" t="e">
        <f>'C завтраками| Bed and breakfast'!#REF!*0.85</f>
        <v>#REF!</v>
      </c>
      <c r="H25" s="260">
        <f>'C завтраками| Bed and breakfast'!B24*0.85</f>
        <v>38675</v>
      </c>
      <c r="I25" s="260">
        <f>'C завтраками| Bed and breakfast'!C24*0.85</f>
        <v>37400</v>
      </c>
      <c r="J25" s="260">
        <f>'C завтраками| Bed and breakfast'!D24*0.85</f>
        <v>35445</v>
      </c>
      <c r="K25" s="260">
        <f>'C завтраками| Bed and breakfast'!E24*0.85</f>
        <v>35445</v>
      </c>
      <c r="L25" s="260">
        <f>'C завтраками| Bed and breakfast'!F24*0.85</f>
        <v>38675</v>
      </c>
      <c r="M25" s="260">
        <f>'C завтраками| Bed and breakfast'!G24*0.85</f>
        <v>50150</v>
      </c>
      <c r="N25" s="260">
        <f>'C завтраками| Bed and breakfast'!I24*0.85</f>
        <v>43775</v>
      </c>
      <c r="O25" s="260">
        <f>'C завтраками| Bed and breakfast'!J24*0.85</f>
        <v>43775</v>
      </c>
      <c r="P25" s="260">
        <f>'C завтраками| Bed and breakfast'!K24*0.85</f>
        <v>41225</v>
      </c>
      <c r="Q25" s="260">
        <f>'C завтраками| Bed and breakfast'!L24*0.85</f>
        <v>46325</v>
      </c>
      <c r="R25" s="260">
        <f>'C завтраками| Bed and breakfast'!N24*0.85</f>
        <v>34850</v>
      </c>
      <c r="S25" s="260">
        <f>'C завтраками| Bed and breakfast'!P24*0.85</f>
        <v>34850</v>
      </c>
      <c r="T25" s="260">
        <f>'C завтраками| Bed and breakfast'!Q24*0.85</f>
        <v>35445</v>
      </c>
      <c r="U25" s="260">
        <f>'C завтраками| Bed and breakfast'!R24*0.85</f>
        <v>36125</v>
      </c>
      <c r="V25" s="260">
        <f>'C завтраками| Bed and breakfast'!S24*0.85</f>
        <v>33575</v>
      </c>
      <c r="W25" s="260">
        <f>'C завтраками| Bed and breakfast'!T24*0.85</f>
        <v>36125</v>
      </c>
      <c r="X25" s="260">
        <f>'C завтраками| Bed and breakfast'!U24*0.85</f>
        <v>38675</v>
      </c>
      <c r="Y25" s="260">
        <f>'C завтраками| Bed and breakfast'!V24*0.85</f>
        <v>38675</v>
      </c>
      <c r="Z25" s="260">
        <f>'C завтраками| Bed and breakfast'!W24*0.85</f>
        <v>38675</v>
      </c>
      <c r="AA25" s="260">
        <f>'C завтраками| Bed and breakfast'!X24*0.85</f>
        <v>38675</v>
      </c>
      <c r="AB25" s="260">
        <f>'C завтраками| Bed and breakfast'!Y24*0.85</f>
        <v>37400</v>
      </c>
      <c r="AC25" s="260">
        <f>'C завтраками| Bed and breakfast'!Z24*0.85</f>
        <v>41225</v>
      </c>
      <c r="AD25" s="260">
        <f>'C завтраками| Bed and breakfast'!AA24*0.85</f>
        <v>37400</v>
      </c>
      <c r="AE25" s="260">
        <f>'C завтраками| Bed and breakfast'!AC24*0.85</f>
        <v>41225</v>
      </c>
      <c r="AF25" s="260">
        <f>'C завтраками| Bed and breakfast'!AD24*0.85</f>
        <v>37400</v>
      </c>
      <c r="AG25" s="260">
        <f>'C завтраками| Bed and breakfast'!AE24*0.85</f>
        <v>41225</v>
      </c>
      <c r="AH25" s="260">
        <f>'C завтраками| Bed and breakfast'!AF24*0.85</f>
        <v>38675</v>
      </c>
      <c r="AI25" s="260">
        <f>'C завтраками| Bed and breakfast'!AG24*0.85</f>
        <v>44370</v>
      </c>
      <c r="AJ25" s="260">
        <f>'C завтраками| Bed and breakfast'!AH24*0.85</f>
        <v>46920</v>
      </c>
      <c r="AK25" s="260">
        <f>'C завтраками| Bed and breakfast'!AI24*0.85</f>
        <v>44370</v>
      </c>
      <c r="AL25" s="260">
        <f>'C завтраками| Bed and breakfast'!AL24*0.85</f>
        <v>44370</v>
      </c>
      <c r="AM25" s="260">
        <f>'C завтраками| Bed and breakfast'!AM24*0.85</f>
        <v>42925</v>
      </c>
      <c r="AN25" s="260">
        <f>'C завтраками| Bed and breakfast'!AN24*0.85</f>
        <v>46920</v>
      </c>
      <c r="AO25" s="260">
        <f>'C завтраками| Bed and breakfast'!AO24*0.85</f>
        <v>44370</v>
      </c>
      <c r="AP25" s="260">
        <f>'C завтраками| Bed and breakfast'!AQ24*0.85</f>
        <v>46920</v>
      </c>
      <c r="AQ25" s="260">
        <f>'C завтраками| Bed and breakfast'!AR24*0.85</f>
        <v>53720</v>
      </c>
      <c r="AR25" s="260">
        <f>'C завтраками| Bed and breakfast'!AS24*0.85</f>
        <v>46920</v>
      </c>
      <c r="AS25" s="260">
        <f>'C завтраками| Bed and breakfast'!AT24*0.85</f>
        <v>51170</v>
      </c>
      <c r="AT25" s="260">
        <f>'C завтраками| Bed and breakfast'!AU24*0.85</f>
        <v>46920</v>
      </c>
      <c r="AU25" s="260">
        <f>'C завтраками| Bed and breakfast'!AV24*0.85</f>
        <v>51170</v>
      </c>
      <c r="AV25" s="260">
        <f>'C завтраками| Bed and breakfast'!AW24*0.85</f>
        <v>46920</v>
      </c>
      <c r="AW25" s="260">
        <f>'C завтраками| Bed and breakfast'!AX24*0.85</f>
        <v>53720</v>
      </c>
      <c r="AX25" s="260">
        <f>'C завтраками| Bed and breakfast'!AY24*0.85</f>
        <v>42925</v>
      </c>
      <c r="AY25" s="260">
        <f>'C завтраками| Bed and breakfast'!AZ24*0.85</f>
        <v>48620</v>
      </c>
      <c r="AZ25" s="260">
        <f>'C завтраками| Bed and breakfast'!BA24*0.85</f>
        <v>40375</v>
      </c>
      <c r="BA25" s="260">
        <f>'C завтраками| Bed and breakfast'!BB24*0.85</f>
        <v>41650</v>
      </c>
      <c r="BB25" s="260">
        <f>'C завтраками| Bed and breakfast'!BC24*0.85</f>
        <v>40375</v>
      </c>
      <c r="BC25" s="260">
        <f>'C завтраками| Bed and breakfast'!BD24*0.85</f>
        <v>41650</v>
      </c>
      <c r="BD25" s="260">
        <f>'C завтраками| Bed and breakfast'!BE24*0.85</f>
        <v>40375</v>
      </c>
      <c r="BE25" s="260">
        <f>'C завтраками| Bed and breakfast'!BF24*0.85</f>
        <v>41650</v>
      </c>
      <c r="BF25" s="260">
        <f>'C завтраками| Bed and breakfast'!BG24*0.85</f>
        <v>40375</v>
      </c>
      <c r="BG25" s="260">
        <f>'C завтраками| Bed and breakfast'!BH24*0.85</f>
        <v>41650</v>
      </c>
      <c r="BH25" s="260">
        <f>'C завтраками| Bed and breakfast'!BI24*0.85</f>
        <v>40375</v>
      </c>
    </row>
    <row r="26" spans="1:60" s="85" customFormat="1" x14ac:dyDescent="0.2">
      <c r="A26" s="261" t="s">
        <v>139</v>
      </c>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c r="BA26" s="261"/>
      <c r="BB26" s="261"/>
      <c r="BC26" s="261"/>
      <c r="BD26" s="261"/>
      <c r="BE26" s="261"/>
      <c r="BF26" s="261"/>
      <c r="BG26" s="261"/>
      <c r="BH26" s="261"/>
    </row>
    <row r="27" spans="1:60" s="85" customFormat="1" x14ac:dyDescent="0.2">
      <c r="A27" s="260" t="s">
        <v>129</v>
      </c>
      <c r="B27" s="260" t="e">
        <f>'C завтраками| Bed and breakfast'!#REF!*0.85</f>
        <v>#REF!</v>
      </c>
      <c r="C27" s="260" t="e">
        <f>'C завтраками| Bed and breakfast'!#REF!*0.85</f>
        <v>#REF!</v>
      </c>
      <c r="D27" s="260" t="e">
        <f>'C завтраками| Bed and breakfast'!#REF!*0.85</f>
        <v>#REF!</v>
      </c>
      <c r="E27" s="260" t="e">
        <f>'C завтраками| Bed and breakfast'!#REF!*0.85</f>
        <v>#REF!</v>
      </c>
      <c r="F27" s="260" t="e">
        <f>'C завтраками| Bed and breakfast'!#REF!*0.85</f>
        <v>#REF!</v>
      </c>
      <c r="G27" s="260" t="e">
        <f>'C завтраками| Bed and breakfast'!#REF!*0.85</f>
        <v>#REF!</v>
      </c>
      <c r="H27" s="260">
        <f>'C завтраками| Bed and breakfast'!B26*0.85</f>
        <v>59925</v>
      </c>
      <c r="I27" s="260">
        <f>'C завтраками| Bed and breakfast'!C26*0.85</f>
        <v>58650</v>
      </c>
      <c r="J27" s="260">
        <f>'C завтраками| Bed and breakfast'!D26*0.85</f>
        <v>56695</v>
      </c>
      <c r="K27" s="260">
        <f>'C завтраками| Bed and breakfast'!E26*0.85</f>
        <v>56695</v>
      </c>
      <c r="L27" s="260">
        <f>'C завтраками| Bed and breakfast'!F26*0.85</f>
        <v>59925</v>
      </c>
      <c r="M27" s="260">
        <f>'C завтраками| Bed and breakfast'!G26*0.85</f>
        <v>71400</v>
      </c>
      <c r="N27" s="260">
        <f>'C завтраками| Bed and breakfast'!I26*0.85</f>
        <v>65025</v>
      </c>
      <c r="O27" s="260">
        <f>'C завтраками| Bed and breakfast'!J26*0.85</f>
        <v>65025</v>
      </c>
      <c r="P27" s="260">
        <f>'C завтраками| Bed and breakfast'!K26*0.85</f>
        <v>62475</v>
      </c>
      <c r="Q27" s="260">
        <f>'C завтраками| Bed and breakfast'!L26*0.85</f>
        <v>67575</v>
      </c>
      <c r="R27" s="260">
        <f>'C завтраками| Bed and breakfast'!N26*0.85</f>
        <v>56100</v>
      </c>
      <c r="S27" s="260">
        <f>'C завтраками| Bed and breakfast'!P26*0.85</f>
        <v>56100</v>
      </c>
      <c r="T27" s="260">
        <f>'C завтраками| Bed and breakfast'!Q26*0.85</f>
        <v>56695</v>
      </c>
      <c r="U27" s="260">
        <f>'C завтраками| Bed and breakfast'!R26*0.85</f>
        <v>57375</v>
      </c>
      <c r="V27" s="260">
        <f>'C завтраками| Bed and breakfast'!S26*0.85</f>
        <v>54825</v>
      </c>
      <c r="W27" s="260">
        <f>'C завтраками| Bed and breakfast'!T26*0.85</f>
        <v>57375</v>
      </c>
      <c r="X27" s="260">
        <f>'C завтраками| Bed and breakfast'!U26*0.85</f>
        <v>59925</v>
      </c>
      <c r="Y27" s="260">
        <f>'C завтраками| Bed and breakfast'!V26*0.85</f>
        <v>59925</v>
      </c>
      <c r="Z27" s="260">
        <f>'C завтраками| Bed and breakfast'!W26*0.85</f>
        <v>59925</v>
      </c>
      <c r="AA27" s="260">
        <f>'C завтраками| Bed and breakfast'!X26*0.85</f>
        <v>59925</v>
      </c>
      <c r="AB27" s="260">
        <f>'C завтраками| Bed and breakfast'!Y26*0.85</f>
        <v>58650</v>
      </c>
      <c r="AC27" s="260">
        <f>'C завтраками| Bed and breakfast'!Z26*0.85</f>
        <v>62475</v>
      </c>
      <c r="AD27" s="260">
        <f>'C завтраками| Bed and breakfast'!AA26*0.85</f>
        <v>58650</v>
      </c>
      <c r="AE27" s="260">
        <f>'C завтраками| Bed and breakfast'!AC26*0.85</f>
        <v>62475</v>
      </c>
      <c r="AF27" s="260">
        <f>'C завтраками| Bed and breakfast'!AD26*0.85</f>
        <v>58650</v>
      </c>
      <c r="AG27" s="260">
        <f>'C завтраками| Bed and breakfast'!AE26*0.85</f>
        <v>62475</v>
      </c>
      <c r="AH27" s="260">
        <f>'C завтраками| Bed and breakfast'!AF26*0.85</f>
        <v>59925</v>
      </c>
      <c r="AI27" s="260">
        <f>'C завтраками| Bed and breakfast'!AG26*0.85</f>
        <v>65620</v>
      </c>
      <c r="AJ27" s="260">
        <f>'C завтраками| Bed and breakfast'!AH26*0.85</f>
        <v>68170</v>
      </c>
      <c r="AK27" s="260">
        <f>'C завтраками| Bed and breakfast'!AI26*0.85</f>
        <v>65620</v>
      </c>
      <c r="AL27" s="260">
        <f>'C завтраками| Bed and breakfast'!AL26*0.85</f>
        <v>65620</v>
      </c>
      <c r="AM27" s="260">
        <f>'C завтраками| Bed and breakfast'!AM26*0.85</f>
        <v>64175</v>
      </c>
      <c r="AN27" s="260">
        <f>'C завтраками| Bed and breakfast'!AN26*0.85</f>
        <v>68170</v>
      </c>
      <c r="AO27" s="260">
        <f>'C завтраками| Bed and breakfast'!AO26*0.85</f>
        <v>65620</v>
      </c>
      <c r="AP27" s="260">
        <f>'C завтраками| Bed and breakfast'!AQ26*0.85</f>
        <v>68170</v>
      </c>
      <c r="AQ27" s="260">
        <f>'C завтраками| Bed and breakfast'!AR26*0.85</f>
        <v>74970</v>
      </c>
      <c r="AR27" s="260">
        <f>'C завтраками| Bed and breakfast'!AS26*0.85</f>
        <v>68170</v>
      </c>
      <c r="AS27" s="260">
        <f>'C завтраками| Bed and breakfast'!AT26*0.85</f>
        <v>72420</v>
      </c>
      <c r="AT27" s="260">
        <f>'C завтраками| Bed and breakfast'!AU26*0.85</f>
        <v>68170</v>
      </c>
      <c r="AU27" s="260">
        <f>'C завтраками| Bed and breakfast'!AV26*0.85</f>
        <v>72420</v>
      </c>
      <c r="AV27" s="260">
        <f>'C завтраками| Bed and breakfast'!AW26*0.85</f>
        <v>68170</v>
      </c>
      <c r="AW27" s="260">
        <f>'C завтраками| Bed and breakfast'!AX26*0.85</f>
        <v>74970</v>
      </c>
      <c r="AX27" s="260">
        <f>'C завтраками| Bed and breakfast'!AY26*0.85</f>
        <v>64175</v>
      </c>
      <c r="AY27" s="260">
        <f>'C завтраками| Bed and breakfast'!AZ26*0.85</f>
        <v>69870</v>
      </c>
      <c r="AZ27" s="260">
        <f>'C завтраками| Bed and breakfast'!BA26*0.85</f>
        <v>61625</v>
      </c>
      <c r="BA27" s="260">
        <f>'C завтраками| Bed and breakfast'!BB26*0.85</f>
        <v>62900</v>
      </c>
      <c r="BB27" s="260">
        <f>'C завтраками| Bed and breakfast'!BC26*0.85</f>
        <v>61625</v>
      </c>
      <c r="BC27" s="260">
        <f>'C завтраками| Bed and breakfast'!BD26*0.85</f>
        <v>62900</v>
      </c>
      <c r="BD27" s="260">
        <f>'C завтраками| Bed and breakfast'!BE26*0.85</f>
        <v>61625</v>
      </c>
      <c r="BE27" s="260">
        <f>'C завтраками| Bed and breakfast'!BF26*0.85</f>
        <v>62900</v>
      </c>
      <c r="BF27" s="260">
        <f>'C завтраками| Bed and breakfast'!BG26*0.85</f>
        <v>61625</v>
      </c>
      <c r="BG27" s="260">
        <f>'C завтраками| Bed and breakfast'!BH26*0.85</f>
        <v>62900</v>
      </c>
      <c r="BH27" s="260">
        <f>'C завтраками| Bed and breakfast'!BI26*0.85</f>
        <v>61625</v>
      </c>
    </row>
    <row r="28" spans="1:60" s="85" customFormat="1" x14ac:dyDescent="0.2">
      <c r="A28" s="259" t="s">
        <v>140</v>
      </c>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261"/>
      <c r="BH28" s="261"/>
    </row>
    <row r="29" spans="1:60" s="85" customFormat="1" x14ac:dyDescent="0.2">
      <c r="A29" s="260" t="s">
        <v>129</v>
      </c>
      <c r="B29" s="260" t="e">
        <f>'C завтраками| Bed and breakfast'!#REF!*0.85</f>
        <v>#REF!</v>
      </c>
      <c r="C29" s="260" t="e">
        <f>'C завтраками| Bed and breakfast'!#REF!*0.85</f>
        <v>#REF!</v>
      </c>
      <c r="D29" s="260" t="e">
        <f>'C завтраками| Bed and breakfast'!#REF!*0.85</f>
        <v>#REF!</v>
      </c>
      <c r="E29" s="260" t="e">
        <f>'C завтраками| Bed and breakfast'!#REF!*0.85</f>
        <v>#REF!</v>
      </c>
      <c r="F29" s="260" t="e">
        <f>'C завтраками| Bed and breakfast'!#REF!*0.85</f>
        <v>#REF!</v>
      </c>
      <c r="G29" s="260" t="e">
        <f>'C завтраками| Bed and breakfast'!#REF!*0.85</f>
        <v>#REF!</v>
      </c>
      <c r="H29" s="260">
        <f>'C завтраками| Bed and breakfast'!B28*0.85</f>
        <v>76925</v>
      </c>
      <c r="I29" s="260">
        <f>'C завтраками| Bed and breakfast'!C28*0.85</f>
        <v>75650</v>
      </c>
      <c r="J29" s="260">
        <f>'C завтраками| Bed and breakfast'!D28*0.85</f>
        <v>73695</v>
      </c>
      <c r="K29" s="260">
        <f>'C завтраками| Bed and breakfast'!E28*0.85</f>
        <v>73695</v>
      </c>
      <c r="L29" s="260">
        <f>'C завтраками| Bed and breakfast'!F28*0.85</f>
        <v>76925</v>
      </c>
      <c r="M29" s="260">
        <f>'C завтраками| Bed and breakfast'!G28*0.85</f>
        <v>88400</v>
      </c>
      <c r="N29" s="260">
        <f>'C завтраками| Bed and breakfast'!I28*0.85</f>
        <v>82025</v>
      </c>
      <c r="O29" s="260">
        <f>'C завтраками| Bed and breakfast'!J28*0.85</f>
        <v>82025</v>
      </c>
      <c r="P29" s="260">
        <f>'C завтраками| Bed and breakfast'!K28*0.85</f>
        <v>79475</v>
      </c>
      <c r="Q29" s="260">
        <f>'C завтраками| Bed and breakfast'!L28*0.85</f>
        <v>84575</v>
      </c>
      <c r="R29" s="260">
        <f>'C завтраками| Bed and breakfast'!N28*0.85</f>
        <v>73100</v>
      </c>
      <c r="S29" s="260">
        <f>'C завтраками| Bed and breakfast'!P28*0.85</f>
        <v>73100</v>
      </c>
      <c r="T29" s="260">
        <f>'C завтраками| Bed and breakfast'!Q28*0.85</f>
        <v>73695</v>
      </c>
      <c r="U29" s="260">
        <f>'C завтраками| Bed and breakfast'!R28*0.85</f>
        <v>74375</v>
      </c>
      <c r="V29" s="260">
        <f>'C завтраками| Bed and breakfast'!S28*0.85</f>
        <v>71825</v>
      </c>
      <c r="W29" s="260">
        <f>'C завтраками| Bed and breakfast'!T28*0.85</f>
        <v>74375</v>
      </c>
      <c r="X29" s="260">
        <f>'C завтраками| Bed and breakfast'!U28*0.85</f>
        <v>76925</v>
      </c>
      <c r="Y29" s="260">
        <f>'C завтраками| Bed and breakfast'!V28*0.85</f>
        <v>76925</v>
      </c>
      <c r="Z29" s="260">
        <f>'C завтраками| Bed and breakfast'!W28*0.85</f>
        <v>76925</v>
      </c>
      <c r="AA29" s="260">
        <f>'C завтраками| Bed and breakfast'!X28*0.85</f>
        <v>76925</v>
      </c>
      <c r="AB29" s="260">
        <f>'C завтраками| Bed and breakfast'!Y28*0.85</f>
        <v>75650</v>
      </c>
      <c r="AC29" s="260">
        <f>'C завтраками| Bed and breakfast'!Z28*0.85</f>
        <v>79475</v>
      </c>
      <c r="AD29" s="260">
        <f>'C завтраками| Bed and breakfast'!AA28*0.85</f>
        <v>75650</v>
      </c>
      <c r="AE29" s="260">
        <f>'C завтраками| Bed and breakfast'!AC28*0.85</f>
        <v>79475</v>
      </c>
      <c r="AF29" s="260">
        <f>'C завтраками| Bed and breakfast'!AD28*0.85</f>
        <v>75650</v>
      </c>
      <c r="AG29" s="260">
        <f>'C завтраками| Bed and breakfast'!AE28*0.85</f>
        <v>79475</v>
      </c>
      <c r="AH29" s="260">
        <f>'C завтраками| Bed and breakfast'!AF28*0.85</f>
        <v>76925</v>
      </c>
      <c r="AI29" s="260">
        <f>'C завтраками| Bed and breakfast'!AG28*0.85</f>
        <v>82620</v>
      </c>
      <c r="AJ29" s="260">
        <f>'C завтраками| Bed and breakfast'!AH28*0.85</f>
        <v>85170</v>
      </c>
      <c r="AK29" s="260">
        <f>'C завтраками| Bed and breakfast'!AI28*0.85</f>
        <v>82620</v>
      </c>
      <c r="AL29" s="260">
        <f>'C завтраками| Bed and breakfast'!AL28*0.85</f>
        <v>82620</v>
      </c>
      <c r="AM29" s="260">
        <f>'C завтраками| Bed and breakfast'!AM28*0.85</f>
        <v>81175</v>
      </c>
      <c r="AN29" s="260">
        <f>'C завтраками| Bed and breakfast'!AN28*0.85</f>
        <v>85170</v>
      </c>
      <c r="AO29" s="260">
        <f>'C завтраками| Bed and breakfast'!AO28*0.85</f>
        <v>82620</v>
      </c>
      <c r="AP29" s="260">
        <f>'C завтраками| Bed and breakfast'!AQ28*0.85</f>
        <v>85170</v>
      </c>
      <c r="AQ29" s="260">
        <f>'C завтраками| Bed and breakfast'!AR28*0.85</f>
        <v>91970</v>
      </c>
      <c r="AR29" s="260">
        <f>'C завтраками| Bed and breakfast'!AS28*0.85</f>
        <v>85170</v>
      </c>
      <c r="AS29" s="260">
        <f>'C завтраками| Bed and breakfast'!AT28*0.85</f>
        <v>89420</v>
      </c>
      <c r="AT29" s="260">
        <f>'C завтраками| Bed and breakfast'!AU28*0.85</f>
        <v>85170</v>
      </c>
      <c r="AU29" s="260">
        <f>'C завтраками| Bed and breakfast'!AV28*0.85</f>
        <v>89420</v>
      </c>
      <c r="AV29" s="260">
        <f>'C завтраками| Bed and breakfast'!AW28*0.85</f>
        <v>85170</v>
      </c>
      <c r="AW29" s="260">
        <f>'C завтраками| Bed and breakfast'!AX28*0.85</f>
        <v>91970</v>
      </c>
      <c r="AX29" s="260">
        <f>'C завтраками| Bed and breakfast'!AY28*0.85</f>
        <v>81175</v>
      </c>
      <c r="AY29" s="260">
        <f>'C завтраками| Bed and breakfast'!AZ28*0.85</f>
        <v>86870</v>
      </c>
      <c r="AZ29" s="260">
        <f>'C завтраками| Bed and breakfast'!BA28*0.85</f>
        <v>78625</v>
      </c>
      <c r="BA29" s="260">
        <f>'C завтраками| Bed and breakfast'!BB28*0.85</f>
        <v>79900</v>
      </c>
      <c r="BB29" s="260">
        <f>'C завтраками| Bed and breakfast'!BC28*0.85</f>
        <v>78625</v>
      </c>
      <c r="BC29" s="260">
        <f>'C завтраками| Bed and breakfast'!BD28*0.85</f>
        <v>79900</v>
      </c>
      <c r="BD29" s="260">
        <f>'C завтраками| Bed and breakfast'!BE28*0.85</f>
        <v>78625</v>
      </c>
      <c r="BE29" s="260">
        <f>'C завтраками| Bed and breakfast'!BF28*0.85</f>
        <v>79900</v>
      </c>
      <c r="BF29" s="260">
        <f>'C завтраками| Bed and breakfast'!BG28*0.85</f>
        <v>78625</v>
      </c>
      <c r="BG29" s="260">
        <f>'C завтраками| Bed and breakfast'!BH28*0.85</f>
        <v>79900</v>
      </c>
      <c r="BH29" s="260">
        <f>'C завтраками| Bed and breakfast'!BI28*0.85</f>
        <v>78625</v>
      </c>
    </row>
    <row r="30" spans="1:60" ht="11.1" customHeight="1" thickBot="1" x14ac:dyDescent="0.25"/>
    <row r="31" spans="1:60" ht="12.75" thickBot="1" x14ac:dyDescent="0.25">
      <c r="A31" s="154" t="s">
        <v>147</v>
      </c>
    </row>
    <row r="32" spans="1:60" ht="12.75" thickBot="1" x14ac:dyDescent="0.25">
      <c r="A32" s="184" t="s">
        <v>379</v>
      </c>
    </row>
    <row r="33" spans="1:1" x14ac:dyDescent="0.2">
      <c r="A33" s="89"/>
    </row>
    <row r="34" spans="1:1" x14ac:dyDescent="0.2">
      <c r="A34" s="205" t="s">
        <v>144</v>
      </c>
    </row>
    <row r="35" spans="1:1" ht="12" customHeight="1" x14ac:dyDescent="0.2">
      <c r="A35" s="422" t="s">
        <v>311</v>
      </c>
    </row>
    <row r="36" spans="1:1" ht="12" customHeight="1" x14ac:dyDescent="0.2">
      <c r="A36" s="423"/>
    </row>
    <row r="37" spans="1:1" s="95" customFormat="1" ht="12" customHeight="1" x14ac:dyDescent="0.2">
      <c r="A37" s="423"/>
    </row>
    <row r="38" spans="1:1" ht="138" customHeight="1" x14ac:dyDescent="0.2">
      <c r="A38" s="423"/>
    </row>
    <row r="39" spans="1:1" ht="12.75" thickBot="1" x14ac:dyDescent="0.25">
      <c r="A39" s="262"/>
    </row>
    <row r="40" spans="1:1" ht="12.75" thickBot="1" x14ac:dyDescent="0.25">
      <c r="A40" s="156" t="s">
        <v>145</v>
      </c>
    </row>
    <row r="41" spans="1:1" ht="48" x14ac:dyDescent="0.2">
      <c r="A41" s="264" t="s">
        <v>174</v>
      </c>
    </row>
    <row r="42" spans="1:1" ht="12.75" thickBot="1" x14ac:dyDescent="0.25">
      <c r="A42" s="215"/>
    </row>
    <row r="43" spans="1:1" ht="12.75" thickBot="1" x14ac:dyDescent="0.25">
      <c r="A43" s="154" t="s">
        <v>351</v>
      </c>
    </row>
    <row r="44" spans="1:1" x14ac:dyDescent="0.2">
      <c r="A44" s="296" t="s">
        <v>404</v>
      </c>
    </row>
    <row r="45" spans="1:1" ht="18" customHeight="1" x14ac:dyDescent="0.2"/>
  </sheetData>
  <mergeCells count="1">
    <mergeCell ref="A35:A38"/>
  </mergeCells>
  <pageMargins left="0.7" right="0.7" top="0.75" bottom="0.75" header="0.3" footer="0.3"/>
  <pageSetup paperSize="9" orientation="portrait" horizontalDpi="4294967295" verticalDpi="4294967295"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72"/>
  <sheetViews>
    <sheetView zoomScaleNormal="100" workbookViewId="0"/>
  </sheetViews>
  <sheetFormatPr defaultColWidth="9" defaultRowHeight="12" x14ac:dyDescent="0.2"/>
  <cols>
    <col min="1" max="1" width="83.85546875" style="213" customWidth="1"/>
    <col min="2" max="19" width="9" style="213"/>
    <col min="20" max="21" width="9" style="213" customWidth="1"/>
    <col min="22" max="23" width="9" style="213"/>
    <col min="24" max="24" width="9" style="213" customWidth="1"/>
    <col min="25" max="25" width="9" style="213"/>
    <col min="26" max="26" width="9" style="213" hidden="1" customWidth="1"/>
    <col min="27" max="29" width="9" style="213" customWidth="1"/>
    <col min="30" max="30" width="9" style="213"/>
    <col min="31" max="32" width="9" style="213" customWidth="1"/>
    <col min="33" max="16384" width="9" style="213"/>
  </cols>
  <sheetData>
    <row r="1" spans="1:60" s="21" customFormat="1" ht="12" customHeight="1" x14ac:dyDescent="0.2">
      <c r="A1" s="114" t="s">
        <v>141</v>
      </c>
    </row>
    <row r="2" spans="1:60" s="21" customFormat="1" ht="12" customHeight="1" x14ac:dyDescent="0.2">
      <c r="A2" s="98" t="s">
        <v>241</v>
      </c>
    </row>
    <row r="3" spans="1:60" ht="8.4499999999999993" customHeight="1" x14ac:dyDescent="0.2">
      <c r="A3" s="80"/>
    </row>
    <row r="4" spans="1:60" s="270" customFormat="1" ht="32.450000000000003" customHeight="1" x14ac:dyDescent="0.2">
      <c r="A4" s="317" t="s">
        <v>146</v>
      </c>
    </row>
    <row r="5" spans="1:60" s="272" customFormat="1" ht="23.1" customHeight="1" x14ac:dyDescent="0.2">
      <c r="A5" s="93" t="s">
        <v>143</v>
      </c>
      <c r="B5" s="310" t="e">
        <f>'C завтраками| Bed and breakfast'!#REF!</f>
        <v>#REF!</v>
      </c>
      <c r="C5" s="291" t="e">
        <f>'C завтраками| Bed and breakfast'!#REF!</f>
        <v>#REF!</v>
      </c>
      <c r="D5" s="310" t="e">
        <f>'C завтраками| Bed and breakfast'!#REF!</f>
        <v>#REF!</v>
      </c>
      <c r="E5" s="310" t="e">
        <f>'C завтраками| Bed and breakfast'!#REF!</f>
        <v>#REF!</v>
      </c>
      <c r="F5" s="310" t="e">
        <f>'C завтраками| Bed and breakfast'!#REF!</f>
        <v>#REF!</v>
      </c>
      <c r="G5" s="310" t="e">
        <f>'C завтраками| Bed and breakfast'!#REF!</f>
        <v>#REF!</v>
      </c>
      <c r="H5" s="310">
        <f>'C завтраками| Bed and breakfast'!B4</f>
        <v>45399</v>
      </c>
      <c r="I5" s="310">
        <f>'C завтраками| Bed and breakfast'!C4</f>
        <v>45401</v>
      </c>
      <c r="J5" s="310">
        <f>'C завтраками| Bed and breakfast'!D4</f>
        <v>45403</v>
      </c>
      <c r="K5" s="310">
        <f>'C завтраками| Bed and breakfast'!E4</f>
        <v>45407</v>
      </c>
      <c r="L5" s="310">
        <f>'C завтраками| Bed and breakfast'!F4</f>
        <v>45408</v>
      </c>
      <c r="M5" s="310">
        <f>'C завтраками| Bed and breakfast'!G4</f>
        <v>45410</v>
      </c>
      <c r="N5" s="310">
        <f>'C завтраками| Bed and breakfast'!I4</f>
        <v>45414</v>
      </c>
      <c r="O5" s="310">
        <f>'C завтраками| Bed and breakfast'!J4</f>
        <v>45415</v>
      </c>
      <c r="P5" s="310">
        <f>'C завтраками| Bed and breakfast'!K4</f>
        <v>45417</v>
      </c>
      <c r="Q5" s="310">
        <f>'C завтраками| Bed and breakfast'!L4</f>
        <v>45420</v>
      </c>
      <c r="R5" s="310">
        <f>'C завтраками| Bed and breakfast'!N4</f>
        <v>45424</v>
      </c>
      <c r="S5" s="310">
        <f>'C завтраками| Bed and breakfast'!P4</f>
        <v>45429</v>
      </c>
      <c r="T5" s="310">
        <f>'C завтраками| Bed and breakfast'!Q4</f>
        <v>45431</v>
      </c>
      <c r="U5" s="310">
        <f>'C завтраками| Bed and breakfast'!R4</f>
        <v>45436</v>
      </c>
      <c r="V5" s="310">
        <f>'C завтраками| Bed and breakfast'!S4</f>
        <v>45438</v>
      </c>
      <c r="W5" s="310">
        <f>'C завтраками| Bed and breakfast'!T4</f>
        <v>45440</v>
      </c>
      <c r="X5" s="310">
        <f>'C завтраками| Bed and breakfast'!U4</f>
        <v>45443</v>
      </c>
      <c r="Y5" s="310">
        <f>'C завтраками| Bed and breakfast'!V4</f>
        <v>45444</v>
      </c>
      <c r="Z5" s="310">
        <f>'C завтраками| Bed and breakfast'!W4</f>
        <v>45445</v>
      </c>
      <c r="AA5" s="310">
        <f>'C завтраками| Bed and breakfast'!X4</f>
        <v>45453</v>
      </c>
      <c r="AB5" s="310">
        <f>'C завтраками| Bed and breakfast'!Y4</f>
        <v>45454</v>
      </c>
      <c r="AC5" s="310">
        <f>'C завтраками| Bed and breakfast'!Z4</f>
        <v>45457</v>
      </c>
      <c r="AD5" s="310">
        <f>'C завтраками| Bed and breakfast'!AA4</f>
        <v>45459</v>
      </c>
      <c r="AE5" s="310">
        <f>'C завтраками| Bed and breakfast'!AC4</f>
        <v>45464</v>
      </c>
      <c r="AF5" s="310">
        <f>'C завтраками| Bed and breakfast'!AD4</f>
        <v>45466</v>
      </c>
      <c r="AG5" s="310">
        <f>'C завтраками| Bed and breakfast'!AE4</f>
        <v>45471</v>
      </c>
      <c r="AH5" s="310">
        <f>'C завтраками| Bed and breakfast'!AF4</f>
        <v>45473</v>
      </c>
      <c r="AI5" s="310">
        <f>'C завтраками| Bed and breakfast'!AG4</f>
        <v>45474</v>
      </c>
      <c r="AJ5" s="310">
        <f>'C завтраками| Bed and breakfast'!AH4</f>
        <v>45478</v>
      </c>
      <c r="AK5" s="310">
        <f>'C завтраками| Bed and breakfast'!AI4</f>
        <v>45480</v>
      </c>
      <c r="AL5" s="310">
        <f>'C завтраками| Bed and breakfast'!AL4</f>
        <v>45492</v>
      </c>
      <c r="AM5" s="310">
        <f>'C завтраками| Bed and breakfast'!AM4</f>
        <v>45494</v>
      </c>
      <c r="AN5" s="310">
        <f>'C завтраками| Bed and breakfast'!AN4</f>
        <v>45499</v>
      </c>
      <c r="AO5" s="310">
        <f>'C завтраками| Bed and breakfast'!AO4</f>
        <v>45501</v>
      </c>
      <c r="AP5" s="310">
        <f>'C завтраками| Bed and breakfast'!AQ4</f>
        <v>45505</v>
      </c>
      <c r="AQ5" s="310">
        <f>'C завтраками| Bed and breakfast'!AR4</f>
        <v>45506</v>
      </c>
      <c r="AR5" s="310">
        <f>'C завтраками| Bed and breakfast'!AS4</f>
        <v>45508</v>
      </c>
      <c r="AS5" s="310">
        <f>'C завтраками| Bed and breakfast'!AT4</f>
        <v>45513</v>
      </c>
      <c r="AT5" s="310">
        <f>'C завтраками| Bed and breakfast'!AU4</f>
        <v>45515</v>
      </c>
      <c r="AU5" s="310">
        <f>'C завтраками| Bed and breakfast'!AV4</f>
        <v>45520</v>
      </c>
      <c r="AV5" s="310">
        <f>'C завтраками| Bed and breakfast'!AW4</f>
        <v>45522</v>
      </c>
      <c r="AW5" s="310">
        <f>'C завтраками| Bed and breakfast'!AX4</f>
        <v>45526</v>
      </c>
      <c r="AX5" s="310">
        <f>'C завтраками| Bed and breakfast'!AY4</f>
        <v>45532</v>
      </c>
      <c r="AY5" s="310">
        <f>'C завтраками| Bed and breakfast'!AZ4</f>
        <v>45534</v>
      </c>
      <c r="AZ5" s="310">
        <f>'C завтраками| Bed and breakfast'!BA4</f>
        <v>45536</v>
      </c>
      <c r="BA5" s="310">
        <f>'C завтраками| Bed and breakfast'!BB4</f>
        <v>45541</v>
      </c>
      <c r="BB5" s="310">
        <f>'C завтраками| Bed and breakfast'!BC4</f>
        <v>45543</v>
      </c>
      <c r="BC5" s="310">
        <f>'C завтраками| Bed and breakfast'!BD4</f>
        <v>45548</v>
      </c>
      <c r="BD5" s="310">
        <f>'C завтраками| Bed and breakfast'!BE4</f>
        <v>45550</v>
      </c>
      <c r="BE5" s="310">
        <f>'C завтраками| Bed and breakfast'!BF4</f>
        <v>45555</v>
      </c>
      <c r="BF5" s="310">
        <f>'C завтраками| Bed and breakfast'!BG4</f>
        <v>45557</v>
      </c>
      <c r="BG5" s="310">
        <f>'C завтраками| Bed and breakfast'!BH4</f>
        <v>45562</v>
      </c>
      <c r="BH5" s="310">
        <f>'C завтраками| Bed and breakfast'!BI4</f>
        <v>45564</v>
      </c>
    </row>
    <row r="6" spans="1:60" s="272" customFormat="1" ht="23.1" customHeight="1" x14ac:dyDescent="0.2">
      <c r="A6" s="94"/>
      <c r="B6" s="310" t="e">
        <f>'C завтраками| Bed and breakfast'!#REF!</f>
        <v>#REF!</v>
      </c>
      <c r="C6" s="291" t="e">
        <f>'C завтраками| Bed and breakfast'!#REF!</f>
        <v>#REF!</v>
      </c>
      <c r="D6" s="310" t="e">
        <f>'C завтраками| Bed and breakfast'!#REF!</f>
        <v>#REF!</v>
      </c>
      <c r="E6" s="310" t="e">
        <f>'C завтраками| Bed and breakfast'!#REF!</f>
        <v>#REF!</v>
      </c>
      <c r="F6" s="310" t="e">
        <f>'C завтраками| Bed and breakfast'!#REF!</f>
        <v>#REF!</v>
      </c>
      <c r="G6" s="310" t="e">
        <f>'C завтраками| Bed and breakfast'!#REF!</f>
        <v>#REF!</v>
      </c>
      <c r="H6" s="310">
        <f>'C завтраками| Bed and breakfast'!B5</f>
        <v>45400</v>
      </c>
      <c r="I6" s="310">
        <f>'C завтраками| Bed and breakfast'!C5</f>
        <v>45402</v>
      </c>
      <c r="J6" s="310">
        <f>'C завтраками| Bed and breakfast'!D5</f>
        <v>45406</v>
      </c>
      <c r="K6" s="310">
        <f>'C завтраками| Bed and breakfast'!E5</f>
        <v>45407</v>
      </c>
      <c r="L6" s="310">
        <f>'C завтраками| Bed and breakfast'!F5</f>
        <v>45409</v>
      </c>
      <c r="M6" s="310">
        <f>'C завтраками| Bed and breakfast'!G5</f>
        <v>45411</v>
      </c>
      <c r="N6" s="310">
        <f>'C завтраками| Bed and breakfast'!I5</f>
        <v>45414</v>
      </c>
      <c r="O6" s="310">
        <f>'C завтраками| Bed and breakfast'!J5</f>
        <v>45416</v>
      </c>
      <c r="P6" s="310">
        <f>'C завтраками| Bed and breakfast'!K5</f>
        <v>45419</v>
      </c>
      <c r="Q6" s="310">
        <f>'C завтраками| Bed and breakfast'!L5</f>
        <v>45420</v>
      </c>
      <c r="R6" s="310">
        <f>'C завтраками| Bed and breakfast'!N5</f>
        <v>45426</v>
      </c>
      <c r="S6" s="310">
        <f>'C завтраками| Bed and breakfast'!P5</f>
        <v>45430</v>
      </c>
      <c r="T6" s="310">
        <f>'C завтраками| Bed and breakfast'!Q5</f>
        <v>45435</v>
      </c>
      <c r="U6" s="310">
        <f>'C завтраками| Bed and breakfast'!R5</f>
        <v>45437</v>
      </c>
      <c r="V6" s="310">
        <f>'C завтраками| Bed and breakfast'!S5</f>
        <v>45439</v>
      </c>
      <c r="W6" s="310">
        <f>'C завтраками| Bed and breakfast'!T5</f>
        <v>45442</v>
      </c>
      <c r="X6" s="310">
        <f>'C завтраками| Bed and breakfast'!U5</f>
        <v>45443</v>
      </c>
      <c r="Y6" s="310">
        <f>'C завтраками| Bed and breakfast'!V5</f>
        <v>45444</v>
      </c>
      <c r="Z6" s="310">
        <f>'C завтраками| Bed and breakfast'!W5</f>
        <v>45452</v>
      </c>
      <c r="AA6" s="310">
        <f>'C завтраками| Bed and breakfast'!X5</f>
        <v>45453</v>
      </c>
      <c r="AB6" s="310">
        <f>'C завтраками| Bed and breakfast'!Y5</f>
        <v>45456</v>
      </c>
      <c r="AC6" s="310">
        <f>'C завтраками| Bed and breakfast'!Z5</f>
        <v>45458</v>
      </c>
      <c r="AD6" s="310">
        <f>'C завтраками| Bed and breakfast'!AA5</f>
        <v>45460</v>
      </c>
      <c r="AE6" s="310">
        <f>'C завтраками| Bed and breakfast'!AC5</f>
        <v>45465</v>
      </c>
      <c r="AF6" s="310">
        <f>'C завтраками| Bed and breakfast'!AD5</f>
        <v>45470</v>
      </c>
      <c r="AG6" s="310">
        <f>'C завтраками| Bed and breakfast'!AE5</f>
        <v>45472</v>
      </c>
      <c r="AH6" s="310">
        <f>'C завтраками| Bed and breakfast'!AF5</f>
        <v>45473</v>
      </c>
      <c r="AI6" s="310">
        <f>'C завтраками| Bed and breakfast'!AG5</f>
        <v>45477</v>
      </c>
      <c r="AJ6" s="310">
        <f>'C завтраками| Bed and breakfast'!AH5</f>
        <v>45479</v>
      </c>
      <c r="AK6" s="310">
        <f>'C завтраками| Bed and breakfast'!AI5</f>
        <v>45483</v>
      </c>
      <c r="AL6" s="310">
        <f>'C завтраками| Bed and breakfast'!AL5</f>
        <v>45493</v>
      </c>
      <c r="AM6" s="310">
        <f>'C завтраками| Bed and breakfast'!AM5</f>
        <v>45498</v>
      </c>
      <c r="AN6" s="310">
        <f>'C завтраками| Bed and breakfast'!AN5</f>
        <v>45500</v>
      </c>
      <c r="AO6" s="310">
        <f>'C завтраками| Bed and breakfast'!AO5</f>
        <v>45503</v>
      </c>
      <c r="AP6" s="310">
        <f>'C завтраками| Bed and breakfast'!AQ5</f>
        <v>45505</v>
      </c>
      <c r="AQ6" s="310">
        <f>'C завтраками| Bed and breakfast'!AR5</f>
        <v>45507</v>
      </c>
      <c r="AR6" s="310">
        <f>'C завтраками| Bed and breakfast'!AS5</f>
        <v>45512</v>
      </c>
      <c r="AS6" s="310">
        <f>'C завтраками| Bed and breakfast'!AT5</f>
        <v>45514</v>
      </c>
      <c r="AT6" s="310">
        <f>'C завтраками| Bed and breakfast'!AU5</f>
        <v>45519</v>
      </c>
      <c r="AU6" s="310">
        <f>'C завтраками| Bed and breakfast'!AV5</f>
        <v>45521</v>
      </c>
      <c r="AV6" s="310">
        <f>'C завтраками| Bed and breakfast'!AW5</f>
        <v>45525</v>
      </c>
      <c r="AW6" s="310">
        <f>'C завтраками| Bed and breakfast'!AX5</f>
        <v>45531</v>
      </c>
      <c r="AX6" s="310">
        <f>'C завтраками| Bed and breakfast'!AY5</f>
        <v>45533</v>
      </c>
      <c r="AY6" s="310">
        <f>'C завтраками| Bed and breakfast'!AZ5</f>
        <v>45535</v>
      </c>
      <c r="AZ6" s="310">
        <f>'C завтраками| Bed and breakfast'!BA5</f>
        <v>45540</v>
      </c>
      <c r="BA6" s="310">
        <f>'C завтраками| Bed and breakfast'!BB5</f>
        <v>45542</v>
      </c>
      <c r="BB6" s="310">
        <f>'C завтраками| Bed and breakfast'!BC5</f>
        <v>45547</v>
      </c>
      <c r="BC6" s="310">
        <f>'C завтраками| Bed and breakfast'!BD5</f>
        <v>45549</v>
      </c>
      <c r="BD6" s="310">
        <f>'C завтраками| Bed and breakfast'!BE5</f>
        <v>45554</v>
      </c>
      <c r="BE6" s="310">
        <f>'C завтраками| Bed and breakfast'!BF5</f>
        <v>45556</v>
      </c>
      <c r="BF6" s="310">
        <f>'C завтраками| Bed and breakfast'!BG5</f>
        <v>45561</v>
      </c>
      <c r="BG6" s="310">
        <f>'C завтраками| Bed and breakfast'!BH5</f>
        <v>45563</v>
      </c>
      <c r="BH6" s="310">
        <f>'C завтраками| Bed and breakfast'!BI5</f>
        <v>45565</v>
      </c>
    </row>
    <row r="7" spans="1:60" s="311" customFormat="1" x14ac:dyDescent="0.2">
      <c r="A7" s="259" t="s">
        <v>153</v>
      </c>
    </row>
    <row r="8" spans="1:60" s="311" customFormat="1" x14ac:dyDescent="0.2">
      <c r="A8" s="260">
        <v>1</v>
      </c>
      <c r="B8" s="292" t="e">
        <f>'C завтраками| Bed and breakfast'!#REF!*0.85</f>
        <v>#REF!</v>
      </c>
      <c r="C8" s="292" t="e">
        <f>'C завтраками| Bed and breakfast'!#REF!*0.85</f>
        <v>#REF!</v>
      </c>
      <c r="D8" s="292" t="e">
        <f>'C завтраками| Bed and breakfast'!#REF!*0.85</f>
        <v>#REF!</v>
      </c>
      <c r="E8" s="292" t="e">
        <f>'C завтраками| Bed and breakfast'!#REF!*0.85</f>
        <v>#REF!</v>
      </c>
      <c r="F8" s="292" t="e">
        <f>'C завтраками| Bed and breakfast'!#REF!*0.85</f>
        <v>#REF!</v>
      </c>
      <c r="G8" s="292" t="e">
        <f>'C завтраками| Bed and breakfast'!#REF!*0.85</f>
        <v>#REF!</v>
      </c>
      <c r="H8" s="292">
        <f>'C завтраками| Bed and breakfast'!B7*0.85</f>
        <v>15725</v>
      </c>
      <c r="I8" s="292">
        <f>'C завтраками| Bed and breakfast'!C7*0.85</f>
        <v>14450</v>
      </c>
      <c r="J8" s="292">
        <f>'C завтраками| Bed and breakfast'!D7*0.85</f>
        <v>12495</v>
      </c>
      <c r="K8" s="292">
        <f>'C завтраками| Bed and breakfast'!E7*0.85</f>
        <v>12495</v>
      </c>
      <c r="L8" s="292">
        <f>'C завтраками| Bed and breakfast'!F7*0.85</f>
        <v>15725</v>
      </c>
      <c r="M8" s="292">
        <f>'C завтраками| Bed and breakfast'!G7*0.85</f>
        <v>27200</v>
      </c>
      <c r="N8" s="292">
        <f>'C завтраками| Bed and breakfast'!I7*0.85</f>
        <v>20825</v>
      </c>
      <c r="O8" s="292">
        <f>'C завтраками| Bed and breakfast'!J7*0.85</f>
        <v>20825</v>
      </c>
      <c r="P8" s="292">
        <f>'C завтраками| Bed and breakfast'!K7*0.85</f>
        <v>18275</v>
      </c>
      <c r="Q8" s="292">
        <f>'C завтраками| Bed and breakfast'!L7*0.85</f>
        <v>23375</v>
      </c>
      <c r="R8" s="292">
        <f>'C завтраками| Bed and breakfast'!N7*0.85</f>
        <v>11900</v>
      </c>
      <c r="S8" s="292">
        <f>'C завтраками| Bed and breakfast'!P7*0.85</f>
        <v>11900</v>
      </c>
      <c r="T8" s="292">
        <f>'C завтраками| Bed and breakfast'!Q7*0.85</f>
        <v>12495</v>
      </c>
      <c r="U8" s="292">
        <f>'C завтраками| Bed and breakfast'!R7*0.85</f>
        <v>13175</v>
      </c>
      <c r="V8" s="292">
        <f>'C завтраками| Bed and breakfast'!S7*0.85</f>
        <v>10625</v>
      </c>
      <c r="W8" s="292">
        <f>'C завтраками| Bed and breakfast'!T7*0.85</f>
        <v>13175</v>
      </c>
      <c r="X8" s="292">
        <f>'C завтраками| Bed and breakfast'!U7*0.85</f>
        <v>15725</v>
      </c>
      <c r="Y8" s="292">
        <f>'C завтраками| Bed and breakfast'!V7*0.85</f>
        <v>15725</v>
      </c>
      <c r="Z8" s="292">
        <f>'C завтраками| Bed and breakfast'!W7*0.85</f>
        <v>15725</v>
      </c>
      <c r="AA8" s="292">
        <f>'C завтраками| Bed and breakfast'!X7*0.85</f>
        <v>15725</v>
      </c>
      <c r="AB8" s="292">
        <f>'C завтраками| Bed and breakfast'!Y7*0.85</f>
        <v>14450</v>
      </c>
      <c r="AC8" s="292">
        <f>'C завтраками| Bed and breakfast'!Z7*0.85</f>
        <v>18275</v>
      </c>
      <c r="AD8" s="292">
        <f>'C завтраками| Bed and breakfast'!AA7*0.85</f>
        <v>14450</v>
      </c>
      <c r="AE8" s="292">
        <f>'C завтраками| Bed and breakfast'!AC7*0.85</f>
        <v>18275</v>
      </c>
      <c r="AF8" s="292">
        <f>'C завтраками| Bed and breakfast'!AD7*0.85</f>
        <v>14450</v>
      </c>
      <c r="AG8" s="292">
        <f>'C завтраками| Bed and breakfast'!AE7*0.85</f>
        <v>18275</v>
      </c>
      <c r="AH8" s="292">
        <f>'C завтраками| Bed and breakfast'!AF7*0.85</f>
        <v>15725</v>
      </c>
      <c r="AI8" s="292">
        <f>'C завтраками| Bed and breakfast'!AG7*0.85</f>
        <v>21420</v>
      </c>
      <c r="AJ8" s="292">
        <f>'C завтраками| Bed and breakfast'!AH7*0.85</f>
        <v>23970</v>
      </c>
      <c r="AK8" s="292">
        <f>'C завтраками| Bed and breakfast'!AI7*0.85</f>
        <v>21420</v>
      </c>
      <c r="AL8" s="292">
        <f>'C завтраками| Bed and breakfast'!AL7*0.85</f>
        <v>21420</v>
      </c>
      <c r="AM8" s="292">
        <f>'C завтраками| Bed and breakfast'!AM7*0.85</f>
        <v>19975</v>
      </c>
      <c r="AN8" s="292">
        <f>'C завтраками| Bed and breakfast'!AN7*0.85</f>
        <v>23970</v>
      </c>
      <c r="AO8" s="292">
        <f>'C завтраками| Bed and breakfast'!AO7*0.85</f>
        <v>21420</v>
      </c>
      <c r="AP8" s="292">
        <f>'C завтраками| Bed and breakfast'!AQ7*0.85</f>
        <v>23970</v>
      </c>
      <c r="AQ8" s="292">
        <f>'C завтраками| Bed and breakfast'!AR7*0.85</f>
        <v>30770</v>
      </c>
      <c r="AR8" s="292">
        <f>'C завтраками| Bed and breakfast'!AS7*0.85</f>
        <v>23970</v>
      </c>
      <c r="AS8" s="292">
        <f>'C завтраками| Bed and breakfast'!AT7*0.85</f>
        <v>28220</v>
      </c>
      <c r="AT8" s="292">
        <f>'C завтраками| Bed and breakfast'!AU7*0.85</f>
        <v>23970</v>
      </c>
      <c r="AU8" s="292">
        <f>'C завтраками| Bed and breakfast'!AV7*0.85</f>
        <v>28220</v>
      </c>
      <c r="AV8" s="292">
        <f>'C завтраками| Bed and breakfast'!AW7*0.85</f>
        <v>23970</v>
      </c>
      <c r="AW8" s="292">
        <f>'C завтраками| Bed and breakfast'!AX7*0.85</f>
        <v>30770</v>
      </c>
      <c r="AX8" s="292">
        <f>'C завтраками| Bed and breakfast'!AY7*0.85</f>
        <v>19975</v>
      </c>
      <c r="AY8" s="292">
        <f>'C завтраками| Bed and breakfast'!AZ7*0.85</f>
        <v>25670</v>
      </c>
      <c r="AZ8" s="292">
        <f>'C завтраками| Bed and breakfast'!BA7*0.85</f>
        <v>17425</v>
      </c>
      <c r="BA8" s="292">
        <f>'C завтраками| Bed and breakfast'!BB7*0.85</f>
        <v>18700</v>
      </c>
      <c r="BB8" s="292">
        <f>'C завтраками| Bed and breakfast'!BC7*0.85</f>
        <v>17425</v>
      </c>
      <c r="BC8" s="292">
        <f>'C завтраками| Bed and breakfast'!BD7*0.85</f>
        <v>18700</v>
      </c>
      <c r="BD8" s="292">
        <f>'C завтраками| Bed and breakfast'!BE7*0.85</f>
        <v>17425</v>
      </c>
      <c r="BE8" s="292">
        <f>'C завтраками| Bed and breakfast'!BF7*0.85</f>
        <v>18700</v>
      </c>
      <c r="BF8" s="292">
        <f>'C завтраками| Bed and breakfast'!BG7*0.85</f>
        <v>17425</v>
      </c>
      <c r="BG8" s="292">
        <f>'C завтраками| Bed and breakfast'!BH7*0.85</f>
        <v>18700</v>
      </c>
      <c r="BH8" s="292">
        <f>'C завтраками| Bed and breakfast'!BI7*0.85</f>
        <v>17425</v>
      </c>
    </row>
    <row r="9" spans="1:60" s="311" customFormat="1" x14ac:dyDescent="0.2">
      <c r="A9" s="260">
        <v>2</v>
      </c>
      <c r="B9" s="313" t="e">
        <f>'C завтраками| Bed and breakfast'!#REF!*0.85</f>
        <v>#REF!</v>
      </c>
      <c r="C9" s="313" t="e">
        <f>'C завтраками| Bed and breakfast'!#REF!*0.85</f>
        <v>#REF!</v>
      </c>
      <c r="D9" s="313" t="e">
        <f>'C завтраками| Bed and breakfast'!#REF!*0.85</f>
        <v>#REF!</v>
      </c>
      <c r="E9" s="313" t="e">
        <f>'C завтраками| Bed and breakfast'!#REF!*0.85</f>
        <v>#REF!</v>
      </c>
      <c r="F9" s="313" t="e">
        <f>'C завтраками| Bed and breakfast'!#REF!*0.85</f>
        <v>#REF!</v>
      </c>
      <c r="G9" s="313" t="e">
        <f>'C завтраками| Bed and breakfast'!#REF!*0.85</f>
        <v>#REF!</v>
      </c>
      <c r="H9" s="313">
        <f>'C завтраками| Bed and breakfast'!B8*0.85</f>
        <v>17425</v>
      </c>
      <c r="I9" s="313">
        <f>'C завтраками| Bed and breakfast'!C8*0.85</f>
        <v>16150</v>
      </c>
      <c r="J9" s="313">
        <f>'C завтраками| Bed and breakfast'!D8*0.85</f>
        <v>14195</v>
      </c>
      <c r="K9" s="313">
        <f>'C завтраками| Bed and breakfast'!E8*0.85</f>
        <v>14195</v>
      </c>
      <c r="L9" s="313">
        <f>'C завтраками| Bed and breakfast'!F8*0.85</f>
        <v>17425</v>
      </c>
      <c r="M9" s="313">
        <f>'C завтраками| Bed and breakfast'!G8*0.85</f>
        <v>28900</v>
      </c>
      <c r="N9" s="313">
        <f>'C завтраками| Bed and breakfast'!I8*0.85</f>
        <v>22525</v>
      </c>
      <c r="O9" s="313">
        <f>'C завтраками| Bed and breakfast'!J8*0.85</f>
        <v>22525</v>
      </c>
      <c r="P9" s="313">
        <f>'C завтраками| Bed and breakfast'!K8*0.85</f>
        <v>19975</v>
      </c>
      <c r="Q9" s="313">
        <f>'C завтраками| Bed and breakfast'!L8*0.85</f>
        <v>25075</v>
      </c>
      <c r="R9" s="313">
        <f>'C завтраками| Bed and breakfast'!N8*0.85</f>
        <v>13600</v>
      </c>
      <c r="S9" s="313">
        <f>'C завтраками| Bed and breakfast'!P8*0.85</f>
        <v>13600</v>
      </c>
      <c r="T9" s="313">
        <f>'C завтраками| Bed and breakfast'!Q8*0.85</f>
        <v>14195</v>
      </c>
      <c r="U9" s="313">
        <f>'C завтраками| Bed and breakfast'!R8*0.85</f>
        <v>14875</v>
      </c>
      <c r="V9" s="313">
        <f>'C завтраками| Bed and breakfast'!S8*0.85</f>
        <v>12325</v>
      </c>
      <c r="W9" s="313">
        <f>'C завтраками| Bed and breakfast'!T8*0.85</f>
        <v>14875</v>
      </c>
      <c r="X9" s="313">
        <f>'C завтраками| Bed and breakfast'!U8*0.85</f>
        <v>17425</v>
      </c>
      <c r="Y9" s="313">
        <f>'C завтраками| Bed and breakfast'!V8*0.85</f>
        <v>17425</v>
      </c>
      <c r="Z9" s="313">
        <f>'C завтраками| Bed and breakfast'!W8*0.85</f>
        <v>17425</v>
      </c>
      <c r="AA9" s="313">
        <f>'C завтраками| Bed and breakfast'!X8*0.85</f>
        <v>17425</v>
      </c>
      <c r="AB9" s="313">
        <f>'C завтраками| Bed and breakfast'!Y8*0.85</f>
        <v>16150</v>
      </c>
      <c r="AC9" s="313">
        <f>'C завтраками| Bed and breakfast'!Z8*0.85</f>
        <v>19975</v>
      </c>
      <c r="AD9" s="313">
        <f>'C завтраками| Bed and breakfast'!AA8*0.85</f>
        <v>16150</v>
      </c>
      <c r="AE9" s="313">
        <f>'C завтраками| Bed and breakfast'!AC8*0.85</f>
        <v>19975</v>
      </c>
      <c r="AF9" s="313">
        <f>'C завтраками| Bed and breakfast'!AD8*0.85</f>
        <v>16150</v>
      </c>
      <c r="AG9" s="313">
        <f>'C завтраками| Bed and breakfast'!AE8*0.85</f>
        <v>19975</v>
      </c>
      <c r="AH9" s="313">
        <f>'C завтраками| Bed and breakfast'!AF8*0.85</f>
        <v>17425</v>
      </c>
      <c r="AI9" s="313">
        <f>'C завтраками| Bed and breakfast'!AG8*0.85</f>
        <v>23120</v>
      </c>
      <c r="AJ9" s="313">
        <f>'C завтраками| Bed and breakfast'!AH8*0.85</f>
        <v>25670</v>
      </c>
      <c r="AK9" s="313">
        <f>'C завтраками| Bed and breakfast'!AI8*0.85</f>
        <v>23120</v>
      </c>
      <c r="AL9" s="313">
        <f>'C завтраками| Bed and breakfast'!AL8*0.85</f>
        <v>23120</v>
      </c>
      <c r="AM9" s="313">
        <f>'C завтраками| Bed and breakfast'!AM8*0.85</f>
        <v>21675</v>
      </c>
      <c r="AN9" s="313">
        <f>'C завтраками| Bed and breakfast'!AN8*0.85</f>
        <v>25670</v>
      </c>
      <c r="AO9" s="313">
        <f>'C завтраками| Bed and breakfast'!AO8*0.85</f>
        <v>23120</v>
      </c>
      <c r="AP9" s="313">
        <f>'C завтраками| Bed and breakfast'!AQ8*0.85</f>
        <v>25670</v>
      </c>
      <c r="AQ9" s="313">
        <f>'C завтраками| Bed and breakfast'!AR8*0.85</f>
        <v>32470</v>
      </c>
      <c r="AR9" s="313">
        <f>'C завтраками| Bed and breakfast'!AS8*0.85</f>
        <v>25670</v>
      </c>
      <c r="AS9" s="313">
        <f>'C завтраками| Bed and breakfast'!AT8*0.85</f>
        <v>29920</v>
      </c>
      <c r="AT9" s="313">
        <f>'C завтраками| Bed and breakfast'!AU8*0.85</f>
        <v>25670</v>
      </c>
      <c r="AU9" s="313">
        <f>'C завтраками| Bed and breakfast'!AV8*0.85</f>
        <v>29920</v>
      </c>
      <c r="AV9" s="313">
        <f>'C завтраками| Bed and breakfast'!AW8*0.85</f>
        <v>25670</v>
      </c>
      <c r="AW9" s="313">
        <f>'C завтраками| Bed and breakfast'!AX8*0.85</f>
        <v>32470</v>
      </c>
      <c r="AX9" s="313">
        <f>'C завтраками| Bed and breakfast'!AY8*0.85</f>
        <v>21675</v>
      </c>
      <c r="AY9" s="313">
        <f>'C завтраками| Bed and breakfast'!AZ8*0.85</f>
        <v>27370</v>
      </c>
      <c r="AZ9" s="313">
        <f>'C завтраками| Bed and breakfast'!BA8*0.85</f>
        <v>19125</v>
      </c>
      <c r="BA9" s="313">
        <f>'C завтраками| Bed and breakfast'!BB8*0.85</f>
        <v>20400</v>
      </c>
      <c r="BB9" s="313">
        <f>'C завтраками| Bed and breakfast'!BC8*0.85</f>
        <v>19125</v>
      </c>
      <c r="BC9" s="313">
        <f>'C завтраками| Bed and breakfast'!BD8*0.85</f>
        <v>20400</v>
      </c>
      <c r="BD9" s="313">
        <f>'C завтраками| Bed and breakfast'!BE8*0.85</f>
        <v>19125</v>
      </c>
      <c r="BE9" s="313">
        <f>'C завтраками| Bed and breakfast'!BF8*0.85</f>
        <v>20400</v>
      </c>
      <c r="BF9" s="313">
        <f>'C завтраками| Bed and breakfast'!BG8*0.85</f>
        <v>19125</v>
      </c>
      <c r="BG9" s="313">
        <f>'C завтраками| Bed and breakfast'!BH8*0.85</f>
        <v>20400</v>
      </c>
      <c r="BH9" s="313">
        <f>'C завтраками| Bed and breakfast'!BI8*0.85</f>
        <v>19125</v>
      </c>
    </row>
    <row r="10" spans="1:60" s="311" customFormat="1" x14ac:dyDescent="0.2">
      <c r="A10" s="259" t="s">
        <v>155</v>
      </c>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2"/>
      <c r="BA10" s="292"/>
      <c r="BB10" s="292"/>
      <c r="BC10" s="292"/>
      <c r="BD10" s="292"/>
      <c r="BE10" s="292"/>
      <c r="BF10" s="292"/>
      <c r="BG10" s="292"/>
      <c r="BH10" s="292"/>
    </row>
    <row r="11" spans="1:60" s="311" customFormat="1" x14ac:dyDescent="0.2">
      <c r="A11" s="260">
        <v>1</v>
      </c>
      <c r="B11" s="313" t="e">
        <f>'C завтраками| Bed and breakfast'!#REF!*0.85</f>
        <v>#REF!</v>
      </c>
      <c r="C11" s="313" t="e">
        <f>'C завтраками| Bed and breakfast'!#REF!*0.85</f>
        <v>#REF!</v>
      </c>
      <c r="D11" s="313" t="e">
        <f>'C завтраками| Bed and breakfast'!#REF!*0.85</f>
        <v>#REF!</v>
      </c>
      <c r="E11" s="313" t="e">
        <f>'C завтраками| Bed and breakfast'!#REF!*0.85</f>
        <v>#REF!</v>
      </c>
      <c r="F11" s="313" t="e">
        <f>'C завтраками| Bed and breakfast'!#REF!*0.85</f>
        <v>#REF!</v>
      </c>
      <c r="G11" s="313" t="e">
        <f>'C завтраками| Bed and breakfast'!#REF!*0.85</f>
        <v>#REF!</v>
      </c>
      <c r="H11" s="313">
        <f>'C завтраками| Bed and breakfast'!B10*0.85</f>
        <v>17850</v>
      </c>
      <c r="I11" s="313">
        <f>'C завтраками| Bed and breakfast'!C10*0.85</f>
        <v>16575</v>
      </c>
      <c r="J11" s="313">
        <f>'C завтраками| Bed and breakfast'!D10*0.85</f>
        <v>14620</v>
      </c>
      <c r="K11" s="313">
        <f>'C завтраками| Bed and breakfast'!E10*0.85</f>
        <v>14620</v>
      </c>
      <c r="L11" s="313">
        <f>'C завтраками| Bed and breakfast'!F10*0.85</f>
        <v>17850</v>
      </c>
      <c r="M11" s="313">
        <f>'C завтраками| Bed and breakfast'!G10*0.85</f>
        <v>29325</v>
      </c>
      <c r="N11" s="313">
        <f>'C завтраками| Bed and breakfast'!I10*0.85</f>
        <v>22950</v>
      </c>
      <c r="O11" s="313">
        <f>'C завтраками| Bed and breakfast'!J10*0.85</f>
        <v>22950</v>
      </c>
      <c r="P11" s="313">
        <f>'C завтраками| Bed and breakfast'!K10*0.85</f>
        <v>20400</v>
      </c>
      <c r="Q11" s="313">
        <f>'C завтраками| Bed and breakfast'!L10*0.85</f>
        <v>25500</v>
      </c>
      <c r="R11" s="313">
        <f>'C завтраками| Bed and breakfast'!N10*0.85</f>
        <v>14025</v>
      </c>
      <c r="S11" s="313">
        <f>'C завтраками| Bed and breakfast'!P10*0.85</f>
        <v>14025</v>
      </c>
      <c r="T11" s="313">
        <f>'C завтраками| Bed and breakfast'!Q10*0.85</f>
        <v>14620</v>
      </c>
      <c r="U11" s="313">
        <f>'C завтраками| Bed and breakfast'!R10*0.85</f>
        <v>15300</v>
      </c>
      <c r="V11" s="313">
        <f>'C завтраками| Bed and breakfast'!S10*0.85</f>
        <v>12750</v>
      </c>
      <c r="W11" s="313">
        <f>'C завтраками| Bed and breakfast'!T10*0.85</f>
        <v>15300</v>
      </c>
      <c r="X11" s="313">
        <f>'C завтраками| Bed and breakfast'!U10*0.85</f>
        <v>17850</v>
      </c>
      <c r="Y11" s="313">
        <f>'C завтраками| Bed and breakfast'!V10*0.85</f>
        <v>17850</v>
      </c>
      <c r="Z11" s="313">
        <f>'C завтраками| Bed and breakfast'!W10*0.85</f>
        <v>17850</v>
      </c>
      <c r="AA11" s="313">
        <f>'C завтраками| Bed and breakfast'!X10*0.85</f>
        <v>17850</v>
      </c>
      <c r="AB11" s="313">
        <f>'C завтраками| Bed and breakfast'!Y10*0.85</f>
        <v>16575</v>
      </c>
      <c r="AC11" s="313">
        <f>'C завтраками| Bed and breakfast'!Z10*0.85</f>
        <v>20400</v>
      </c>
      <c r="AD11" s="313">
        <f>'C завтраками| Bed and breakfast'!AA10*0.85</f>
        <v>16575</v>
      </c>
      <c r="AE11" s="313">
        <f>'C завтраками| Bed and breakfast'!AC10*0.85</f>
        <v>20400</v>
      </c>
      <c r="AF11" s="313">
        <f>'C завтраками| Bed and breakfast'!AD10*0.85</f>
        <v>16575</v>
      </c>
      <c r="AG11" s="313">
        <f>'C завтраками| Bed and breakfast'!AE10*0.85</f>
        <v>20400</v>
      </c>
      <c r="AH11" s="313">
        <f>'C завтраками| Bed and breakfast'!AF10*0.85</f>
        <v>17850</v>
      </c>
      <c r="AI11" s="313">
        <f>'C завтраками| Bed and breakfast'!AG10*0.85</f>
        <v>23545</v>
      </c>
      <c r="AJ11" s="313">
        <f>'C завтраками| Bed and breakfast'!AH10*0.85</f>
        <v>26095</v>
      </c>
      <c r="AK11" s="313">
        <f>'C завтраками| Bed and breakfast'!AI10*0.85</f>
        <v>23545</v>
      </c>
      <c r="AL11" s="313">
        <f>'C завтраками| Bed and breakfast'!AL10*0.85</f>
        <v>23545</v>
      </c>
      <c r="AM11" s="313">
        <f>'C завтраками| Bed and breakfast'!AM10*0.85</f>
        <v>22100</v>
      </c>
      <c r="AN11" s="313">
        <f>'C завтраками| Bed and breakfast'!AN10*0.85</f>
        <v>26095</v>
      </c>
      <c r="AO11" s="313">
        <f>'C завтраками| Bed and breakfast'!AO10*0.85</f>
        <v>23545</v>
      </c>
      <c r="AP11" s="313">
        <f>'C завтраками| Bed and breakfast'!AQ10*0.85</f>
        <v>26095</v>
      </c>
      <c r="AQ11" s="313">
        <f>'C завтраками| Bed and breakfast'!AR10*0.85</f>
        <v>32895</v>
      </c>
      <c r="AR11" s="313">
        <f>'C завтраками| Bed and breakfast'!AS10*0.85</f>
        <v>26095</v>
      </c>
      <c r="AS11" s="313">
        <f>'C завтраками| Bed and breakfast'!AT10*0.85</f>
        <v>30345</v>
      </c>
      <c r="AT11" s="313">
        <f>'C завтраками| Bed and breakfast'!AU10*0.85</f>
        <v>26095</v>
      </c>
      <c r="AU11" s="313">
        <f>'C завтраками| Bed and breakfast'!AV10*0.85</f>
        <v>30345</v>
      </c>
      <c r="AV11" s="313">
        <f>'C завтраками| Bed and breakfast'!AW10*0.85</f>
        <v>26095</v>
      </c>
      <c r="AW11" s="313">
        <f>'C завтраками| Bed and breakfast'!AX10*0.85</f>
        <v>32895</v>
      </c>
      <c r="AX11" s="313">
        <f>'C завтраками| Bed and breakfast'!AY10*0.85</f>
        <v>22100</v>
      </c>
      <c r="AY11" s="313">
        <f>'C завтраками| Bed and breakfast'!AZ10*0.85</f>
        <v>27795</v>
      </c>
      <c r="AZ11" s="313">
        <f>'C завтраками| Bed and breakfast'!BA10*0.85</f>
        <v>19550</v>
      </c>
      <c r="BA11" s="313">
        <f>'C завтраками| Bed and breakfast'!BB10*0.85</f>
        <v>20825</v>
      </c>
      <c r="BB11" s="313">
        <f>'C завтраками| Bed and breakfast'!BC10*0.85</f>
        <v>19550</v>
      </c>
      <c r="BC11" s="313">
        <f>'C завтраками| Bed and breakfast'!BD10*0.85</f>
        <v>20825</v>
      </c>
      <c r="BD11" s="313">
        <f>'C завтраками| Bed and breakfast'!BE10*0.85</f>
        <v>19550</v>
      </c>
      <c r="BE11" s="313">
        <f>'C завтраками| Bed and breakfast'!BF10*0.85</f>
        <v>20825</v>
      </c>
      <c r="BF11" s="313">
        <f>'C завтраками| Bed and breakfast'!BG10*0.85</f>
        <v>19550</v>
      </c>
      <c r="BG11" s="313">
        <f>'C завтраками| Bed and breakfast'!BH10*0.85</f>
        <v>20825</v>
      </c>
      <c r="BH11" s="313">
        <f>'C завтраками| Bed and breakfast'!BI10*0.85</f>
        <v>19550</v>
      </c>
    </row>
    <row r="12" spans="1:60" s="311" customFormat="1" x14ac:dyDescent="0.2">
      <c r="A12" s="260">
        <v>2</v>
      </c>
      <c r="B12" s="313" t="e">
        <f>'C завтраками| Bed and breakfast'!#REF!*0.85</f>
        <v>#REF!</v>
      </c>
      <c r="C12" s="313" t="e">
        <f>'C завтраками| Bed and breakfast'!#REF!*0.85</f>
        <v>#REF!</v>
      </c>
      <c r="D12" s="313" t="e">
        <f>'C завтраками| Bed and breakfast'!#REF!*0.85</f>
        <v>#REF!</v>
      </c>
      <c r="E12" s="313" t="e">
        <f>'C завтраками| Bed and breakfast'!#REF!*0.85</f>
        <v>#REF!</v>
      </c>
      <c r="F12" s="313" t="e">
        <f>'C завтраками| Bed and breakfast'!#REF!*0.85</f>
        <v>#REF!</v>
      </c>
      <c r="G12" s="313" t="e">
        <f>'C завтраками| Bed and breakfast'!#REF!*0.85</f>
        <v>#REF!</v>
      </c>
      <c r="H12" s="313">
        <f>'C завтраками| Bed and breakfast'!B11*0.85</f>
        <v>19550</v>
      </c>
      <c r="I12" s="313">
        <f>'C завтраками| Bed and breakfast'!C11*0.85</f>
        <v>18275</v>
      </c>
      <c r="J12" s="313">
        <f>'C завтраками| Bed and breakfast'!D11*0.85</f>
        <v>16320</v>
      </c>
      <c r="K12" s="313">
        <f>'C завтраками| Bed and breakfast'!E11*0.85</f>
        <v>16320</v>
      </c>
      <c r="L12" s="313">
        <f>'C завтраками| Bed and breakfast'!F11*0.85</f>
        <v>19550</v>
      </c>
      <c r="M12" s="313">
        <f>'C завтраками| Bed and breakfast'!G11*0.85</f>
        <v>31025</v>
      </c>
      <c r="N12" s="313">
        <f>'C завтраками| Bed and breakfast'!I11*0.85</f>
        <v>24650</v>
      </c>
      <c r="O12" s="313">
        <f>'C завтраками| Bed and breakfast'!J11*0.85</f>
        <v>24650</v>
      </c>
      <c r="P12" s="313">
        <f>'C завтраками| Bed and breakfast'!K11*0.85</f>
        <v>22100</v>
      </c>
      <c r="Q12" s="313">
        <f>'C завтраками| Bed and breakfast'!L11*0.85</f>
        <v>27200</v>
      </c>
      <c r="R12" s="313">
        <f>'C завтраками| Bed and breakfast'!N11*0.85</f>
        <v>15725</v>
      </c>
      <c r="S12" s="313">
        <f>'C завтраками| Bed and breakfast'!P11*0.85</f>
        <v>15725</v>
      </c>
      <c r="T12" s="313">
        <f>'C завтраками| Bed and breakfast'!Q11*0.85</f>
        <v>16320</v>
      </c>
      <c r="U12" s="313">
        <f>'C завтраками| Bed and breakfast'!R11*0.85</f>
        <v>17000</v>
      </c>
      <c r="V12" s="313">
        <f>'C завтраками| Bed and breakfast'!S11*0.85</f>
        <v>14450</v>
      </c>
      <c r="W12" s="313">
        <f>'C завтраками| Bed and breakfast'!T11*0.85</f>
        <v>17000</v>
      </c>
      <c r="X12" s="313">
        <f>'C завтраками| Bed and breakfast'!U11*0.85</f>
        <v>19550</v>
      </c>
      <c r="Y12" s="313">
        <f>'C завтраками| Bed and breakfast'!V11*0.85</f>
        <v>19550</v>
      </c>
      <c r="Z12" s="313">
        <f>'C завтраками| Bed and breakfast'!W11*0.85</f>
        <v>19550</v>
      </c>
      <c r="AA12" s="313">
        <f>'C завтраками| Bed and breakfast'!X11*0.85</f>
        <v>19550</v>
      </c>
      <c r="AB12" s="313">
        <f>'C завтраками| Bed and breakfast'!Y11*0.85</f>
        <v>18275</v>
      </c>
      <c r="AC12" s="313">
        <f>'C завтраками| Bed and breakfast'!Z11*0.85</f>
        <v>22100</v>
      </c>
      <c r="AD12" s="313">
        <f>'C завтраками| Bed and breakfast'!AA11*0.85</f>
        <v>18275</v>
      </c>
      <c r="AE12" s="313">
        <f>'C завтраками| Bed and breakfast'!AC11*0.85</f>
        <v>22100</v>
      </c>
      <c r="AF12" s="313">
        <f>'C завтраками| Bed and breakfast'!AD11*0.85</f>
        <v>18275</v>
      </c>
      <c r="AG12" s="313">
        <f>'C завтраками| Bed and breakfast'!AE11*0.85</f>
        <v>22100</v>
      </c>
      <c r="AH12" s="313">
        <f>'C завтраками| Bed and breakfast'!AF11*0.85</f>
        <v>19550</v>
      </c>
      <c r="AI12" s="313">
        <f>'C завтраками| Bed and breakfast'!AG11*0.85</f>
        <v>25245</v>
      </c>
      <c r="AJ12" s="313">
        <f>'C завтраками| Bed and breakfast'!AH11*0.85</f>
        <v>27795</v>
      </c>
      <c r="AK12" s="313">
        <f>'C завтраками| Bed and breakfast'!AI11*0.85</f>
        <v>25245</v>
      </c>
      <c r="AL12" s="313">
        <f>'C завтраками| Bed and breakfast'!AL11*0.85</f>
        <v>25245</v>
      </c>
      <c r="AM12" s="313">
        <f>'C завтраками| Bed and breakfast'!AM11*0.85</f>
        <v>23800</v>
      </c>
      <c r="AN12" s="313">
        <f>'C завтраками| Bed and breakfast'!AN11*0.85</f>
        <v>27795</v>
      </c>
      <c r="AO12" s="313">
        <f>'C завтраками| Bed and breakfast'!AO11*0.85</f>
        <v>25245</v>
      </c>
      <c r="AP12" s="313">
        <f>'C завтраками| Bed and breakfast'!AQ11*0.85</f>
        <v>27795</v>
      </c>
      <c r="AQ12" s="313">
        <f>'C завтраками| Bed and breakfast'!AR11*0.85</f>
        <v>34595</v>
      </c>
      <c r="AR12" s="313">
        <f>'C завтраками| Bed and breakfast'!AS11*0.85</f>
        <v>27795</v>
      </c>
      <c r="AS12" s="313">
        <f>'C завтраками| Bed and breakfast'!AT11*0.85</f>
        <v>32045</v>
      </c>
      <c r="AT12" s="313">
        <f>'C завтраками| Bed and breakfast'!AU11*0.85</f>
        <v>27795</v>
      </c>
      <c r="AU12" s="313">
        <f>'C завтраками| Bed and breakfast'!AV11*0.85</f>
        <v>32045</v>
      </c>
      <c r="AV12" s="313">
        <f>'C завтраками| Bed and breakfast'!AW11*0.85</f>
        <v>27795</v>
      </c>
      <c r="AW12" s="313">
        <f>'C завтраками| Bed and breakfast'!AX11*0.85</f>
        <v>34595</v>
      </c>
      <c r="AX12" s="313">
        <f>'C завтраками| Bed and breakfast'!AY11*0.85</f>
        <v>23800</v>
      </c>
      <c r="AY12" s="313">
        <f>'C завтраками| Bed and breakfast'!AZ11*0.85</f>
        <v>29495</v>
      </c>
      <c r="AZ12" s="313">
        <f>'C завтраками| Bed and breakfast'!BA11*0.85</f>
        <v>21250</v>
      </c>
      <c r="BA12" s="313">
        <f>'C завтраками| Bed and breakfast'!BB11*0.85</f>
        <v>22525</v>
      </c>
      <c r="BB12" s="313">
        <f>'C завтраками| Bed and breakfast'!BC11*0.85</f>
        <v>21250</v>
      </c>
      <c r="BC12" s="313">
        <f>'C завтраками| Bed and breakfast'!BD11*0.85</f>
        <v>22525</v>
      </c>
      <c r="BD12" s="313">
        <f>'C завтраками| Bed and breakfast'!BE11*0.85</f>
        <v>21250</v>
      </c>
      <c r="BE12" s="313">
        <f>'C завтраками| Bed and breakfast'!BF11*0.85</f>
        <v>22525</v>
      </c>
      <c r="BF12" s="313">
        <f>'C завтраками| Bed and breakfast'!BG11*0.85</f>
        <v>21250</v>
      </c>
      <c r="BG12" s="313">
        <f>'C завтраками| Bed and breakfast'!BH11*0.85</f>
        <v>22525</v>
      </c>
      <c r="BH12" s="313">
        <f>'C завтраками| Bed and breakfast'!BI11*0.85</f>
        <v>21250</v>
      </c>
    </row>
    <row r="13" spans="1:60" s="311" customFormat="1" x14ac:dyDescent="0.2">
      <c r="A13" s="259" t="s">
        <v>154</v>
      </c>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row>
    <row r="14" spans="1:60" s="311" customFormat="1" x14ac:dyDescent="0.2">
      <c r="A14" s="260">
        <v>1</v>
      </c>
      <c r="B14" s="313" t="e">
        <f>'C завтраками| Bed and breakfast'!#REF!*0.85</f>
        <v>#REF!</v>
      </c>
      <c r="C14" s="313" t="e">
        <f>'C завтраками| Bed and breakfast'!#REF!*0.85</f>
        <v>#REF!</v>
      </c>
      <c r="D14" s="313" t="e">
        <f>'C завтраками| Bed and breakfast'!#REF!*0.85</f>
        <v>#REF!</v>
      </c>
      <c r="E14" s="313" t="e">
        <f>'C завтраками| Bed and breakfast'!#REF!*0.85</f>
        <v>#REF!</v>
      </c>
      <c r="F14" s="313" t="e">
        <f>'C завтраками| Bed and breakfast'!#REF!*0.85</f>
        <v>#REF!</v>
      </c>
      <c r="G14" s="313" t="e">
        <f>'C завтраками| Bed and breakfast'!#REF!*0.85</f>
        <v>#REF!</v>
      </c>
      <c r="H14" s="313">
        <f>'C завтраками| Bed and breakfast'!B13*0.85</f>
        <v>18700</v>
      </c>
      <c r="I14" s="313">
        <f>'C завтраками| Bed and breakfast'!C13*0.85</f>
        <v>17425</v>
      </c>
      <c r="J14" s="313">
        <f>'C завтраками| Bed and breakfast'!D13*0.85</f>
        <v>15470</v>
      </c>
      <c r="K14" s="313">
        <f>'C завтраками| Bed and breakfast'!E13*0.85</f>
        <v>15470</v>
      </c>
      <c r="L14" s="313">
        <f>'C завтраками| Bed and breakfast'!F13*0.85</f>
        <v>18700</v>
      </c>
      <c r="M14" s="313">
        <f>'C завтраками| Bed and breakfast'!G13*0.85</f>
        <v>30175</v>
      </c>
      <c r="N14" s="313">
        <f>'C завтраками| Bed and breakfast'!I13*0.85</f>
        <v>23800</v>
      </c>
      <c r="O14" s="313">
        <f>'C завтраками| Bed and breakfast'!J13*0.85</f>
        <v>23800</v>
      </c>
      <c r="P14" s="313">
        <f>'C завтраками| Bed and breakfast'!K13*0.85</f>
        <v>21250</v>
      </c>
      <c r="Q14" s="313">
        <f>'C завтраками| Bed and breakfast'!L13*0.85</f>
        <v>26350</v>
      </c>
      <c r="R14" s="313">
        <f>'C завтраками| Bed and breakfast'!N13*0.85</f>
        <v>14875</v>
      </c>
      <c r="S14" s="313">
        <f>'C завтраками| Bed and breakfast'!P13*0.85</f>
        <v>14875</v>
      </c>
      <c r="T14" s="313">
        <f>'C завтраками| Bed and breakfast'!Q13*0.85</f>
        <v>15470</v>
      </c>
      <c r="U14" s="313">
        <f>'C завтраками| Bed and breakfast'!R13*0.85</f>
        <v>16150</v>
      </c>
      <c r="V14" s="313">
        <f>'C завтраками| Bed and breakfast'!S13*0.85</f>
        <v>13600</v>
      </c>
      <c r="W14" s="313">
        <f>'C завтраками| Bed and breakfast'!T13*0.85</f>
        <v>16150</v>
      </c>
      <c r="X14" s="313">
        <f>'C завтраками| Bed and breakfast'!U13*0.85</f>
        <v>18700</v>
      </c>
      <c r="Y14" s="313">
        <f>'C завтраками| Bed and breakfast'!V13*0.85</f>
        <v>18700</v>
      </c>
      <c r="Z14" s="313">
        <f>'C завтраками| Bed and breakfast'!W13*0.85</f>
        <v>18700</v>
      </c>
      <c r="AA14" s="313">
        <f>'C завтраками| Bed and breakfast'!X13*0.85</f>
        <v>18700</v>
      </c>
      <c r="AB14" s="313">
        <f>'C завтраками| Bed and breakfast'!Y13*0.85</f>
        <v>17425</v>
      </c>
      <c r="AC14" s="313">
        <f>'C завтраками| Bed and breakfast'!Z13*0.85</f>
        <v>21250</v>
      </c>
      <c r="AD14" s="313">
        <f>'C завтраками| Bed and breakfast'!AA13*0.85</f>
        <v>17425</v>
      </c>
      <c r="AE14" s="313">
        <f>'C завтраками| Bed and breakfast'!AC13*0.85</f>
        <v>21250</v>
      </c>
      <c r="AF14" s="313">
        <f>'C завтраками| Bed and breakfast'!AD13*0.85</f>
        <v>17425</v>
      </c>
      <c r="AG14" s="313">
        <f>'C завтраками| Bed and breakfast'!AE13*0.85</f>
        <v>21250</v>
      </c>
      <c r="AH14" s="313">
        <f>'C завтраками| Bed and breakfast'!AF13*0.85</f>
        <v>18700</v>
      </c>
      <c r="AI14" s="313">
        <f>'C завтраками| Bed and breakfast'!AG13*0.85</f>
        <v>24395</v>
      </c>
      <c r="AJ14" s="313">
        <f>'C завтраками| Bed and breakfast'!AH13*0.85</f>
        <v>26945</v>
      </c>
      <c r="AK14" s="313">
        <f>'C завтраками| Bed and breakfast'!AI13*0.85</f>
        <v>24395</v>
      </c>
      <c r="AL14" s="313">
        <f>'C завтраками| Bed and breakfast'!AL13*0.85</f>
        <v>24395</v>
      </c>
      <c r="AM14" s="313">
        <f>'C завтраками| Bed and breakfast'!AM13*0.85</f>
        <v>22950</v>
      </c>
      <c r="AN14" s="313">
        <f>'C завтраками| Bed and breakfast'!AN13*0.85</f>
        <v>26945</v>
      </c>
      <c r="AO14" s="313">
        <f>'C завтраками| Bed and breakfast'!AO13*0.85</f>
        <v>24395</v>
      </c>
      <c r="AP14" s="313">
        <f>'C завтраками| Bed and breakfast'!AQ13*0.85</f>
        <v>26945</v>
      </c>
      <c r="AQ14" s="313">
        <f>'C завтраками| Bed and breakfast'!AR13*0.85</f>
        <v>33745</v>
      </c>
      <c r="AR14" s="313">
        <f>'C завтраками| Bed and breakfast'!AS13*0.85</f>
        <v>26945</v>
      </c>
      <c r="AS14" s="313">
        <f>'C завтраками| Bed and breakfast'!AT13*0.85</f>
        <v>31195</v>
      </c>
      <c r="AT14" s="313">
        <f>'C завтраками| Bed and breakfast'!AU13*0.85</f>
        <v>26945</v>
      </c>
      <c r="AU14" s="313">
        <f>'C завтраками| Bed and breakfast'!AV13*0.85</f>
        <v>31195</v>
      </c>
      <c r="AV14" s="313">
        <f>'C завтраками| Bed and breakfast'!AW13*0.85</f>
        <v>26945</v>
      </c>
      <c r="AW14" s="313">
        <f>'C завтраками| Bed and breakfast'!AX13*0.85</f>
        <v>33745</v>
      </c>
      <c r="AX14" s="313">
        <f>'C завтраками| Bed and breakfast'!AY13*0.85</f>
        <v>22950</v>
      </c>
      <c r="AY14" s="313">
        <f>'C завтраками| Bed and breakfast'!AZ13*0.85</f>
        <v>28645</v>
      </c>
      <c r="AZ14" s="313">
        <f>'C завтраками| Bed and breakfast'!BA13*0.85</f>
        <v>20400</v>
      </c>
      <c r="BA14" s="313">
        <f>'C завтраками| Bed and breakfast'!BB13*0.85</f>
        <v>21675</v>
      </c>
      <c r="BB14" s="313">
        <f>'C завтраками| Bed and breakfast'!BC13*0.85</f>
        <v>20400</v>
      </c>
      <c r="BC14" s="313">
        <f>'C завтраками| Bed and breakfast'!BD13*0.85</f>
        <v>21675</v>
      </c>
      <c r="BD14" s="313">
        <f>'C завтраками| Bed and breakfast'!BE13*0.85</f>
        <v>20400</v>
      </c>
      <c r="BE14" s="313">
        <f>'C завтраками| Bed and breakfast'!BF13*0.85</f>
        <v>21675</v>
      </c>
      <c r="BF14" s="313">
        <f>'C завтраками| Bed and breakfast'!BG13*0.85</f>
        <v>20400</v>
      </c>
      <c r="BG14" s="313">
        <f>'C завтраками| Bed and breakfast'!BH13*0.85</f>
        <v>21675</v>
      </c>
      <c r="BH14" s="313">
        <f>'C завтраками| Bed and breakfast'!BI13*0.85</f>
        <v>20400</v>
      </c>
    </row>
    <row r="15" spans="1:60" s="311" customFormat="1" x14ac:dyDescent="0.2">
      <c r="A15" s="260">
        <v>2</v>
      </c>
      <c r="B15" s="313" t="e">
        <f>'C завтраками| Bed and breakfast'!#REF!*0.85</f>
        <v>#REF!</v>
      </c>
      <c r="C15" s="313" t="e">
        <f>'C завтраками| Bed and breakfast'!#REF!*0.85</f>
        <v>#REF!</v>
      </c>
      <c r="D15" s="313" t="e">
        <f>'C завтраками| Bed and breakfast'!#REF!*0.85</f>
        <v>#REF!</v>
      </c>
      <c r="E15" s="313" t="e">
        <f>'C завтраками| Bed and breakfast'!#REF!*0.85</f>
        <v>#REF!</v>
      </c>
      <c r="F15" s="313" t="e">
        <f>'C завтраками| Bed and breakfast'!#REF!*0.85</f>
        <v>#REF!</v>
      </c>
      <c r="G15" s="313" t="e">
        <f>'C завтраками| Bed and breakfast'!#REF!*0.85</f>
        <v>#REF!</v>
      </c>
      <c r="H15" s="313">
        <f>'C завтраками| Bed and breakfast'!B14*0.85</f>
        <v>20400</v>
      </c>
      <c r="I15" s="313">
        <f>'C завтраками| Bed and breakfast'!C14*0.85</f>
        <v>19125</v>
      </c>
      <c r="J15" s="313">
        <f>'C завтраками| Bed and breakfast'!D14*0.85</f>
        <v>17170</v>
      </c>
      <c r="K15" s="313">
        <f>'C завтраками| Bed and breakfast'!E14*0.85</f>
        <v>17170</v>
      </c>
      <c r="L15" s="313">
        <f>'C завтраками| Bed and breakfast'!F14*0.85</f>
        <v>20400</v>
      </c>
      <c r="M15" s="313">
        <f>'C завтраками| Bed and breakfast'!G14*0.85</f>
        <v>31875</v>
      </c>
      <c r="N15" s="313">
        <f>'C завтраками| Bed and breakfast'!I14*0.85</f>
        <v>25500</v>
      </c>
      <c r="O15" s="313">
        <f>'C завтраками| Bed and breakfast'!J14*0.85</f>
        <v>25500</v>
      </c>
      <c r="P15" s="313">
        <f>'C завтраками| Bed and breakfast'!K14*0.85</f>
        <v>22950</v>
      </c>
      <c r="Q15" s="313">
        <f>'C завтраками| Bed and breakfast'!L14*0.85</f>
        <v>28050</v>
      </c>
      <c r="R15" s="313">
        <f>'C завтраками| Bed and breakfast'!N14*0.85</f>
        <v>16575</v>
      </c>
      <c r="S15" s="313">
        <f>'C завтраками| Bed and breakfast'!P14*0.85</f>
        <v>16575</v>
      </c>
      <c r="T15" s="313">
        <f>'C завтраками| Bed and breakfast'!Q14*0.85</f>
        <v>17170</v>
      </c>
      <c r="U15" s="313">
        <f>'C завтраками| Bed and breakfast'!R14*0.85</f>
        <v>17850</v>
      </c>
      <c r="V15" s="313">
        <f>'C завтраками| Bed and breakfast'!S14*0.85</f>
        <v>15300</v>
      </c>
      <c r="W15" s="313">
        <f>'C завтраками| Bed and breakfast'!T14*0.85</f>
        <v>17850</v>
      </c>
      <c r="X15" s="313">
        <f>'C завтраками| Bed and breakfast'!U14*0.85</f>
        <v>20400</v>
      </c>
      <c r="Y15" s="313">
        <f>'C завтраками| Bed and breakfast'!V14*0.85</f>
        <v>20400</v>
      </c>
      <c r="Z15" s="313">
        <f>'C завтраками| Bed and breakfast'!W14*0.85</f>
        <v>20400</v>
      </c>
      <c r="AA15" s="313">
        <f>'C завтраками| Bed and breakfast'!X14*0.85</f>
        <v>20400</v>
      </c>
      <c r="AB15" s="313">
        <f>'C завтраками| Bed and breakfast'!Y14*0.85</f>
        <v>19125</v>
      </c>
      <c r="AC15" s="313">
        <f>'C завтраками| Bed and breakfast'!Z14*0.85</f>
        <v>22950</v>
      </c>
      <c r="AD15" s="313">
        <f>'C завтраками| Bed and breakfast'!AA14*0.85</f>
        <v>19125</v>
      </c>
      <c r="AE15" s="313">
        <f>'C завтраками| Bed and breakfast'!AC14*0.85</f>
        <v>22950</v>
      </c>
      <c r="AF15" s="313">
        <f>'C завтраками| Bed and breakfast'!AD14*0.85</f>
        <v>19125</v>
      </c>
      <c r="AG15" s="313">
        <f>'C завтраками| Bed and breakfast'!AE14*0.85</f>
        <v>22950</v>
      </c>
      <c r="AH15" s="313">
        <f>'C завтраками| Bed and breakfast'!AF14*0.85</f>
        <v>20400</v>
      </c>
      <c r="AI15" s="313">
        <f>'C завтраками| Bed and breakfast'!AG14*0.85</f>
        <v>26095</v>
      </c>
      <c r="AJ15" s="313">
        <f>'C завтраками| Bed and breakfast'!AH14*0.85</f>
        <v>28645</v>
      </c>
      <c r="AK15" s="313">
        <f>'C завтраками| Bed and breakfast'!AI14*0.85</f>
        <v>26095</v>
      </c>
      <c r="AL15" s="313">
        <f>'C завтраками| Bed and breakfast'!AL14*0.85</f>
        <v>26095</v>
      </c>
      <c r="AM15" s="313">
        <f>'C завтраками| Bed and breakfast'!AM14*0.85</f>
        <v>24650</v>
      </c>
      <c r="AN15" s="313">
        <f>'C завтраками| Bed and breakfast'!AN14*0.85</f>
        <v>28645</v>
      </c>
      <c r="AO15" s="313">
        <f>'C завтраками| Bed and breakfast'!AO14*0.85</f>
        <v>26095</v>
      </c>
      <c r="AP15" s="313">
        <f>'C завтраками| Bed and breakfast'!AQ14*0.85</f>
        <v>28645</v>
      </c>
      <c r="AQ15" s="313">
        <f>'C завтраками| Bed and breakfast'!AR14*0.85</f>
        <v>35445</v>
      </c>
      <c r="AR15" s="313">
        <f>'C завтраками| Bed and breakfast'!AS14*0.85</f>
        <v>28645</v>
      </c>
      <c r="AS15" s="313">
        <f>'C завтраками| Bed and breakfast'!AT14*0.85</f>
        <v>32895</v>
      </c>
      <c r="AT15" s="313">
        <f>'C завтраками| Bed and breakfast'!AU14*0.85</f>
        <v>28645</v>
      </c>
      <c r="AU15" s="313">
        <f>'C завтраками| Bed and breakfast'!AV14*0.85</f>
        <v>32895</v>
      </c>
      <c r="AV15" s="313">
        <f>'C завтраками| Bed and breakfast'!AW14*0.85</f>
        <v>28645</v>
      </c>
      <c r="AW15" s="313">
        <f>'C завтраками| Bed and breakfast'!AX14*0.85</f>
        <v>35445</v>
      </c>
      <c r="AX15" s="313">
        <f>'C завтраками| Bed and breakfast'!AY14*0.85</f>
        <v>24650</v>
      </c>
      <c r="AY15" s="313">
        <f>'C завтраками| Bed and breakfast'!AZ14*0.85</f>
        <v>30345</v>
      </c>
      <c r="AZ15" s="313">
        <f>'C завтраками| Bed and breakfast'!BA14*0.85</f>
        <v>22100</v>
      </c>
      <c r="BA15" s="313">
        <f>'C завтраками| Bed and breakfast'!BB14*0.85</f>
        <v>23375</v>
      </c>
      <c r="BB15" s="313">
        <f>'C завтраками| Bed and breakfast'!BC14*0.85</f>
        <v>22100</v>
      </c>
      <c r="BC15" s="313">
        <f>'C завтраками| Bed and breakfast'!BD14*0.85</f>
        <v>23375</v>
      </c>
      <c r="BD15" s="313">
        <f>'C завтраками| Bed and breakfast'!BE14*0.85</f>
        <v>22100</v>
      </c>
      <c r="BE15" s="313">
        <f>'C завтраками| Bed and breakfast'!BF14*0.85</f>
        <v>23375</v>
      </c>
      <c r="BF15" s="313">
        <f>'C завтраками| Bed and breakfast'!BG14*0.85</f>
        <v>22100</v>
      </c>
      <c r="BG15" s="313">
        <f>'C завтраками| Bed and breakfast'!BH14*0.85</f>
        <v>23375</v>
      </c>
      <c r="BH15" s="313">
        <f>'C завтраками| Bed and breakfast'!BI14*0.85</f>
        <v>22100</v>
      </c>
    </row>
    <row r="16" spans="1:60" s="311" customFormat="1" x14ac:dyDescent="0.2">
      <c r="A16" s="259" t="s">
        <v>156</v>
      </c>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2"/>
    </row>
    <row r="17" spans="1:60" s="311" customFormat="1" x14ac:dyDescent="0.2">
      <c r="A17" s="260">
        <v>1</v>
      </c>
      <c r="B17" s="313" t="e">
        <f>'C завтраками| Bed and breakfast'!#REF!*0.85</f>
        <v>#REF!</v>
      </c>
      <c r="C17" s="313" t="e">
        <f>'C завтраками| Bed and breakfast'!#REF!*0.85</f>
        <v>#REF!</v>
      </c>
      <c r="D17" s="313" t="e">
        <f>'C завтраками| Bed and breakfast'!#REF!*0.85</f>
        <v>#REF!</v>
      </c>
      <c r="E17" s="313" t="e">
        <f>'C завтраками| Bed and breakfast'!#REF!*0.85</f>
        <v>#REF!</v>
      </c>
      <c r="F17" s="313" t="e">
        <f>'C завтраками| Bed and breakfast'!#REF!*0.85</f>
        <v>#REF!</v>
      </c>
      <c r="G17" s="313" t="e">
        <f>'C завтраками| Bed and breakfast'!#REF!*0.85</f>
        <v>#REF!</v>
      </c>
      <c r="H17" s="313">
        <f>'C завтраками| Bed and breakfast'!B16*0.85</f>
        <v>21250</v>
      </c>
      <c r="I17" s="313">
        <f>'C завтраками| Bed and breakfast'!C16*0.85</f>
        <v>19975</v>
      </c>
      <c r="J17" s="313">
        <f>'C завтраками| Bed and breakfast'!D16*0.85</f>
        <v>18020</v>
      </c>
      <c r="K17" s="313">
        <f>'C завтраками| Bed and breakfast'!E16*0.85</f>
        <v>18020</v>
      </c>
      <c r="L17" s="313">
        <f>'C завтраками| Bed and breakfast'!F16*0.85</f>
        <v>21250</v>
      </c>
      <c r="M17" s="313">
        <f>'C завтраками| Bed and breakfast'!G16*0.85</f>
        <v>32725</v>
      </c>
      <c r="N17" s="313">
        <f>'C завтраками| Bed and breakfast'!I16*0.85</f>
        <v>26350</v>
      </c>
      <c r="O17" s="313">
        <f>'C завтраками| Bed and breakfast'!J16*0.85</f>
        <v>26350</v>
      </c>
      <c r="P17" s="313">
        <f>'C завтраками| Bed and breakfast'!K16*0.85</f>
        <v>23800</v>
      </c>
      <c r="Q17" s="313">
        <f>'C завтраками| Bed and breakfast'!L16*0.85</f>
        <v>28900</v>
      </c>
      <c r="R17" s="313">
        <f>'C завтраками| Bed and breakfast'!N16*0.85</f>
        <v>17425</v>
      </c>
      <c r="S17" s="313">
        <f>'C завтраками| Bed and breakfast'!P16*0.85</f>
        <v>17425</v>
      </c>
      <c r="T17" s="313">
        <f>'C завтраками| Bed and breakfast'!Q16*0.85</f>
        <v>18020</v>
      </c>
      <c r="U17" s="313">
        <f>'C завтраками| Bed and breakfast'!R16*0.85</f>
        <v>18700</v>
      </c>
      <c r="V17" s="313">
        <f>'C завтраками| Bed and breakfast'!S16*0.85</f>
        <v>16150</v>
      </c>
      <c r="W17" s="313">
        <f>'C завтраками| Bed and breakfast'!T16*0.85</f>
        <v>18700</v>
      </c>
      <c r="X17" s="313">
        <f>'C завтраками| Bed and breakfast'!U16*0.85</f>
        <v>21250</v>
      </c>
      <c r="Y17" s="313">
        <f>'C завтраками| Bed and breakfast'!V16*0.85</f>
        <v>21250</v>
      </c>
      <c r="Z17" s="313">
        <f>'C завтраками| Bed and breakfast'!W16*0.85</f>
        <v>21250</v>
      </c>
      <c r="AA17" s="313">
        <f>'C завтраками| Bed and breakfast'!X16*0.85</f>
        <v>21250</v>
      </c>
      <c r="AB17" s="313">
        <f>'C завтраками| Bed and breakfast'!Y16*0.85</f>
        <v>19975</v>
      </c>
      <c r="AC17" s="313">
        <f>'C завтраками| Bed and breakfast'!Z16*0.85</f>
        <v>23800</v>
      </c>
      <c r="AD17" s="313">
        <f>'C завтраками| Bed and breakfast'!AA16*0.85</f>
        <v>19975</v>
      </c>
      <c r="AE17" s="313">
        <f>'C завтраками| Bed and breakfast'!AC16*0.85</f>
        <v>23800</v>
      </c>
      <c r="AF17" s="313">
        <f>'C завтраками| Bed and breakfast'!AD16*0.85</f>
        <v>19975</v>
      </c>
      <c r="AG17" s="313">
        <f>'C завтраками| Bed and breakfast'!AE16*0.85</f>
        <v>23800</v>
      </c>
      <c r="AH17" s="313">
        <f>'C завтраками| Bed and breakfast'!AF16*0.85</f>
        <v>21250</v>
      </c>
      <c r="AI17" s="313">
        <f>'C завтраками| Bed and breakfast'!AG16*0.85</f>
        <v>26945</v>
      </c>
      <c r="AJ17" s="313">
        <f>'C завтраками| Bed and breakfast'!AH16*0.85</f>
        <v>29495</v>
      </c>
      <c r="AK17" s="313">
        <f>'C завтраками| Bed and breakfast'!AI16*0.85</f>
        <v>26945</v>
      </c>
      <c r="AL17" s="313">
        <f>'C завтраками| Bed and breakfast'!AL16*0.85</f>
        <v>26945</v>
      </c>
      <c r="AM17" s="313">
        <f>'C завтраками| Bed and breakfast'!AM16*0.85</f>
        <v>25500</v>
      </c>
      <c r="AN17" s="313">
        <f>'C завтраками| Bed and breakfast'!AN16*0.85</f>
        <v>29495</v>
      </c>
      <c r="AO17" s="313">
        <f>'C завтраками| Bed and breakfast'!AO16*0.85</f>
        <v>26945</v>
      </c>
      <c r="AP17" s="313">
        <f>'C завтраками| Bed and breakfast'!AQ16*0.85</f>
        <v>29495</v>
      </c>
      <c r="AQ17" s="313">
        <f>'C завтраками| Bed and breakfast'!AR16*0.85</f>
        <v>36295</v>
      </c>
      <c r="AR17" s="313">
        <f>'C завтраками| Bed and breakfast'!AS16*0.85</f>
        <v>29495</v>
      </c>
      <c r="AS17" s="313">
        <f>'C завтраками| Bed and breakfast'!AT16*0.85</f>
        <v>33745</v>
      </c>
      <c r="AT17" s="313">
        <f>'C завтраками| Bed and breakfast'!AU16*0.85</f>
        <v>29495</v>
      </c>
      <c r="AU17" s="313">
        <f>'C завтраками| Bed and breakfast'!AV16*0.85</f>
        <v>33745</v>
      </c>
      <c r="AV17" s="313">
        <f>'C завтраками| Bed and breakfast'!AW16*0.85</f>
        <v>29495</v>
      </c>
      <c r="AW17" s="313">
        <f>'C завтраками| Bed and breakfast'!AX16*0.85</f>
        <v>36295</v>
      </c>
      <c r="AX17" s="313">
        <f>'C завтраками| Bed and breakfast'!AY16*0.85</f>
        <v>25500</v>
      </c>
      <c r="AY17" s="313">
        <f>'C завтраками| Bed and breakfast'!AZ16*0.85</f>
        <v>31195</v>
      </c>
      <c r="AZ17" s="313">
        <f>'C завтраками| Bed and breakfast'!BA16*0.85</f>
        <v>22950</v>
      </c>
      <c r="BA17" s="313">
        <f>'C завтраками| Bed and breakfast'!BB16*0.85</f>
        <v>24225</v>
      </c>
      <c r="BB17" s="313">
        <f>'C завтраками| Bed and breakfast'!BC16*0.85</f>
        <v>22950</v>
      </c>
      <c r="BC17" s="313">
        <f>'C завтраками| Bed and breakfast'!BD16*0.85</f>
        <v>24225</v>
      </c>
      <c r="BD17" s="313">
        <f>'C завтраками| Bed and breakfast'!BE16*0.85</f>
        <v>22950</v>
      </c>
      <c r="BE17" s="313">
        <f>'C завтраками| Bed and breakfast'!BF16*0.85</f>
        <v>24225</v>
      </c>
      <c r="BF17" s="313">
        <f>'C завтраками| Bed and breakfast'!BG16*0.85</f>
        <v>22950</v>
      </c>
      <c r="BG17" s="313">
        <f>'C завтраками| Bed and breakfast'!BH16*0.85</f>
        <v>24225</v>
      </c>
      <c r="BH17" s="313">
        <f>'C завтраками| Bed and breakfast'!BI16*0.85</f>
        <v>22950</v>
      </c>
    </row>
    <row r="18" spans="1:60" s="311" customFormat="1" x14ac:dyDescent="0.2">
      <c r="A18" s="260">
        <v>2</v>
      </c>
      <c r="B18" s="313" t="e">
        <f>'C завтраками| Bed and breakfast'!#REF!*0.85</f>
        <v>#REF!</v>
      </c>
      <c r="C18" s="313" t="e">
        <f>'C завтраками| Bed and breakfast'!#REF!*0.85</f>
        <v>#REF!</v>
      </c>
      <c r="D18" s="313" t="e">
        <f>'C завтраками| Bed and breakfast'!#REF!*0.85</f>
        <v>#REF!</v>
      </c>
      <c r="E18" s="313" t="e">
        <f>'C завтраками| Bed and breakfast'!#REF!*0.85</f>
        <v>#REF!</v>
      </c>
      <c r="F18" s="313" t="e">
        <f>'C завтраками| Bed and breakfast'!#REF!*0.85</f>
        <v>#REF!</v>
      </c>
      <c r="G18" s="313" t="e">
        <f>'C завтраками| Bed and breakfast'!#REF!*0.85</f>
        <v>#REF!</v>
      </c>
      <c r="H18" s="313">
        <f>'C завтраками| Bed and breakfast'!B17*0.85</f>
        <v>22950</v>
      </c>
      <c r="I18" s="313">
        <f>'C завтраками| Bed and breakfast'!C17*0.85</f>
        <v>21675</v>
      </c>
      <c r="J18" s="313">
        <f>'C завтраками| Bed and breakfast'!D17*0.85</f>
        <v>19720</v>
      </c>
      <c r="K18" s="313">
        <f>'C завтраками| Bed and breakfast'!E17*0.85</f>
        <v>19720</v>
      </c>
      <c r="L18" s="313">
        <f>'C завтраками| Bed and breakfast'!F17*0.85</f>
        <v>22950</v>
      </c>
      <c r="M18" s="313">
        <f>'C завтраками| Bed and breakfast'!G17*0.85</f>
        <v>34425</v>
      </c>
      <c r="N18" s="313">
        <f>'C завтраками| Bed and breakfast'!I17*0.85</f>
        <v>28050</v>
      </c>
      <c r="O18" s="313">
        <f>'C завтраками| Bed and breakfast'!J17*0.85</f>
        <v>28050</v>
      </c>
      <c r="P18" s="313">
        <f>'C завтраками| Bed and breakfast'!K17*0.85</f>
        <v>25500</v>
      </c>
      <c r="Q18" s="313">
        <f>'C завтраками| Bed and breakfast'!L17*0.85</f>
        <v>30600</v>
      </c>
      <c r="R18" s="313">
        <f>'C завтраками| Bed and breakfast'!N17*0.85</f>
        <v>19125</v>
      </c>
      <c r="S18" s="313">
        <f>'C завтраками| Bed and breakfast'!P17*0.85</f>
        <v>19125</v>
      </c>
      <c r="T18" s="313">
        <f>'C завтраками| Bed and breakfast'!Q17*0.85</f>
        <v>19720</v>
      </c>
      <c r="U18" s="313">
        <f>'C завтраками| Bed and breakfast'!R17*0.85</f>
        <v>20400</v>
      </c>
      <c r="V18" s="313">
        <f>'C завтраками| Bed and breakfast'!S17*0.85</f>
        <v>17850</v>
      </c>
      <c r="W18" s="313">
        <f>'C завтраками| Bed and breakfast'!T17*0.85</f>
        <v>20400</v>
      </c>
      <c r="X18" s="313">
        <f>'C завтраками| Bed and breakfast'!U17*0.85</f>
        <v>22950</v>
      </c>
      <c r="Y18" s="313">
        <f>'C завтраками| Bed and breakfast'!V17*0.85</f>
        <v>22950</v>
      </c>
      <c r="Z18" s="313">
        <f>'C завтраками| Bed and breakfast'!W17*0.85</f>
        <v>22950</v>
      </c>
      <c r="AA18" s="313">
        <f>'C завтраками| Bed and breakfast'!X17*0.85</f>
        <v>22950</v>
      </c>
      <c r="AB18" s="313">
        <f>'C завтраками| Bed and breakfast'!Y17*0.85</f>
        <v>21675</v>
      </c>
      <c r="AC18" s="313">
        <f>'C завтраками| Bed and breakfast'!Z17*0.85</f>
        <v>25500</v>
      </c>
      <c r="AD18" s="313">
        <f>'C завтраками| Bed and breakfast'!AA17*0.85</f>
        <v>21675</v>
      </c>
      <c r="AE18" s="313">
        <f>'C завтраками| Bed and breakfast'!AC17*0.85</f>
        <v>25500</v>
      </c>
      <c r="AF18" s="313">
        <f>'C завтраками| Bed and breakfast'!AD17*0.85</f>
        <v>21675</v>
      </c>
      <c r="AG18" s="313">
        <f>'C завтраками| Bed and breakfast'!AE17*0.85</f>
        <v>25500</v>
      </c>
      <c r="AH18" s="313">
        <f>'C завтраками| Bed and breakfast'!AF17*0.85</f>
        <v>22950</v>
      </c>
      <c r="AI18" s="313">
        <f>'C завтраками| Bed and breakfast'!AG17*0.85</f>
        <v>28645</v>
      </c>
      <c r="AJ18" s="313">
        <f>'C завтраками| Bed and breakfast'!AH17*0.85</f>
        <v>31195</v>
      </c>
      <c r="AK18" s="313">
        <f>'C завтраками| Bed and breakfast'!AI17*0.85</f>
        <v>28645</v>
      </c>
      <c r="AL18" s="313">
        <f>'C завтраками| Bed and breakfast'!AL17*0.85</f>
        <v>28645</v>
      </c>
      <c r="AM18" s="313">
        <f>'C завтраками| Bed and breakfast'!AM17*0.85</f>
        <v>27200</v>
      </c>
      <c r="AN18" s="313">
        <f>'C завтраками| Bed and breakfast'!AN17*0.85</f>
        <v>31195</v>
      </c>
      <c r="AO18" s="313">
        <f>'C завтраками| Bed and breakfast'!AO17*0.85</f>
        <v>28645</v>
      </c>
      <c r="AP18" s="313">
        <f>'C завтраками| Bed and breakfast'!AQ17*0.85</f>
        <v>31195</v>
      </c>
      <c r="AQ18" s="313">
        <f>'C завтраками| Bed and breakfast'!AR17*0.85</f>
        <v>37995</v>
      </c>
      <c r="AR18" s="313">
        <f>'C завтраками| Bed and breakfast'!AS17*0.85</f>
        <v>31195</v>
      </c>
      <c r="AS18" s="313">
        <f>'C завтраками| Bed and breakfast'!AT17*0.85</f>
        <v>35445</v>
      </c>
      <c r="AT18" s="313">
        <f>'C завтраками| Bed and breakfast'!AU17*0.85</f>
        <v>31195</v>
      </c>
      <c r="AU18" s="313">
        <f>'C завтраками| Bed and breakfast'!AV17*0.85</f>
        <v>35445</v>
      </c>
      <c r="AV18" s="313">
        <f>'C завтраками| Bed and breakfast'!AW17*0.85</f>
        <v>31195</v>
      </c>
      <c r="AW18" s="313">
        <f>'C завтраками| Bed and breakfast'!AX17*0.85</f>
        <v>37995</v>
      </c>
      <c r="AX18" s="313">
        <f>'C завтраками| Bed and breakfast'!AY17*0.85</f>
        <v>27200</v>
      </c>
      <c r="AY18" s="313">
        <f>'C завтраками| Bed and breakfast'!AZ17*0.85</f>
        <v>32895</v>
      </c>
      <c r="AZ18" s="313">
        <f>'C завтраками| Bed and breakfast'!BA17*0.85</f>
        <v>24650</v>
      </c>
      <c r="BA18" s="313">
        <f>'C завтраками| Bed and breakfast'!BB17*0.85</f>
        <v>25925</v>
      </c>
      <c r="BB18" s="313">
        <f>'C завтраками| Bed and breakfast'!BC17*0.85</f>
        <v>24650</v>
      </c>
      <c r="BC18" s="313">
        <f>'C завтраками| Bed and breakfast'!BD17*0.85</f>
        <v>25925</v>
      </c>
      <c r="BD18" s="313">
        <f>'C завтраками| Bed and breakfast'!BE17*0.85</f>
        <v>24650</v>
      </c>
      <c r="BE18" s="313">
        <f>'C завтраками| Bed and breakfast'!BF17*0.85</f>
        <v>25925</v>
      </c>
      <c r="BF18" s="313">
        <f>'C завтраками| Bed and breakfast'!BG17*0.85</f>
        <v>24650</v>
      </c>
      <c r="BG18" s="313">
        <f>'C завтраками| Bed and breakfast'!BH17*0.85</f>
        <v>25925</v>
      </c>
      <c r="BH18" s="313">
        <f>'C завтраками| Bed and breakfast'!BI17*0.85</f>
        <v>24650</v>
      </c>
    </row>
    <row r="19" spans="1:60" s="311" customFormat="1" x14ac:dyDescent="0.2">
      <c r="A19" s="259" t="s">
        <v>136</v>
      </c>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292"/>
      <c r="BC19" s="292"/>
      <c r="BD19" s="292"/>
      <c r="BE19" s="292"/>
      <c r="BF19" s="292"/>
      <c r="BG19" s="292"/>
      <c r="BH19" s="292"/>
    </row>
    <row r="20" spans="1:60" s="311" customFormat="1" x14ac:dyDescent="0.2">
      <c r="A20" s="260">
        <v>1</v>
      </c>
      <c r="B20" s="313" t="e">
        <f>'C завтраками| Bed and breakfast'!#REF!*0.85</f>
        <v>#REF!</v>
      </c>
      <c r="C20" s="313" t="e">
        <f>'C завтраками| Bed and breakfast'!#REF!*0.85</f>
        <v>#REF!</v>
      </c>
      <c r="D20" s="313" t="e">
        <f>'C завтраками| Bed and breakfast'!#REF!*0.85</f>
        <v>#REF!</v>
      </c>
      <c r="E20" s="313" t="e">
        <f>'C завтраками| Bed and breakfast'!#REF!*0.85</f>
        <v>#REF!</v>
      </c>
      <c r="F20" s="313" t="e">
        <f>'C завтраками| Bed and breakfast'!#REF!*0.85</f>
        <v>#REF!</v>
      </c>
      <c r="G20" s="313" t="e">
        <f>'C завтраками| Bed and breakfast'!#REF!*0.85</f>
        <v>#REF!</v>
      </c>
      <c r="H20" s="313">
        <f>'C завтраками| Bed and breakfast'!B19*0.85</f>
        <v>23800</v>
      </c>
      <c r="I20" s="313">
        <f>'C завтраками| Bed and breakfast'!C19*0.85</f>
        <v>22525</v>
      </c>
      <c r="J20" s="313">
        <f>'C завтраками| Bed and breakfast'!D19*0.85</f>
        <v>20570</v>
      </c>
      <c r="K20" s="313">
        <f>'C завтраками| Bed and breakfast'!E19*0.85</f>
        <v>20570</v>
      </c>
      <c r="L20" s="313">
        <f>'C завтраками| Bed and breakfast'!F19*0.85</f>
        <v>23800</v>
      </c>
      <c r="M20" s="313">
        <f>'C завтраками| Bed and breakfast'!G19*0.85</f>
        <v>35275</v>
      </c>
      <c r="N20" s="313">
        <f>'C завтраками| Bed and breakfast'!I19*0.85</f>
        <v>28900</v>
      </c>
      <c r="O20" s="313">
        <f>'C завтраками| Bed and breakfast'!J19*0.85</f>
        <v>28900</v>
      </c>
      <c r="P20" s="313">
        <f>'C завтраками| Bed and breakfast'!K19*0.85</f>
        <v>26350</v>
      </c>
      <c r="Q20" s="313">
        <f>'C завтраками| Bed and breakfast'!L19*0.85</f>
        <v>31450</v>
      </c>
      <c r="R20" s="313">
        <f>'C завтраками| Bed and breakfast'!N19*0.85</f>
        <v>19975</v>
      </c>
      <c r="S20" s="313">
        <f>'C завтраками| Bed and breakfast'!P19*0.85</f>
        <v>19975</v>
      </c>
      <c r="T20" s="313">
        <f>'C завтраками| Bed and breakfast'!Q19*0.85</f>
        <v>20570</v>
      </c>
      <c r="U20" s="313">
        <f>'C завтраками| Bed and breakfast'!R19*0.85</f>
        <v>21250</v>
      </c>
      <c r="V20" s="313">
        <f>'C завтраками| Bed and breakfast'!S19*0.85</f>
        <v>18700</v>
      </c>
      <c r="W20" s="313">
        <f>'C завтраками| Bed and breakfast'!T19*0.85</f>
        <v>21250</v>
      </c>
      <c r="X20" s="313">
        <f>'C завтраками| Bed and breakfast'!U19*0.85</f>
        <v>23800</v>
      </c>
      <c r="Y20" s="313">
        <f>'C завтраками| Bed and breakfast'!V19*0.85</f>
        <v>23800</v>
      </c>
      <c r="Z20" s="313">
        <f>'C завтраками| Bed and breakfast'!W19*0.85</f>
        <v>23800</v>
      </c>
      <c r="AA20" s="313">
        <f>'C завтраками| Bed and breakfast'!X19*0.85</f>
        <v>23800</v>
      </c>
      <c r="AB20" s="313">
        <f>'C завтраками| Bed and breakfast'!Y19*0.85</f>
        <v>22525</v>
      </c>
      <c r="AC20" s="313">
        <f>'C завтраками| Bed and breakfast'!Z19*0.85</f>
        <v>26350</v>
      </c>
      <c r="AD20" s="313">
        <f>'C завтраками| Bed and breakfast'!AA19*0.85</f>
        <v>22525</v>
      </c>
      <c r="AE20" s="313">
        <f>'C завтраками| Bed and breakfast'!AC19*0.85</f>
        <v>26350</v>
      </c>
      <c r="AF20" s="313">
        <f>'C завтраками| Bed and breakfast'!AD19*0.85</f>
        <v>22525</v>
      </c>
      <c r="AG20" s="313">
        <f>'C завтраками| Bed and breakfast'!AE19*0.85</f>
        <v>26350</v>
      </c>
      <c r="AH20" s="313">
        <f>'C завтраками| Bed and breakfast'!AF19*0.85</f>
        <v>23800</v>
      </c>
      <c r="AI20" s="313">
        <f>'C завтраками| Bed and breakfast'!AG19*0.85</f>
        <v>29495</v>
      </c>
      <c r="AJ20" s="313">
        <f>'C завтраками| Bed and breakfast'!AH19*0.85</f>
        <v>32045</v>
      </c>
      <c r="AK20" s="313">
        <f>'C завтраками| Bed and breakfast'!AI19*0.85</f>
        <v>29495</v>
      </c>
      <c r="AL20" s="313">
        <f>'C завтраками| Bed and breakfast'!AL19*0.85</f>
        <v>29495</v>
      </c>
      <c r="AM20" s="313">
        <f>'C завтраками| Bed and breakfast'!AM19*0.85</f>
        <v>28050</v>
      </c>
      <c r="AN20" s="313">
        <f>'C завтраками| Bed and breakfast'!AN19*0.85</f>
        <v>32045</v>
      </c>
      <c r="AO20" s="313">
        <f>'C завтраками| Bed and breakfast'!AO19*0.85</f>
        <v>29495</v>
      </c>
      <c r="AP20" s="313">
        <f>'C завтраками| Bed and breakfast'!AQ19*0.85</f>
        <v>32045</v>
      </c>
      <c r="AQ20" s="313">
        <f>'C завтраками| Bed and breakfast'!AR19*0.85</f>
        <v>38845</v>
      </c>
      <c r="AR20" s="313">
        <f>'C завтраками| Bed and breakfast'!AS19*0.85</f>
        <v>32045</v>
      </c>
      <c r="AS20" s="313">
        <f>'C завтраками| Bed and breakfast'!AT19*0.85</f>
        <v>36295</v>
      </c>
      <c r="AT20" s="313">
        <f>'C завтраками| Bed and breakfast'!AU19*0.85</f>
        <v>32045</v>
      </c>
      <c r="AU20" s="313">
        <f>'C завтраками| Bed and breakfast'!AV19*0.85</f>
        <v>36295</v>
      </c>
      <c r="AV20" s="313">
        <f>'C завтраками| Bed and breakfast'!AW19*0.85</f>
        <v>32045</v>
      </c>
      <c r="AW20" s="313">
        <f>'C завтраками| Bed and breakfast'!AX19*0.85</f>
        <v>38845</v>
      </c>
      <c r="AX20" s="313">
        <f>'C завтраками| Bed and breakfast'!AY19*0.85</f>
        <v>28050</v>
      </c>
      <c r="AY20" s="313">
        <f>'C завтраками| Bed and breakfast'!AZ19*0.85</f>
        <v>33745</v>
      </c>
      <c r="AZ20" s="313">
        <f>'C завтраками| Bed and breakfast'!BA19*0.85</f>
        <v>25500</v>
      </c>
      <c r="BA20" s="313">
        <f>'C завтраками| Bed and breakfast'!BB19*0.85</f>
        <v>26775</v>
      </c>
      <c r="BB20" s="313">
        <f>'C завтраками| Bed and breakfast'!BC19*0.85</f>
        <v>25500</v>
      </c>
      <c r="BC20" s="313">
        <f>'C завтраками| Bed and breakfast'!BD19*0.85</f>
        <v>26775</v>
      </c>
      <c r="BD20" s="313">
        <f>'C завтраками| Bed and breakfast'!BE19*0.85</f>
        <v>25500</v>
      </c>
      <c r="BE20" s="313">
        <f>'C завтраками| Bed and breakfast'!BF19*0.85</f>
        <v>26775</v>
      </c>
      <c r="BF20" s="313">
        <f>'C завтраками| Bed and breakfast'!BG19*0.85</f>
        <v>25500</v>
      </c>
      <c r="BG20" s="313">
        <f>'C завтраками| Bed and breakfast'!BH19*0.85</f>
        <v>26775</v>
      </c>
      <c r="BH20" s="313">
        <f>'C завтраками| Bed and breakfast'!BI19*0.85</f>
        <v>25500</v>
      </c>
    </row>
    <row r="21" spans="1:60" s="311" customFormat="1" x14ac:dyDescent="0.2">
      <c r="A21" s="260">
        <v>2</v>
      </c>
      <c r="B21" s="313" t="e">
        <f>'C завтраками| Bed and breakfast'!#REF!*0.85</f>
        <v>#REF!</v>
      </c>
      <c r="C21" s="313" t="e">
        <f>'C завтраками| Bed and breakfast'!#REF!*0.85</f>
        <v>#REF!</v>
      </c>
      <c r="D21" s="313" t="e">
        <f>'C завтраками| Bed and breakfast'!#REF!*0.85</f>
        <v>#REF!</v>
      </c>
      <c r="E21" s="313" t="e">
        <f>'C завтраками| Bed and breakfast'!#REF!*0.85</f>
        <v>#REF!</v>
      </c>
      <c r="F21" s="313" t="e">
        <f>'C завтраками| Bed and breakfast'!#REF!*0.85</f>
        <v>#REF!</v>
      </c>
      <c r="G21" s="313" t="e">
        <f>'C завтраками| Bed and breakfast'!#REF!*0.85</f>
        <v>#REF!</v>
      </c>
      <c r="H21" s="313">
        <f>'C завтраками| Bed and breakfast'!B20*0.85</f>
        <v>25500</v>
      </c>
      <c r="I21" s="313">
        <f>'C завтраками| Bed and breakfast'!C20*0.85</f>
        <v>24225</v>
      </c>
      <c r="J21" s="313">
        <f>'C завтраками| Bed and breakfast'!D20*0.85</f>
        <v>22270</v>
      </c>
      <c r="K21" s="313">
        <f>'C завтраками| Bed and breakfast'!E20*0.85</f>
        <v>22270</v>
      </c>
      <c r="L21" s="313">
        <f>'C завтраками| Bed and breakfast'!F20*0.85</f>
        <v>25500</v>
      </c>
      <c r="M21" s="313">
        <f>'C завтраками| Bed and breakfast'!G20*0.85</f>
        <v>36975</v>
      </c>
      <c r="N21" s="313">
        <f>'C завтраками| Bed and breakfast'!I20*0.85</f>
        <v>30600</v>
      </c>
      <c r="O21" s="313">
        <f>'C завтраками| Bed and breakfast'!J20*0.85</f>
        <v>30600</v>
      </c>
      <c r="P21" s="313">
        <f>'C завтраками| Bed and breakfast'!K20*0.85</f>
        <v>28050</v>
      </c>
      <c r="Q21" s="313">
        <f>'C завтраками| Bed and breakfast'!L20*0.85</f>
        <v>33150</v>
      </c>
      <c r="R21" s="313">
        <f>'C завтраками| Bed and breakfast'!N20*0.85</f>
        <v>21675</v>
      </c>
      <c r="S21" s="313">
        <f>'C завтраками| Bed and breakfast'!P20*0.85</f>
        <v>21675</v>
      </c>
      <c r="T21" s="313">
        <f>'C завтраками| Bed and breakfast'!Q20*0.85</f>
        <v>22270</v>
      </c>
      <c r="U21" s="313">
        <f>'C завтраками| Bed and breakfast'!R20*0.85</f>
        <v>22950</v>
      </c>
      <c r="V21" s="313">
        <f>'C завтраками| Bed and breakfast'!S20*0.85</f>
        <v>20400</v>
      </c>
      <c r="W21" s="313">
        <f>'C завтраками| Bed and breakfast'!T20*0.85</f>
        <v>22950</v>
      </c>
      <c r="X21" s="313">
        <f>'C завтраками| Bed and breakfast'!U20*0.85</f>
        <v>25500</v>
      </c>
      <c r="Y21" s="313">
        <f>'C завтраками| Bed and breakfast'!V20*0.85</f>
        <v>25500</v>
      </c>
      <c r="Z21" s="313">
        <f>'C завтраками| Bed and breakfast'!W20*0.85</f>
        <v>25500</v>
      </c>
      <c r="AA21" s="313">
        <f>'C завтраками| Bed and breakfast'!X20*0.85</f>
        <v>25500</v>
      </c>
      <c r="AB21" s="313">
        <f>'C завтраками| Bed and breakfast'!Y20*0.85</f>
        <v>24225</v>
      </c>
      <c r="AC21" s="313">
        <f>'C завтраками| Bed and breakfast'!Z20*0.85</f>
        <v>28050</v>
      </c>
      <c r="AD21" s="313">
        <f>'C завтраками| Bed and breakfast'!AA20*0.85</f>
        <v>24225</v>
      </c>
      <c r="AE21" s="313">
        <f>'C завтраками| Bed and breakfast'!AC20*0.85</f>
        <v>28050</v>
      </c>
      <c r="AF21" s="313">
        <f>'C завтраками| Bed and breakfast'!AD20*0.85</f>
        <v>24225</v>
      </c>
      <c r="AG21" s="313">
        <f>'C завтраками| Bed and breakfast'!AE20*0.85</f>
        <v>28050</v>
      </c>
      <c r="AH21" s="313">
        <f>'C завтраками| Bed and breakfast'!AF20*0.85</f>
        <v>25500</v>
      </c>
      <c r="AI21" s="313">
        <f>'C завтраками| Bed and breakfast'!AG20*0.85</f>
        <v>31195</v>
      </c>
      <c r="AJ21" s="313">
        <f>'C завтраками| Bed and breakfast'!AH20*0.85</f>
        <v>33745</v>
      </c>
      <c r="AK21" s="313">
        <f>'C завтраками| Bed and breakfast'!AI20*0.85</f>
        <v>31195</v>
      </c>
      <c r="AL21" s="313">
        <f>'C завтраками| Bed and breakfast'!AL20*0.85</f>
        <v>31195</v>
      </c>
      <c r="AM21" s="313">
        <f>'C завтраками| Bed and breakfast'!AM20*0.85</f>
        <v>29750</v>
      </c>
      <c r="AN21" s="313">
        <f>'C завтраками| Bed and breakfast'!AN20*0.85</f>
        <v>33745</v>
      </c>
      <c r="AO21" s="313">
        <f>'C завтраками| Bed and breakfast'!AO20*0.85</f>
        <v>31195</v>
      </c>
      <c r="AP21" s="313">
        <f>'C завтраками| Bed and breakfast'!AQ20*0.85</f>
        <v>33745</v>
      </c>
      <c r="AQ21" s="313">
        <f>'C завтраками| Bed and breakfast'!AR20*0.85</f>
        <v>40545</v>
      </c>
      <c r="AR21" s="313">
        <f>'C завтраками| Bed and breakfast'!AS20*0.85</f>
        <v>33745</v>
      </c>
      <c r="AS21" s="313">
        <f>'C завтраками| Bed and breakfast'!AT20*0.85</f>
        <v>37995</v>
      </c>
      <c r="AT21" s="313">
        <f>'C завтраками| Bed and breakfast'!AU20*0.85</f>
        <v>33745</v>
      </c>
      <c r="AU21" s="313">
        <f>'C завтраками| Bed and breakfast'!AV20*0.85</f>
        <v>37995</v>
      </c>
      <c r="AV21" s="313">
        <f>'C завтраками| Bed and breakfast'!AW20*0.85</f>
        <v>33745</v>
      </c>
      <c r="AW21" s="313">
        <f>'C завтраками| Bed and breakfast'!AX20*0.85</f>
        <v>40545</v>
      </c>
      <c r="AX21" s="313">
        <f>'C завтраками| Bed and breakfast'!AY20*0.85</f>
        <v>29750</v>
      </c>
      <c r="AY21" s="313">
        <f>'C завтраками| Bed and breakfast'!AZ20*0.85</f>
        <v>35445</v>
      </c>
      <c r="AZ21" s="313">
        <f>'C завтраками| Bed and breakfast'!BA20*0.85</f>
        <v>27200</v>
      </c>
      <c r="BA21" s="313">
        <f>'C завтраками| Bed and breakfast'!BB20*0.85</f>
        <v>28475</v>
      </c>
      <c r="BB21" s="313">
        <f>'C завтраками| Bed and breakfast'!BC20*0.85</f>
        <v>27200</v>
      </c>
      <c r="BC21" s="313">
        <f>'C завтраками| Bed and breakfast'!BD20*0.85</f>
        <v>28475</v>
      </c>
      <c r="BD21" s="313">
        <f>'C завтраками| Bed and breakfast'!BE20*0.85</f>
        <v>27200</v>
      </c>
      <c r="BE21" s="313">
        <f>'C завтраками| Bed and breakfast'!BF20*0.85</f>
        <v>28475</v>
      </c>
      <c r="BF21" s="313">
        <f>'C завтраками| Bed and breakfast'!BG20*0.85</f>
        <v>27200</v>
      </c>
      <c r="BG21" s="313">
        <f>'C завтраками| Bed and breakfast'!BH20*0.85</f>
        <v>28475</v>
      </c>
      <c r="BH21" s="313">
        <f>'C завтраками| Bed and breakfast'!BI20*0.85</f>
        <v>27200</v>
      </c>
    </row>
    <row r="22" spans="1:60" s="311" customFormat="1" x14ac:dyDescent="0.2">
      <c r="A22" s="259" t="s">
        <v>137</v>
      </c>
    </row>
    <row r="23" spans="1:60" s="311" customFormat="1" x14ac:dyDescent="0.2">
      <c r="A23" s="260" t="s">
        <v>129</v>
      </c>
      <c r="B23" s="313" t="e">
        <f>'C завтраками| Bed and breakfast'!#REF!*0.85</f>
        <v>#REF!</v>
      </c>
      <c r="C23" s="313" t="e">
        <f>'C завтраками| Bed and breakfast'!#REF!*0.85</f>
        <v>#REF!</v>
      </c>
      <c r="D23" s="313" t="e">
        <f>'C завтраками| Bed and breakfast'!#REF!*0.85</f>
        <v>#REF!</v>
      </c>
      <c r="E23" s="313" t="e">
        <f>'C завтраками| Bed and breakfast'!#REF!*0.85</f>
        <v>#REF!</v>
      </c>
      <c r="F23" s="313" t="e">
        <f>'C завтраками| Bed and breakfast'!#REF!*0.85</f>
        <v>#REF!</v>
      </c>
      <c r="G23" s="313" t="e">
        <f>'C завтраками| Bed and breakfast'!#REF!*0.85</f>
        <v>#REF!</v>
      </c>
      <c r="H23" s="313">
        <f>'C завтраками| Bed and breakfast'!B22*0.85</f>
        <v>31875</v>
      </c>
      <c r="I23" s="313">
        <f>'C завтраками| Bed and breakfast'!C22*0.85</f>
        <v>30600</v>
      </c>
      <c r="J23" s="313">
        <f>'C завтраками| Bed and breakfast'!D22*0.85</f>
        <v>28645</v>
      </c>
      <c r="K23" s="313">
        <f>'C завтраками| Bed and breakfast'!E22*0.85</f>
        <v>28645</v>
      </c>
      <c r="L23" s="313">
        <f>'C завтраками| Bed and breakfast'!F22*0.85</f>
        <v>31875</v>
      </c>
      <c r="M23" s="313">
        <f>'C завтраками| Bed and breakfast'!G22*0.85</f>
        <v>43350</v>
      </c>
      <c r="N23" s="313">
        <f>'C завтраками| Bed and breakfast'!I22*0.85</f>
        <v>36975</v>
      </c>
      <c r="O23" s="313">
        <f>'C завтраками| Bed and breakfast'!J22*0.85</f>
        <v>36975</v>
      </c>
      <c r="P23" s="313">
        <f>'C завтраками| Bed and breakfast'!K22*0.85</f>
        <v>34425</v>
      </c>
      <c r="Q23" s="313">
        <f>'C завтраками| Bed and breakfast'!L22*0.85</f>
        <v>39525</v>
      </c>
      <c r="R23" s="313">
        <f>'C завтраками| Bed and breakfast'!N22*0.85</f>
        <v>28050</v>
      </c>
      <c r="S23" s="313">
        <f>'C завтраками| Bed and breakfast'!P22*0.85</f>
        <v>28050</v>
      </c>
      <c r="T23" s="313">
        <f>'C завтраками| Bed and breakfast'!Q22*0.85</f>
        <v>28645</v>
      </c>
      <c r="U23" s="313">
        <f>'C завтраками| Bed and breakfast'!R22*0.85</f>
        <v>29325</v>
      </c>
      <c r="V23" s="313">
        <f>'C завтраками| Bed and breakfast'!S22*0.85</f>
        <v>26775</v>
      </c>
      <c r="W23" s="313">
        <f>'C завтраками| Bed and breakfast'!T22*0.85</f>
        <v>29325</v>
      </c>
      <c r="X23" s="313">
        <f>'C завтраками| Bed and breakfast'!U22*0.85</f>
        <v>31875</v>
      </c>
      <c r="Y23" s="313">
        <f>'C завтраками| Bed and breakfast'!V22*0.85</f>
        <v>31875</v>
      </c>
      <c r="Z23" s="313">
        <f>'C завтраками| Bed and breakfast'!W22*0.85</f>
        <v>31875</v>
      </c>
      <c r="AA23" s="313">
        <f>'C завтраками| Bed and breakfast'!X22*0.85</f>
        <v>31875</v>
      </c>
      <c r="AB23" s="313">
        <f>'C завтраками| Bed and breakfast'!Y22*0.85</f>
        <v>30600</v>
      </c>
      <c r="AC23" s="313">
        <f>'C завтраками| Bed and breakfast'!Z22*0.85</f>
        <v>34425</v>
      </c>
      <c r="AD23" s="313">
        <f>'C завтраками| Bed and breakfast'!AA22*0.85</f>
        <v>30600</v>
      </c>
      <c r="AE23" s="313">
        <f>'C завтраками| Bed and breakfast'!AC22*0.85</f>
        <v>34425</v>
      </c>
      <c r="AF23" s="313">
        <f>'C завтраками| Bed and breakfast'!AD22*0.85</f>
        <v>30600</v>
      </c>
      <c r="AG23" s="313">
        <f>'C завтраками| Bed and breakfast'!AE22*0.85</f>
        <v>34425</v>
      </c>
      <c r="AH23" s="313">
        <f>'C завтраками| Bed and breakfast'!AF22*0.85</f>
        <v>31875</v>
      </c>
      <c r="AI23" s="313">
        <f>'C завтраками| Bed and breakfast'!AG22*0.85</f>
        <v>37570</v>
      </c>
      <c r="AJ23" s="313">
        <f>'C завтраками| Bed and breakfast'!AH22*0.85</f>
        <v>40120</v>
      </c>
      <c r="AK23" s="313">
        <f>'C завтраками| Bed and breakfast'!AI22*0.85</f>
        <v>37570</v>
      </c>
      <c r="AL23" s="313">
        <f>'C завтраками| Bed and breakfast'!AL22*0.85</f>
        <v>37570</v>
      </c>
      <c r="AM23" s="313">
        <f>'C завтраками| Bed and breakfast'!AM22*0.85</f>
        <v>36125</v>
      </c>
      <c r="AN23" s="313">
        <f>'C завтраками| Bed and breakfast'!AN22*0.85</f>
        <v>40120</v>
      </c>
      <c r="AO23" s="313">
        <f>'C завтраками| Bed and breakfast'!AO22*0.85</f>
        <v>37570</v>
      </c>
      <c r="AP23" s="313">
        <f>'C завтраками| Bed and breakfast'!AQ22*0.85</f>
        <v>40120</v>
      </c>
      <c r="AQ23" s="313">
        <f>'C завтраками| Bed and breakfast'!AR22*0.85</f>
        <v>46920</v>
      </c>
      <c r="AR23" s="313">
        <f>'C завтраками| Bed and breakfast'!AS22*0.85</f>
        <v>40120</v>
      </c>
      <c r="AS23" s="313">
        <f>'C завтраками| Bed and breakfast'!AT22*0.85</f>
        <v>44370</v>
      </c>
      <c r="AT23" s="313">
        <f>'C завтраками| Bed and breakfast'!AU22*0.85</f>
        <v>40120</v>
      </c>
      <c r="AU23" s="313">
        <f>'C завтраками| Bed and breakfast'!AV22*0.85</f>
        <v>44370</v>
      </c>
      <c r="AV23" s="313">
        <f>'C завтраками| Bed and breakfast'!AW22*0.85</f>
        <v>40120</v>
      </c>
      <c r="AW23" s="313">
        <f>'C завтраками| Bed and breakfast'!AX22*0.85</f>
        <v>46920</v>
      </c>
      <c r="AX23" s="313">
        <f>'C завтраками| Bed and breakfast'!AY22*0.85</f>
        <v>36125</v>
      </c>
      <c r="AY23" s="313">
        <f>'C завтраками| Bed and breakfast'!AZ22*0.85</f>
        <v>41820</v>
      </c>
      <c r="AZ23" s="313">
        <f>'C завтраками| Bed and breakfast'!BA22*0.85</f>
        <v>33575</v>
      </c>
      <c r="BA23" s="313">
        <f>'C завтраками| Bed and breakfast'!BB22*0.85</f>
        <v>34850</v>
      </c>
      <c r="BB23" s="313">
        <f>'C завтраками| Bed and breakfast'!BC22*0.85</f>
        <v>33575</v>
      </c>
      <c r="BC23" s="313">
        <f>'C завтраками| Bed and breakfast'!BD22*0.85</f>
        <v>34850</v>
      </c>
      <c r="BD23" s="313">
        <f>'C завтраками| Bed and breakfast'!BE22*0.85</f>
        <v>33575</v>
      </c>
      <c r="BE23" s="313">
        <f>'C завтраками| Bed and breakfast'!BF22*0.85</f>
        <v>34850</v>
      </c>
      <c r="BF23" s="313">
        <f>'C завтраками| Bed and breakfast'!BG22*0.85</f>
        <v>33575</v>
      </c>
      <c r="BG23" s="313">
        <f>'C завтраками| Bed and breakfast'!BH22*0.85</f>
        <v>34850</v>
      </c>
      <c r="BH23" s="313">
        <f>'C завтраками| Bed and breakfast'!BI22*0.85</f>
        <v>33575</v>
      </c>
    </row>
    <row r="24" spans="1:60" s="311" customFormat="1" x14ac:dyDescent="0.2">
      <c r="A24" s="259" t="s">
        <v>138</v>
      </c>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2"/>
      <c r="BC24" s="292"/>
      <c r="BD24" s="292"/>
      <c r="BE24" s="292"/>
      <c r="BF24" s="292"/>
      <c r="BG24" s="292"/>
      <c r="BH24" s="292"/>
    </row>
    <row r="25" spans="1:60" s="311" customFormat="1" x14ac:dyDescent="0.2">
      <c r="A25" s="260" t="s">
        <v>129</v>
      </c>
      <c r="B25" s="313" t="e">
        <f>'C завтраками| Bed and breakfast'!#REF!*0.85</f>
        <v>#REF!</v>
      </c>
      <c r="C25" s="313" t="e">
        <f>'C завтраками| Bed and breakfast'!#REF!*0.85</f>
        <v>#REF!</v>
      </c>
      <c r="D25" s="313" t="e">
        <f>'C завтраками| Bed and breakfast'!#REF!*0.85</f>
        <v>#REF!</v>
      </c>
      <c r="E25" s="313" t="e">
        <f>'C завтраками| Bed and breakfast'!#REF!*0.85</f>
        <v>#REF!</v>
      </c>
      <c r="F25" s="313" t="e">
        <f>'C завтраками| Bed and breakfast'!#REF!*0.85</f>
        <v>#REF!</v>
      </c>
      <c r="G25" s="313" t="e">
        <f>'C завтраками| Bed and breakfast'!#REF!*0.85</f>
        <v>#REF!</v>
      </c>
      <c r="H25" s="313">
        <f>'C завтраками| Bed and breakfast'!B24*0.85</f>
        <v>38675</v>
      </c>
      <c r="I25" s="313">
        <f>'C завтраками| Bed and breakfast'!C24*0.85</f>
        <v>37400</v>
      </c>
      <c r="J25" s="313">
        <f>'C завтраками| Bed and breakfast'!D24*0.85</f>
        <v>35445</v>
      </c>
      <c r="K25" s="313">
        <f>'C завтраками| Bed and breakfast'!E24*0.85</f>
        <v>35445</v>
      </c>
      <c r="L25" s="313">
        <f>'C завтраками| Bed and breakfast'!F24*0.85</f>
        <v>38675</v>
      </c>
      <c r="M25" s="313">
        <f>'C завтраками| Bed and breakfast'!G24*0.85</f>
        <v>50150</v>
      </c>
      <c r="N25" s="313">
        <f>'C завтраками| Bed and breakfast'!I24*0.85</f>
        <v>43775</v>
      </c>
      <c r="O25" s="313">
        <f>'C завтраками| Bed and breakfast'!J24*0.85</f>
        <v>43775</v>
      </c>
      <c r="P25" s="313">
        <f>'C завтраками| Bed and breakfast'!K24*0.85</f>
        <v>41225</v>
      </c>
      <c r="Q25" s="313">
        <f>'C завтраками| Bed and breakfast'!L24*0.85</f>
        <v>46325</v>
      </c>
      <c r="R25" s="313">
        <f>'C завтраками| Bed and breakfast'!N24*0.85</f>
        <v>34850</v>
      </c>
      <c r="S25" s="313">
        <f>'C завтраками| Bed and breakfast'!P24*0.85</f>
        <v>34850</v>
      </c>
      <c r="T25" s="313">
        <f>'C завтраками| Bed and breakfast'!Q24*0.85</f>
        <v>35445</v>
      </c>
      <c r="U25" s="313">
        <f>'C завтраками| Bed and breakfast'!R24*0.85</f>
        <v>36125</v>
      </c>
      <c r="V25" s="313">
        <f>'C завтраками| Bed and breakfast'!S24*0.85</f>
        <v>33575</v>
      </c>
      <c r="W25" s="313">
        <f>'C завтраками| Bed and breakfast'!T24*0.85</f>
        <v>36125</v>
      </c>
      <c r="X25" s="313">
        <f>'C завтраками| Bed and breakfast'!U24*0.85</f>
        <v>38675</v>
      </c>
      <c r="Y25" s="313">
        <f>'C завтраками| Bed and breakfast'!V24*0.85</f>
        <v>38675</v>
      </c>
      <c r="Z25" s="313">
        <f>'C завтраками| Bed and breakfast'!W24*0.85</f>
        <v>38675</v>
      </c>
      <c r="AA25" s="313">
        <f>'C завтраками| Bed and breakfast'!X24*0.85</f>
        <v>38675</v>
      </c>
      <c r="AB25" s="313">
        <f>'C завтраками| Bed and breakfast'!Y24*0.85</f>
        <v>37400</v>
      </c>
      <c r="AC25" s="313">
        <f>'C завтраками| Bed and breakfast'!Z24*0.85</f>
        <v>41225</v>
      </c>
      <c r="AD25" s="313">
        <f>'C завтраками| Bed and breakfast'!AA24*0.85</f>
        <v>37400</v>
      </c>
      <c r="AE25" s="313">
        <f>'C завтраками| Bed and breakfast'!AC24*0.85</f>
        <v>41225</v>
      </c>
      <c r="AF25" s="313">
        <f>'C завтраками| Bed and breakfast'!AD24*0.85</f>
        <v>37400</v>
      </c>
      <c r="AG25" s="313">
        <f>'C завтраками| Bed and breakfast'!AE24*0.85</f>
        <v>41225</v>
      </c>
      <c r="AH25" s="313">
        <f>'C завтраками| Bed and breakfast'!AF24*0.85</f>
        <v>38675</v>
      </c>
      <c r="AI25" s="313">
        <f>'C завтраками| Bed and breakfast'!AG24*0.85</f>
        <v>44370</v>
      </c>
      <c r="AJ25" s="313">
        <f>'C завтраками| Bed and breakfast'!AH24*0.85</f>
        <v>46920</v>
      </c>
      <c r="AK25" s="313">
        <f>'C завтраками| Bed and breakfast'!AI24*0.85</f>
        <v>44370</v>
      </c>
      <c r="AL25" s="313">
        <f>'C завтраками| Bed and breakfast'!AL24*0.85</f>
        <v>44370</v>
      </c>
      <c r="AM25" s="313">
        <f>'C завтраками| Bed and breakfast'!AM24*0.85</f>
        <v>42925</v>
      </c>
      <c r="AN25" s="313">
        <f>'C завтраками| Bed and breakfast'!AN24*0.85</f>
        <v>46920</v>
      </c>
      <c r="AO25" s="313">
        <f>'C завтраками| Bed and breakfast'!AO24*0.85</f>
        <v>44370</v>
      </c>
      <c r="AP25" s="313">
        <f>'C завтраками| Bed and breakfast'!AQ24*0.85</f>
        <v>46920</v>
      </c>
      <c r="AQ25" s="313">
        <f>'C завтраками| Bed and breakfast'!AR24*0.85</f>
        <v>53720</v>
      </c>
      <c r="AR25" s="313">
        <f>'C завтраками| Bed and breakfast'!AS24*0.85</f>
        <v>46920</v>
      </c>
      <c r="AS25" s="313">
        <f>'C завтраками| Bed and breakfast'!AT24*0.85</f>
        <v>51170</v>
      </c>
      <c r="AT25" s="313">
        <f>'C завтраками| Bed and breakfast'!AU24*0.85</f>
        <v>46920</v>
      </c>
      <c r="AU25" s="313">
        <f>'C завтраками| Bed and breakfast'!AV24*0.85</f>
        <v>51170</v>
      </c>
      <c r="AV25" s="313">
        <f>'C завтраками| Bed and breakfast'!AW24*0.85</f>
        <v>46920</v>
      </c>
      <c r="AW25" s="313">
        <f>'C завтраками| Bed and breakfast'!AX24*0.85</f>
        <v>53720</v>
      </c>
      <c r="AX25" s="313">
        <f>'C завтраками| Bed and breakfast'!AY24*0.85</f>
        <v>42925</v>
      </c>
      <c r="AY25" s="313">
        <f>'C завтраками| Bed and breakfast'!AZ24*0.85</f>
        <v>48620</v>
      </c>
      <c r="AZ25" s="313">
        <f>'C завтраками| Bed and breakfast'!BA24*0.85</f>
        <v>40375</v>
      </c>
      <c r="BA25" s="313">
        <f>'C завтраками| Bed and breakfast'!BB24*0.85</f>
        <v>41650</v>
      </c>
      <c r="BB25" s="313">
        <f>'C завтраками| Bed and breakfast'!BC24*0.85</f>
        <v>40375</v>
      </c>
      <c r="BC25" s="313">
        <f>'C завтраками| Bed and breakfast'!BD24*0.85</f>
        <v>41650</v>
      </c>
      <c r="BD25" s="313">
        <f>'C завтраками| Bed and breakfast'!BE24*0.85</f>
        <v>40375</v>
      </c>
      <c r="BE25" s="313">
        <f>'C завтраками| Bed and breakfast'!BF24*0.85</f>
        <v>41650</v>
      </c>
      <c r="BF25" s="313">
        <f>'C завтраками| Bed and breakfast'!BG24*0.85</f>
        <v>40375</v>
      </c>
      <c r="BG25" s="313">
        <f>'C завтраками| Bed and breakfast'!BH24*0.85</f>
        <v>41650</v>
      </c>
      <c r="BH25" s="313">
        <f>'C завтраками| Bed and breakfast'!BI24*0.85</f>
        <v>40375</v>
      </c>
    </row>
    <row r="26" spans="1:60" s="311" customFormat="1" x14ac:dyDescent="0.2">
      <c r="A26" s="261" t="s">
        <v>139</v>
      </c>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292"/>
      <c r="AW26" s="292"/>
      <c r="AX26" s="292"/>
      <c r="AY26" s="292"/>
      <c r="AZ26" s="292"/>
      <c r="BA26" s="292"/>
      <c r="BB26" s="292"/>
      <c r="BC26" s="292"/>
      <c r="BD26" s="292"/>
      <c r="BE26" s="292"/>
      <c r="BF26" s="292"/>
      <c r="BG26" s="292"/>
      <c r="BH26" s="292"/>
    </row>
    <row r="27" spans="1:60" s="311" customFormat="1" x14ac:dyDescent="0.2">
      <c r="A27" s="260" t="s">
        <v>129</v>
      </c>
      <c r="B27" s="313" t="e">
        <f>'C завтраками| Bed and breakfast'!#REF!*0.85</f>
        <v>#REF!</v>
      </c>
      <c r="C27" s="313" t="e">
        <f>'C завтраками| Bed and breakfast'!#REF!*0.85</f>
        <v>#REF!</v>
      </c>
      <c r="D27" s="313" t="e">
        <f>'C завтраками| Bed and breakfast'!#REF!*0.85</f>
        <v>#REF!</v>
      </c>
      <c r="E27" s="313" t="e">
        <f>'C завтраками| Bed and breakfast'!#REF!*0.85</f>
        <v>#REF!</v>
      </c>
      <c r="F27" s="313" t="e">
        <f>'C завтраками| Bed and breakfast'!#REF!*0.85</f>
        <v>#REF!</v>
      </c>
      <c r="G27" s="313" t="e">
        <f>'C завтраками| Bed and breakfast'!#REF!*0.85</f>
        <v>#REF!</v>
      </c>
      <c r="H27" s="313">
        <f>'C завтраками| Bed and breakfast'!B26*0.85</f>
        <v>59925</v>
      </c>
      <c r="I27" s="313">
        <f>'C завтраками| Bed and breakfast'!C26*0.85</f>
        <v>58650</v>
      </c>
      <c r="J27" s="313">
        <f>'C завтраками| Bed and breakfast'!D26*0.85</f>
        <v>56695</v>
      </c>
      <c r="K27" s="313">
        <f>'C завтраками| Bed and breakfast'!E26*0.85</f>
        <v>56695</v>
      </c>
      <c r="L27" s="313">
        <f>'C завтраками| Bed and breakfast'!F26*0.85</f>
        <v>59925</v>
      </c>
      <c r="M27" s="313">
        <f>'C завтраками| Bed and breakfast'!G26*0.85</f>
        <v>71400</v>
      </c>
      <c r="N27" s="313">
        <f>'C завтраками| Bed and breakfast'!I26*0.85</f>
        <v>65025</v>
      </c>
      <c r="O27" s="313">
        <f>'C завтраками| Bed and breakfast'!J26*0.85</f>
        <v>65025</v>
      </c>
      <c r="P27" s="313">
        <f>'C завтраками| Bed and breakfast'!K26*0.85</f>
        <v>62475</v>
      </c>
      <c r="Q27" s="313">
        <f>'C завтраками| Bed and breakfast'!L26*0.85</f>
        <v>67575</v>
      </c>
      <c r="R27" s="313">
        <f>'C завтраками| Bed and breakfast'!N26*0.85</f>
        <v>56100</v>
      </c>
      <c r="S27" s="313">
        <f>'C завтраками| Bed and breakfast'!P26*0.85</f>
        <v>56100</v>
      </c>
      <c r="T27" s="313">
        <f>'C завтраками| Bed and breakfast'!Q26*0.85</f>
        <v>56695</v>
      </c>
      <c r="U27" s="313">
        <f>'C завтраками| Bed and breakfast'!R26*0.85</f>
        <v>57375</v>
      </c>
      <c r="V27" s="313">
        <f>'C завтраками| Bed and breakfast'!S26*0.85</f>
        <v>54825</v>
      </c>
      <c r="W27" s="313">
        <f>'C завтраками| Bed and breakfast'!T26*0.85</f>
        <v>57375</v>
      </c>
      <c r="X27" s="313">
        <f>'C завтраками| Bed and breakfast'!U26*0.85</f>
        <v>59925</v>
      </c>
      <c r="Y27" s="313">
        <f>'C завтраками| Bed and breakfast'!V26*0.85</f>
        <v>59925</v>
      </c>
      <c r="Z27" s="313">
        <f>'C завтраками| Bed and breakfast'!W26*0.85</f>
        <v>59925</v>
      </c>
      <c r="AA27" s="313">
        <f>'C завтраками| Bed and breakfast'!X26*0.85</f>
        <v>59925</v>
      </c>
      <c r="AB27" s="313">
        <f>'C завтраками| Bed and breakfast'!Y26*0.85</f>
        <v>58650</v>
      </c>
      <c r="AC27" s="313">
        <f>'C завтраками| Bed and breakfast'!Z26*0.85</f>
        <v>62475</v>
      </c>
      <c r="AD27" s="313">
        <f>'C завтраками| Bed and breakfast'!AA26*0.85</f>
        <v>58650</v>
      </c>
      <c r="AE27" s="313">
        <f>'C завтраками| Bed and breakfast'!AC26*0.85</f>
        <v>62475</v>
      </c>
      <c r="AF27" s="313">
        <f>'C завтраками| Bed and breakfast'!AD26*0.85</f>
        <v>58650</v>
      </c>
      <c r="AG27" s="313">
        <f>'C завтраками| Bed and breakfast'!AE26*0.85</f>
        <v>62475</v>
      </c>
      <c r="AH27" s="313">
        <f>'C завтраками| Bed and breakfast'!AF26*0.85</f>
        <v>59925</v>
      </c>
      <c r="AI27" s="313">
        <f>'C завтраками| Bed and breakfast'!AG26*0.85</f>
        <v>65620</v>
      </c>
      <c r="AJ27" s="313">
        <f>'C завтраками| Bed and breakfast'!AH26*0.85</f>
        <v>68170</v>
      </c>
      <c r="AK27" s="313">
        <f>'C завтраками| Bed and breakfast'!AI26*0.85</f>
        <v>65620</v>
      </c>
      <c r="AL27" s="313">
        <f>'C завтраками| Bed and breakfast'!AL26*0.85</f>
        <v>65620</v>
      </c>
      <c r="AM27" s="313">
        <f>'C завтраками| Bed and breakfast'!AM26*0.85</f>
        <v>64175</v>
      </c>
      <c r="AN27" s="313">
        <f>'C завтраками| Bed and breakfast'!AN26*0.85</f>
        <v>68170</v>
      </c>
      <c r="AO27" s="313">
        <f>'C завтраками| Bed and breakfast'!AO26*0.85</f>
        <v>65620</v>
      </c>
      <c r="AP27" s="313">
        <f>'C завтраками| Bed and breakfast'!AQ26*0.85</f>
        <v>68170</v>
      </c>
      <c r="AQ27" s="313">
        <f>'C завтраками| Bed and breakfast'!AR26*0.85</f>
        <v>74970</v>
      </c>
      <c r="AR27" s="313">
        <f>'C завтраками| Bed and breakfast'!AS26*0.85</f>
        <v>68170</v>
      </c>
      <c r="AS27" s="313">
        <f>'C завтраками| Bed and breakfast'!AT26*0.85</f>
        <v>72420</v>
      </c>
      <c r="AT27" s="313">
        <f>'C завтраками| Bed and breakfast'!AU26*0.85</f>
        <v>68170</v>
      </c>
      <c r="AU27" s="313">
        <f>'C завтраками| Bed and breakfast'!AV26*0.85</f>
        <v>72420</v>
      </c>
      <c r="AV27" s="313">
        <f>'C завтраками| Bed and breakfast'!AW26*0.85</f>
        <v>68170</v>
      </c>
      <c r="AW27" s="313">
        <f>'C завтраками| Bed and breakfast'!AX26*0.85</f>
        <v>74970</v>
      </c>
      <c r="AX27" s="313">
        <f>'C завтраками| Bed and breakfast'!AY26*0.85</f>
        <v>64175</v>
      </c>
      <c r="AY27" s="313">
        <f>'C завтраками| Bed and breakfast'!AZ26*0.85</f>
        <v>69870</v>
      </c>
      <c r="AZ27" s="313">
        <f>'C завтраками| Bed and breakfast'!BA26*0.85</f>
        <v>61625</v>
      </c>
      <c r="BA27" s="313">
        <f>'C завтраками| Bed and breakfast'!BB26*0.85</f>
        <v>62900</v>
      </c>
      <c r="BB27" s="313">
        <f>'C завтраками| Bed and breakfast'!BC26*0.85</f>
        <v>61625</v>
      </c>
      <c r="BC27" s="313">
        <f>'C завтраками| Bed and breakfast'!BD26*0.85</f>
        <v>62900</v>
      </c>
      <c r="BD27" s="313">
        <f>'C завтраками| Bed and breakfast'!BE26*0.85</f>
        <v>61625</v>
      </c>
      <c r="BE27" s="313">
        <f>'C завтраками| Bed and breakfast'!BF26*0.85</f>
        <v>62900</v>
      </c>
      <c r="BF27" s="313">
        <f>'C завтраками| Bed and breakfast'!BG26*0.85</f>
        <v>61625</v>
      </c>
      <c r="BG27" s="313">
        <f>'C завтраками| Bed and breakfast'!BH26*0.85</f>
        <v>62900</v>
      </c>
      <c r="BH27" s="313">
        <f>'C завтраками| Bed and breakfast'!BI26*0.85</f>
        <v>61625</v>
      </c>
    </row>
    <row r="28" spans="1:60" s="311" customFormat="1" x14ac:dyDescent="0.2">
      <c r="A28" s="259" t="s">
        <v>140</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2"/>
      <c r="BE28" s="292"/>
      <c r="BF28" s="292"/>
      <c r="BG28" s="292"/>
      <c r="BH28" s="292"/>
    </row>
    <row r="29" spans="1:60" s="311" customFormat="1" x14ac:dyDescent="0.2">
      <c r="A29" s="260" t="s">
        <v>129</v>
      </c>
      <c r="B29" s="313" t="e">
        <f>'C завтраками| Bed and breakfast'!#REF!*0.85</f>
        <v>#REF!</v>
      </c>
      <c r="C29" s="313" t="e">
        <f>'C завтраками| Bed and breakfast'!#REF!*0.85</f>
        <v>#REF!</v>
      </c>
      <c r="D29" s="313" t="e">
        <f>'C завтраками| Bed and breakfast'!#REF!*0.85</f>
        <v>#REF!</v>
      </c>
      <c r="E29" s="313" t="e">
        <f>'C завтраками| Bed and breakfast'!#REF!*0.85</f>
        <v>#REF!</v>
      </c>
      <c r="F29" s="313" t="e">
        <f>'C завтраками| Bed and breakfast'!#REF!*0.85</f>
        <v>#REF!</v>
      </c>
      <c r="G29" s="313" t="e">
        <f>'C завтраками| Bed and breakfast'!#REF!*0.85</f>
        <v>#REF!</v>
      </c>
      <c r="H29" s="313">
        <f>'C завтраками| Bed and breakfast'!B28*0.85</f>
        <v>76925</v>
      </c>
      <c r="I29" s="313">
        <f>'C завтраками| Bed and breakfast'!C28*0.85</f>
        <v>75650</v>
      </c>
      <c r="J29" s="313">
        <f>'C завтраками| Bed and breakfast'!D28*0.85</f>
        <v>73695</v>
      </c>
      <c r="K29" s="313">
        <f>'C завтраками| Bed and breakfast'!E28*0.85</f>
        <v>73695</v>
      </c>
      <c r="L29" s="313">
        <f>'C завтраками| Bed and breakfast'!F28*0.85</f>
        <v>76925</v>
      </c>
      <c r="M29" s="313">
        <f>'C завтраками| Bed and breakfast'!G28*0.85</f>
        <v>88400</v>
      </c>
      <c r="N29" s="313">
        <f>'C завтраками| Bed and breakfast'!I28*0.85</f>
        <v>82025</v>
      </c>
      <c r="O29" s="313">
        <f>'C завтраками| Bed and breakfast'!J28*0.85</f>
        <v>82025</v>
      </c>
      <c r="P29" s="313">
        <f>'C завтраками| Bed and breakfast'!K28*0.85</f>
        <v>79475</v>
      </c>
      <c r="Q29" s="313">
        <f>'C завтраками| Bed and breakfast'!L28*0.85</f>
        <v>84575</v>
      </c>
      <c r="R29" s="313">
        <f>'C завтраками| Bed and breakfast'!N28*0.85</f>
        <v>73100</v>
      </c>
      <c r="S29" s="313">
        <f>'C завтраками| Bed and breakfast'!P28*0.85</f>
        <v>73100</v>
      </c>
      <c r="T29" s="313">
        <f>'C завтраками| Bed and breakfast'!Q28*0.85</f>
        <v>73695</v>
      </c>
      <c r="U29" s="313">
        <f>'C завтраками| Bed and breakfast'!R28*0.85</f>
        <v>74375</v>
      </c>
      <c r="V29" s="313">
        <f>'C завтраками| Bed and breakfast'!S28*0.85</f>
        <v>71825</v>
      </c>
      <c r="W29" s="313">
        <f>'C завтраками| Bed and breakfast'!T28*0.85</f>
        <v>74375</v>
      </c>
      <c r="X29" s="313">
        <f>'C завтраками| Bed and breakfast'!U28*0.85</f>
        <v>76925</v>
      </c>
      <c r="Y29" s="313">
        <f>'C завтраками| Bed and breakfast'!V28*0.85</f>
        <v>76925</v>
      </c>
      <c r="Z29" s="313">
        <f>'C завтраками| Bed and breakfast'!W28*0.85</f>
        <v>76925</v>
      </c>
      <c r="AA29" s="313">
        <f>'C завтраками| Bed and breakfast'!X28*0.85</f>
        <v>76925</v>
      </c>
      <c r="AB29" s="313">
        <f>'C завтраками| Bed and breakfast'!Y28*0.85</f>
        <v>75650</v>
      </c>
      <c r="AC29" s="313">
        <f>'C завтраками| Bed and breakfast'!Z28*0.85</f>
        <v>79475</v>
      </c>
      <c r="AD29" s="313">
        <f>'C завтраками| Bed and breakfast'!AA28*0.85</f>
        <v>75650</v>
      </c>
      <c r="AE29" s="313">
        <f>'C завтраками| Bed and breakfast'!AC28*0.85</f>
        <v>79475</v>
      </c>
      <c r="AF29" s="313">
        <f>'C завтраками| Bed and breakfast'!AD28*0.85</f>
        <v>75650</v>
      </c>
      <c r="AG29" s="313">
        <f>'C завтраками| Bed and breakfast'!AE28*0.85</f>
        <v>79475</v>
      </c>
      <c r="AH29" s="313">
        <f>'C завтраками| Bed and breakfast'!AF28*0.85</f>
        <v>76925</v>
      </c>
      <c r="AI29" s="313">
        <f>'C завтраками| Bed and breakfast'!AG28*0.85</f>
        <v>82620</v>
      </c>
      <c r="AJ29" s="313">
        <f>'C завтраками| Bed and breakfast'!AH28*0.85</f>
        <v>85170</v>
      </c>
      <c r="AK29" s="313">
        <f>'C завтраками| Bed and breakfast'!AI28*0.85</f>
        <v>82620</v>
      </c>
      <c r="AL29" s="313">
        <f>'C завтраками| Bed and breakfast'!AL28*0.85</f>
        <v>82620</v>
      </c>
      <c r="AM29" s="313">
        <f>'C завтраками| Bed and breakfast'!AM28*0.85</f>
        <v>81175</v>
      </c>
      <c r="AN29" s="313">
        <f>'C завтраками| Bed and breakfast'!AN28*0.85</f>
        <v>85170</v>
      </c>
      <c r="AO29" s="313">
        <f>'C завтраками| Bed and breakfast'!AO28*0.85</f>
        <v>82620</v>
      </c>
      <c r="AP29" s="313">
        <f>'C завтраками| Bed and breakfast'!AQ28*0.85</f>
        <v>85170</v>
      </c>
      <c r="AQ29" s="313">
        <f>'C завтраками| Bed and breakfast'!AR28*0.85</f>
        <v>91970</v>
      </c>
      <c r="AR29" s="313">
        <f>'C завтраками| Bed and breakfast'!AS28*0.85</f>
        <v>85170</v>
      </c>
      <c r="AS29" s="313">
        <f>'C завтраками| Bed and breakfast'!AT28*0.85</f>
        <v>89420</v>
      </c>
      <c r="AT29" s="313">
        <f>'C завтраками| Bed and breakfast'!AU28*0.85</f>
        <v>85170</v>
      </c>
      <c r="AU29" s="313">
        <f>'C завтраками| Bed and breakfast'!AV28*0.85</f>
        <v>89420</v>
      </c>
      <c r="AV29" s="313">
        <f>'C завтраками| Bed and breakfast'!AW28*0.85</f>
        <v>85170</v>
      </c>
      <c r="AW29" s="313">
        <f>'C завтраками| Bed and breakfast'!AX28*0.85</f>
        <v>91970</v>
      </c>
      <c r="AX29" s="313">
        <f>'C завтраками| Bed and breakfast'!AY28*0.85</f>
        <v>81175</v>
      </c>
      <c r="AY29" s="313">
        <f>'C завтраками| Bed and breakfast'!AZ28*0.85</f>
        <v>86870</v>
      </c>
      <c r="AZ29" s="313">
        <f>'C завтраками| Bed and breakfast'!BA28*0.85</f>
        <v>78625</v>
      </c>
      <c r="BA29" s="313">
        <f>'C завтраками| Bed and breakfast'!BB28*0.85</f>
        <v>79900</v>
      </c>
      <c r="BB29" s="313">
        <f>'C завтраками| Bed and breakfast'!BC28*0.85</f>
        <v>78625</v>
      </c>
      <c r="BC29" s="313">
        <f>'C завтраками| Bed and breakfast'!BD28*0.85</f>
        <v>79900</v>
      </c>
      <c r="BD29" s="313">
        <f>'C завтраками| Bed and breakfast'!BE28*0.85</f>
        <v>78625</v>
      </c>
      <c r="BE29" s="313">
        <f>'C завтраками| Bed and breakfast'!BF28*0.85</f>
        <v>79900</v>
      </c>
      <c r="BF29" s="313">
        <f>'C завтраками| Bed and breakfast'!BG28*0.85</f>
        <v>78625</v>
      </c>
      <c r="BG29" s="313">
        <f>'C завтраками| Bed and breakfast'!BH28*0.85</f>
        <v>79900</v>
      </c>
      <c r="BH29" s="313">
        <f>'C завтраками| Bed and breakfast'!BI28*0.85</f>
        <v>78625</v>
      </c>
    </row>
    <row r="30" spans="1:60" s="311" customFormat="1" x14ac:dyDescent="0.2">
      <c r="A30" s="101"/>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2"/>
      <c r="AY30" s="312"/>
      <c r="AZ30" s="312"/>
      <c r="BA30" s="312"/>
      <c r="BB30" s="312"/>
      <c r="BC30" s="312"/>
      <c r="BD30" s="312"/>
      <c r="BE30" s="312"/>
      <c r="BF30" s="312"/>
      <c r="BG30" s="312"/>
      <c r="BH30" s="312"/>
    </row>
    <row r="31" spans="1:60" s="311" customFormat="1" x14ac:dyDescent="0.2">
      <c r="A31" s="273" t="s">
        <v>313</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2"/>
      <c r="BE31" s="312"/>
      <c r="BF31" s="312"/>
      <c r="BG31" s="312"/>
      <c r="BH31" s="312"/>
    </row>
    <row r="32" spans="1:60" s="311" customFormat="1" x14ac:dyDescent="0.2">
      <c r="A32" s="93" t="s">
        <v>143</v>
      </c>
      <c r="B32" s="310" t="e">
        <f t="shared" ref="B32:Q33" si="0">B5</f>
        <v>#REF!</v>
      </c>
      <c r="C32" s="291" t="e">
        <f t="shared" si="0"/>
        <v>#REF!</v>
      </c>
      <c r="D32" s="310" t="e">
        <f t="shared" si="0"/>
        <v>#REF!</v>
      </c>
      <c r="E32" s="310" t="e">
        <f t="shared" si="0"/>
        <v>#REF!</v>
      </c>
      <c r="F32" s="310" t="e">
        <f t="shared" si="0"/>
        <v>#REF!</v>
      </c>
      <c r="G32" s="310" t="e">
        <f t="shared" si="0"/>
        <v>#REF!</v>
      </c>
      <c r="H32" s="310">
        <f t="shared" si="0"/>
        <v>45399</v>
      </c>
      <c r="I32" s="310">
        <f t="shared" si="0"/>
        <v>45401</v>
      </c>
      <c r="J32" s="310">
        <f t="shared" si="0"/>
        <v>45403</v>
      </c>
      <c r="K32" s="310">
        <f t="shared" si="0"/>
        <v>45407</v>
      </c>
      <c r="L32" s="310">
        <f t="shared" si="0"/>
        <v>45408</v>
      </c>
      <c r="M32" s="310">
        <f t="shared" si="0"/>
        <v>45410</v>
      </c>
      <c r="N32" s="310">
        <f t="shared" si="0"/>
        <v>45414</v>
      </c>
      <c r="O32" s="310">
        <f t="shared" si="0"/>
        <v>45415</v>
      </c>
      <c r="P32" s="310">
        <f t="shared" si="0"/>
        <v>45417</v>
      </c>
      <c r="Q32" s="310">
        <f t="shared" si="0"/>
        <v>45420</v>
      </c>
      <c r="R32" s="310">
        <f t="shared" ref="C32:BF33" si="1">R5</f>
        <v>45424</v>
      </c>
      <c r="S32" s="310">
        <f t="shared" si="1"/>
        <v>45429</v>
      </c>
      <c r="T32" s="310">
        <f t="shared" si="1"/>
        <v>45431</v>
      </c>
      <c r="U32" s="310">
        <f t="shared" si="1"/>
        <v>45436</v>
      </c>
      <c r="V32" s="310">
        <f t="shared" si="1"/>
        <v>45438</v>
      </c>
      <c r="W32" s="310">
        <f t="shared" si="1"/>
        <v>45440</v>
      </c>
      <c r="X32" s="310">
        <f t="shared" si="1"/>
        <v>45443</v>
      </c>
      <c r="Y32" s="310">
        <f t="shared" si="1"/>
        <v>45444</v>
      </c>
      <c r="Z32" s="310">
        <f t="shared" si="1"/>
        <v>45445</v>
      </c>
      <c r="AA32" s="310">
        <f t="shared" si="1"/>
        <v>45453</v>
      </c>
      <c r="AB32" s="310">
        <f t="shared" si="1"/>
        <v>45454</v>
      </c>
      <c r="AC32" s="310">
        <f t="shared" si="1"/>
        <v>45457</v>
      </c>
      <c r="AD32" s="310">
        <f t="shared" si="1"/>
        <v>45459</v>
      </c>
      <c r="AE32" s="310">
        <f t="shared" si="1"/>
        <v>45464</v>
      </c>
      <c r="AF32" s="310">
        <f t="shared" si="1"/>
        <v>45466</v>
      </c>
      <c r="AG32" s="310">
        <f t="shared" si="1"/>
        <v>45471</v>
      </c>
      <c r="AH32" s="310">
        <f t="shared" si="1"/>
        <v>45473</v>
      </c>
      <c r="AI32" s="310">
        <f t="shared" si="1"/>
        <v>45474</v>
      </c>
      <c r="AJ32" s="310">
        <f t="shared" si="1"/>
        <v>45478</v>
      </c>
      <c r="AK32" s="310">
        <f t="shared" si="1"/>
        <v>45480</v>
      </c>
      <c r="AL32" s="310">
        <f t="shared" si="1"/>
        <v>45492</v>
      </c>
      <c r="AM32" s="310">
        <f t="shared" si="1"/>
        <v>45494</v>
      </c>
      <c r="AN32" s="310">
        <f t="shared" si="1"/>
        <v>45499</v>
      </c>
      <c r="AO32" s="310">
        <f t="shared" si="1"/>
        <v>45501</v>
      </c>
      <c r="AP32" s="310">
        <f t="shared" si="1"/>
        <v>45505</v>
      </c>
      <c r="AQ32" s="310">
        <f t="shared" si="1"/>
        <v>45506</v>
      </c>
      <c r="AR32" s="310">
        <f t="shared" si="1"/>
        <v>45508</v>
      </c>
      <c r="AS32" s="310">
        <f t="shared" si="1"/>
        <v>45513</v>
      </c>
      <c r="AT32" s="310">
        <f t="shared" si="1"/>
        <v>45515</v>
      </c>
      <c r="AU32" s="310">
        <f t="shared" si="1"/>
        <v>45520</v>
      </c>
      <c r="AV32" s="310">
        <f t="shared" si="1"/>
        <v>45522</v>
      </c>
      <c r="AW32" s="310">
        <f t="shared" si="1"/>
        <v>45526</v>
      </c>
      <c r="AX32" s="310">
        <f t="shared" si="1"/>
        <v>45532</v>
      </c>
      <c r="AY32" s="310">
        <f t="shared" si="1"/>
        <v>45534</v>
      </c>
      <c r="AZ32" s="310">
        <f t="shared" si="1"/>
        <v>45536</v>
      </c>
      <c r="BA32" s="310">
        <f t="shared" si="1"/>
        <v>45541</v>
      </c>
      <c r="BB32" s="310">
        <f t="shared" si="1"/>
        <v>45543</v>
      </c>
      <c r="BC32" s="310">
        <f t="shared" si="1"/>
        <v>45548</v>
      </c>
      <c r="BD32" s="310">
        <f t="shared" si="1"/>
        <v>45550</v>
      </c>
      <c r="BE32" s="310">
        <f t="shared" si="1"/>
        <v>45555</v>
      </c>
      <c r="BF32" s="310">
        <f t="shared" si="1"/>
        <v>45557</v>
      </c>
      <c r="BG32" s="310">
        <f t="shared" ref="BG32:BH32" si="2">BG5</f>
        <v>45562</v>
      </c>
      <c r="BH32" s="310">
        <f t="shared" si="2"/>
        <v>45564</v>
      </c>
    </row>
    <row r="33" spans="1:60" s="311" customFormat="1" x14ac:dyDescent="0.2">
      <c r="A33" s="94"/>
      <c r="B33" s="310" t="e">
        <f t="shared" si="0"/>
        <v>#REF!</v>
      </c>
      <c r="C33" s="291" t="e">
        <f t="shared" si="1"/>
        <v>#REF!</v>
      </c>
      <c r="D33" s="310" t="e">
        <f t="shared" si="1"/>
        <v>#REF!</v>
      </c>
      <c r="E33" s="310" t="e">
        <f t="shared" si="1"/>
        <v>#REF!</v>
      </c>
      <c r="F33" s="310" t="e">
        <f t="shared" si="1"/>
        <v>#REF!</v>
      </c>
      <c r="G33" s="310" t="e">
        <f t="shared" si="1"/>
        <v>#REF!</v>
      </c>
      <c r="H33" s="310">
        <f t="shared" si="1"/>
        <v>45400</v>
      </c>
      <c r="I33" s="310">
        <f t="shared" si="1"/>
        <v>45402</v>
      </c>
      <c r="J33" s="310">
        <f t="shared" si="1"/>
        <v>45406</v>
      </c>
      <c r="K33" s="310">
        <f t="shared" si="1"/>
        <v>45407</v>
      </c>
      <c r="L33" s="310">
        <f t="shared" si="1"/>
        <v>45409</v>
      </c>
      <c r="M33" s="310">
        <f t="shared" si="1"/>
        <v>45411</v>
      </c>
      <c r="N33" s="310">
        <f t="shared" si="1"/>
        <v>45414</v>
      </c>
      <c r="O33" s="310">
        <f t="shared" si="1"/>
        <v>45416</v>
      </c>
      <c r="P33" s="310">
        <f t="shared" si="1"/>
        <v>45419</v>
      </c>
      <c r="Q33" s="310">
        <f t="shared" si="1"/>
        <v>45420</v>
      </c>
      <c r="R33" s="310">
        <f t="shared" si="1"/>
        <v>45426</v>
      </c>
      <c r="S33" s="310">
        <f t="shared" si="1"/>
        <v>45430</v>
      </c>
      <c r="T33" s="310">
        <f t="shared" si="1"/>
        <v>45435</v>
      </c>
      <c r="U33" s="310">
        <f t="shared" si="1"/>
        <v>45437</v>
      </c>
      <c r="V33" s="310">
        <f t="shared" si="1"/>
        <v>45439</v>
      </c>
      <c r="W33" s="310">
        <f t="shared" si="1"/>
        <v>45442</v>
      </c>
      <c r="X33" s="310">
        <f t="shared" si="1"/>
        <v>45443</v>
      </c>
      <c r="Y33" s="310">
        <f t="shared" si="1"/>
        <v>45444</v>
      </c>
      <c r="Z33" s="310">
        <f t="shared" si="1"/>
        <v>45452</v>
      </c>
      <c r="AA33" s="310">
        <f t="shared" si="1"/>
        <v>45453</v>
      </c>
      <c r="AB33" s="310">
        <f t="shared" si="1"/>
        <v>45456</v>
      </c>
      <c r="AC33" s="310">
        <f t="shared" si="1"/>
        <v>45458</v>
      </c>
      <c r="AD33" s="310">
        <f t="shared" si="1"/>
        <v>45460</v>
      </c>
      <c r="AE33" s="310">
        <f t="shared" si="1"/>
        <v>45465</v>
      </c>
      <c r="AF33" s="310">
        <f t="shared" si="1"/>
        <v>45470</v>
      </c>
      <c r="AG33" s="310">
        <f t="shared" si="1"/>
        <v>45472</v>
      </c>
      <c r="AH33" s="310">
        <f t="shared" si="1"/>
        <v>45473</v>
      </c>
      <c r="AI33" s="310">
        <f t="shared" si="1"/>
        <v>45477</v>
      </c>
      <c r="AJ33" s="310">
        <f t="shared" si="1"/>
        <v>45479</v>
      </c>
      <c r="AK33" s="310">
        <f t="shared" si="1"/>
        <v>45483</v>
      </c>
      <c r="AL33" s="310">
        <f t="shared" si="1"/>
        <v>45493</v>
      </c>
      <c r="AM33" s="310">
        <f t="shared" si="1"/>
        <v>45498</v>
      </c>
      <c r="AN33" s="310">
        <f t="shared" si="1"/>
        <v>45500</v>
      </c>
      <c r="AO33" s="310">
        <f t="shared" si="1"/>
        <v>45503</v>
      </c>
      <c r="AP33" s="310">
        <f t="shared" si="1"/>
        <v>45505</v>
      </c>
      <c r="AQ33" s="310">
        <f t="shared" si="1"/>
        <v>45507</v>
      </c>
      <c r="AR33" s="310">
        <f t="shared" si="1"/>
        <v>45512</v>
      </c>
      <c r="AS33" s="310">
        <f t="shared" si="1"/>
        <v>45514</v>
      </c>
      <c r="AT33" s="310">
        <f t="shared" si="1"/>
        <v>45519</v>
      </c>
      <c r="AU33" s="310">
        <f t="shared" si="1"/>
        <v>45521</v>
      </c>
      <c r="AV33" s="310">
        <f t="shared" si="1"/>
        <v>45525</v>
      </c>
      <c r="AW33" s="310">
        <f t="shared" si="1"/>
        <v>45531</v>
      </c>
      <c r="AX33" s="310">
        <f t="shared" si="1"/>
        <v>45533</v>
      </c>
      <c r="AY33" s="310">
        <f t="shared" si="1"/>
        <v>45535</v>
      </c>
      <c r="AZ33" s="310">
        <f t="shared" si="1"/>
        <v>45540</v>
      </c>
      <c r="BA33" s="310">
        <f t="shared" si="1"/>
        <v>45542</v>
      </c>
      <c r="BB33" s="310">
        <f t="shared" si="1"/>
        <v>45547</v>
      </c>
      <c r="BC33" s="310">
        <f t="shared" si="1"/>
        <v>45549</v>
      </c>
      <c r="BD33" s="310">
        <f t="shared" si="1"/>
        <v>45554</v>
      </c>
      <c r="BE33" s="310">
        <f t="shared" si="1"/>
        <v>45556</v>
      </c>
      <c r="BF33" s="310">
        <f t="shared" si="1"/>
        <v>45561</v>
      </c>
      <c r="BG33" s="310">
        <f t="shared" ref="BG33:BH33" si="3">BG6</f>
        <v>45563</v>
      </c>
      <c r="BH33" s="310">
        <f t="shared" si="3"/>
        <v>45565</v>
      </c>
    </row>
    <row r="34" spans="1:60" s="85" customFormat="1" x14ac:dyDescent="0.2">
      <c r="A34" s="259" t="s">
        <v>153</v>
      </c>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1"/>
      <c r="BC34" s="311"/>
      <c r="BD34" s="311"/>
      <c r="BE34" s="311"/>
      <c r="BF34" s="311"/>
      <c r="BG34" s="311"/>
      <c r="BH34" s="311"/>
    </row>
    <row r="35" spans="1:60" s="85" customFormat="1" x14ac:dyDescent="0.2">
      <c r="A35" s="260">
        <v>1</v>
      </c>
      <c r="B35" s="292" t="e">
        <f>ROUND(B8*0.85,)+35</f>
        <v>#REF!</v>
      </c>
      <c r="C35" s="292" t="e">
        <f t="shared" ref="C35:BF41" si="4">ROUND(C8*0.85,)+35</f>
        <v>#REF!</v>
      </c>
      <c r="D35" s="292" t="e">
        <f t="shared" si="4"/>
        <v>#REF!</v>
      </c>
      <c r="E35" s="292" t="e">
        <f t="shared" si="4"/>
        <v>#REF!</v>
      </c>
      <c r="F35" s="292" t="e">
        <f t="shared" si="4"/>
        <v>#REF!</v>
      </c>
      <c r="G35" s="292" t="e">
        <f t="shared" si="4"/>
        <v>#REF!</v>
      </c>
      <c r="H35" s="292">
        <f t="shared" si="4"/>
        <v>13401</v>
      </c>
      <c r="I35" s="292">
        <f t="shared" si="4"/>
        <v>12318</v>
      </c>
      <c r="J35" s="292">
        <f t="shared" si="4"/>
        <v>10656</v>
      </c>
      <c r="K35" s="292">
        <f t="shared" si="4"/>
        <v>10656</v>
      </c>
      <c r="L35" s="292">
        <f t="shared" si="4"/>
        <v>13401</v>
      </c>
      <c r="M35" s="292">
        <f t="shared" si="4"/>
        <v>23155</v>
      </c>
      <c r="N35" s="292">
        <f t="shared" si="4"/>
        <v>17736</v>
      </c>
      <c r="O35" s="292">
        <f t="shared" si="4"/>
        <v>17736</v>
      </c>
      <c r="P35" s="292">
        <f t="shared" si="4"/>
        <v>15569</v>
      </c>
      <c r="Q35" s="292">
        <f t="shared" si="4"/>
        <v>19904</v>
      </c>
      <c r="R35" s="292">
        <f t="shared" si="4"/>
        <v>10150</v>
      </c>
      <c r="S35" s="292">
        <f t="shared" si="4"/>
        <v>10150</v>
      </c>
      <c r="T35" s="292">
        <f t="shared" si="4"/>
        <v>10656</v>
      </c>
      <c r="U35" s="292">
        <f t="shared" si="4"/>
        <v>11234</v>
      </c>
      <c r="V35" s="292">
        <f t="shared" si="4"/>
        <v>9066</v>
      </c>
      <c r="W35" s="292">
        <f t="shared" si="4"/>
        <v>11234</v>
      </c>
      <c r="X35" s="292">
        <f t="shared" si="4"/>
        <v>13401</v>
      </c>
      <c r="Y35" s="292">
        <f t="shared" si="4"/>
        <v>13401</v>
      </c>
      <c r="Z35" s="292">
        <f t="shared" si="4"/>
        <v>13401</v>
      </c>
      <c r="AA35" s="292">
        <f t="shared" si="4"/>
        <v>13401</v>
      </c>
      <c r="AB35" s="292">
        <f t="shared" si="4"/>
        <v>12318</v>
      </c>
      <c r="AC35" s="292">
        <f t="shared" si="4"/>
        <v>15569</v>
      </c>
      <c r="AD35" s="292">
        <f t="shared" si="4"/>
        <v>12318</v>
      </c>
      <c r="AE35" s="292">
        <f t="shared" si="4"/>
        <v>15569</v>
      </c>
      <c r="AF35" s="292">
        <f t="shared" si="4"/>
        <v>12318</v>
      </c>
      <c r="AG35" s="292">
        <f t="shared" si="4"/>
        <v>15569</v>
      </c>
      <c r="AH35" s="292">
        <f t="shared" si="4"/>
        <v>13401</v>
      </c>
      <c r="AI35" s="292">
        <f t="shared" si="4"/>
        <v>18242</v>
      </c>
      <c r="AJ35" s="292">
        <f t="shared" si="4"/>
        <v>20410</v>
      </c>
      <c r="AK35" s="292">
        <f t="shared" si="4"/>
        <v>18242</v>
      </c>
      <c r="AL35" s="292">
        <f t="shared" si="4"/>
        <v>18242</v>
      </c>
      <c r="AM35" s="292">
        <f t="shared" si="4"/>
        <v>17014</v>
      </c>
      <c r="AN35" s="292">
        <f t="shared" si="4"/>
        <v>20410</v>
      </c>
      <c r="AO35" s="292">
        <f t="shared" si="4"/>
        <v>18242</v>
      </c>
      <c r="AP35" s="292">
        <f t="shared" si="4"/>
        <v>20410</v>
      </c>
      <c r="AQ35" s="292">
        <f t="shared" si="4"/>
        <v>26190</v>
      </c>
      <c r="AR35" s="292">
        <f t="shared" si="4"/>
        <v>20410</v>
      </c>
      <c r="AS35" s="292">
        <f t="shared" si="4"/>
        <v>24022</v>
      </c>
      <c r="AT35" s="292">
        <f t="shared" si="4"/>
        <v>20410</v>
      </c>
      <c r="AU35" s="292">
        <f t="shared" si="4"/>
        <v>24022</v>
      </c>
      <c r="AV35" s="292">
        <f t="shared" si="4"/>
        <v>20410</v>
      </c>
      <c r="AW35" s="292">
        <f t="shared" si="4"/>
        <v>26190</v>
      </c>
      <c r="AX35" s="292">
        <f t="shared" si="4"/>
        <v>17014</v>
      </c>
      <c r="AY35" s="292">
        <f t="shared" si="4"/>
        <v>21855</v>
      </c>
      <c r="AZ35" s="292">
        <f t="shared" si="4"/>
        <v>14846</v>
      </c>
      <c r="BA35" s="292">
        <f t="shared" si="4"/>
        <v>15930</v>
      </c>
      <c r="BB35" s="292">
        <f t="shared" si="4"/>
        <v>14846</v>
      </c>
      <c r="BC35" s="292">
        <f t="shared" si="4"/>
        <v>15930</v>
      </c>
      <c r="BD35" s="292">
        <f t="shared" si="4"/>
        <v>14846</v>
      </c>
      <c r="BE35" s="292">
        <f t="shared" si="4"/>
        <v>15930</v>
      </c>
      <c r="BF35" s="292">
        <f t="shared" si="4"/>
        <v>14846</v>
      </c>
      <c r="BG35" s="292">
        <f>ROUND(BG8*0.85,)+35</f>
        <v>15930</v>
      </c>
      <c r="BH35" s="292">
        <f t="shared" ref="BH35:BH48" si="5">ROUND(BH8*0.85,)+35</f>
        <v>14846</v>
      </c>
    </row>
    <row r="36" spans="1:60" s="85" customFormat="1" x14ac:dyDescent="0.2">
      <c r="A36" s="260">
        <v>2</v>
      </c>
      <c r="B36" s="292" t="e">
        <f t="shared" ref="B36:Q56" si="6">ROUND(B9*0.85,)+35</f>
        <v>#REF!</v>
      </c>
      <c r="C36" s="292" t="e">
        <f t="shared" si="6"/>
        <v>#REF!</v>
      </c>
      <c r="D36" s="292" t="e">
        <f t="shared" si="6"/>
        <v>#REF!</v>
      </c>
      <c r="E36" s="292" t="e">
        <f t="shared" si="6"/>
        <v>#REF!</v>
      </c>
      <c r="F36" s="292" t="e">
        <f t="shared" si="6"/>
        <v>#REF!</v>
      </c>
      <c r="G36" s="292" t="e">
        <f t="shared" si="6"/>
        <v>#REF!</v>
      </c>
      <c r="H36" s="292">
        <f t="shared" si="6"/>
        <v>14846</v>
      </c>
      <c r="I36" s="292">
        <f t="shared" si="6"/>
        <v>13763</v>
      </c>
      <c r="J36" s="292">
        <f t="shared" si="6"/>
        <v>12101</v>
      </c>
      <c r="K36" s="292">
        <f t="shared" si="6"/>
        <v>12101</v>
      </c>
      <c r="L36" s="292">
        <f t="shared" si="6"/>
        <v>14846</v>
      </c>
      <c r="M36" s="292">
        <f t="shared" si="6"/>
        <v>24600</v>
      </c>
      <c r="N36" s="292">
        <f t="shared" si="6"/>
        <v>19181</v>
      </c>
      <c r="O36" s="292">
        <f t="shared" si="6"/>
        <v>19181</v>
      </c>
      <c r="P36" s="292">
        <f t="shared" si="6"/>
        <v>17014</v>
      </c>
      <c r="Q36" s="292">
        <f t="shared" si="6"/>
        <v>21349</v>
      </c>
      <c r="R36" s="292">
        <f t="shared" si="4"/>
        <v>11595</v>
      </c>
      <c r="S36" s="292">
        <f t="shared" si="4"/>
        <v>11595</v>
      </c>
      <c r="T36" s="292">
        <f t="shared" si="4"/>
        <v>12101</v>
      </c>
      <c r="U36" s="292">
        <f t="shared" si="4"/>
        <v>12679</v>
      </c>
      <c r="V36" s="292">
        <f t="shared" si="4"/>
        <v>10511</v>
      </c>
      <c r="W36" s="292">
        <f t="shared" si="4"/>
        <v>12679</v>
      </c>
      <c r="X36" s="292">
        <f t="shared" si="4"/>
        <v>14846</v>
      </c>
      <c r="Y36" s="292">
        <f t="shared" si="4"/>
        <v>14846</v>
      </c>
      <c r="Z36" s="292">
        <f t="shared" si="4"/>
        <v>14846</v>
      </c>
      <c r="AA36" s="292">
        <f t="shared" si="4"/>
        <v>14846</v>
      </c>
      <c r="AB36" s="292">
        <f t="shared" si="4"/>
        <v>13763</v>
      </c>
      <c r="AC36" s="292">
        <f t="shared" si="4"/>
        <v>17014</v>
      </c>
      <c r="AD36" s="292">
        <f t="shared" si="4"/>
        <v>13763</v>
      </c>
      <c r="AE36" s="292">
        <f t="shared" si="4"/>
        <v>17014</v>
      </c>
      <c r="AF36" s="292">
        <f t="shared" si="4"/>
        <v>13763</v>
      </c>
      <c r="AG36" s="292">
        <f t="shared" si="4"/>
        <v>17014</v>
      </c>
      <c r="AH36" s="292">
        <f t="shared" si="4"/>
        <v>14846</v>
      </c>
      <c r="AI36" s="292">
        <f t="shared" si="4"/>
        <v>19687</v>
      </c>
      <c r="AJ36" s="292">
        <f t="shared" si="4"/>
        <v>21855</v>
      </c>
      <c r="AK36" s="292">
        <f t="shared" si="4"/>
        <v>19687</v>
      </c>
      <c r="AL36" s="292">
        <f t="shared" si="4"/>
        <v>19687</v>
      </c>
      <c r="AM36" s="292">
        <f t="shared" si="4"/>
        <v>18459</v>
      </c>
      <c r="AN36" s="292">
        <f t="shared" si="4"/>
        <v>21855</v>
      </c>
      <c r="AO36" s="292">
        <f t="shared" si="4"/>
        <v>19687</v>
      </c>
      <c r="AP36" s="292">
        <f t="shared" si="4"/>
        <v>21855</v>
      </c>
      <c r="AQ36" s="292">
        <f t="shared" si="4"/>
        <v>27635</v>
      </c>
      <c r="AR36" s="292">
        <f t="shared" si="4"/>
        <v>21855</v>
      </c>
      <c r="AS36" s="292">
        <f t="shared" si="4"/>
        <v>25467</v>
      </c>
      <c r="AT36" s="292">
        <f t="shared" si="4"/>
        <v>21855</v>
      </c>
      <c r="AU36" s="292">
        <f t="shared" si="4"/>
        <v>25467</v>
      </c>
      <c r="AV36" s="292">
        <f t="shared" si="4"/>
        <v>21855</v>
      </c>
      <c r="AW36" s="292">
        <f t="shared" si="4"/>
        <v>27635</v>
      </c>
      <c r="AX36" s="292">
        <f t="shared" si="4"/>
        <v>18459</v>
      </c>
      <c r="AY36" s="292">
        <f t="shared" si="4"/>
        <v>23300</v>
      </c>
      <c r="AZ36" s="292">
        <f t="shared" si="4"/>
        <v>16291</v>
      </c>
      <c r="BA36" s="292">
        <f t="shared" si="4"/>
        <v>17375</v>
      </c>
      <c r="BB36" s="292">
        <f t="shared" si="4"/>
        <v>16291</v>
      </c>
      <c r="BC36" s="292">
        <f t="shared" si="4"/>
        <v>17375</v>
      </c>
      <c r="BD36" s="292">
        <f t="shared" si="4"/>
        <v>16291</v>
      </c>
      <c r="BE36" s="292">
        <f t="shared" si="4"/>
        <v>17375</v>
      </c>
      <c r="BF36" s="292">
        <f t="shared" si="4"/>
        <v>16291</v>
      </c>
      <c r="BG36" s="292">
        <f t="shared" ref="BG36:BH36" si="7">ROUND(BG9*0.85,)+35</f>
        <v>17375</v>
      </c>
      <c r="BH36" s="292">
        <f t="shared" si="7"/>
        <v>16291</v>
      </c>
    </row>
    <row r="37" spans="1:60" s="85" customFormat="1" x14ac:dyDescent="0.2">
      <c r="A37" s="259" t="s">
        <v>155</v>
      </c>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2"/>
    </row>
    <row r="38" spans="1:60" s="85" customFormat="1" x14ac:dyDescent="0.2">
      <c r="A38" s="260">
        <v>1</v>
      </c>
      <c r="B38" s="292" t="e">
        <f t="shared" si="6"/>
        <v>#REF!</v>
      </c>
      <c r="C38" s="292" t="e">
        <f t="shared" si="4"/>
        <v>#REF!</v>
      </c>
      <c r="D38" s="292" t="e">
        <f t="shared" si="4"/>
        <v>#REF!</v>
      </c>
      <c r="E38" s="292" t="e">
        <f t="shared" si="4"/>
        <v>#REF!</v>
      </c>
      <c r="F38" s="292" t="e">
        <f t="shared" si="4"/>
        <v>#REF!</v>
      </c>
      <c r="G38" s="292" t="e">
        <f t="shared" si="4"/>
        <v>#REF!</v>
      </c>
      <c r="H38" s="292">
        <f t="shared" si="4"/>
        <v>15208</v>
      </c>
      <c r="I38" s="292">
        <f t="shared" si="4"/>
        <v>14124</v>
      </c>
      <c r="J38" s="292">
        <f t="shared" si="4"/>
        <v>12462</v>
      </c>
      <c r="K38" s="292">
        <f t="shared" si="4"/>
        <v>12462</v>
      </c>
      <c r="L38" s="292">
        <f t="shared" si="4"/>
        <v>15208</v>
      </c>
      <c r="M38" s="292">
        <f t="shared" si="4"/>
        <v>24961</v>
      </c>
      <c r="N38" s="292">
        <f t="shared" si="4"/>
        <v>19543</v>
      </c>
      <c r="O38" s="292">
        <f t="shared" si="4"/>
        <v>19543</v>
      </c>
      <c r="P38" s="292">
        <f t="shared" si="4"/>
        <v>17375</v>
      </c>
      <c r="Q38" s="292">
        <f t="shared" si="4"/>
        <v>21710</v>
      </c>
      <c r="R38" s="292">
        <f t="shared" si="4"/>
        <v>11956</v>
      </c>
      <c r="S38" s="292">
        <f t="shared" si="4"/>
        <v>11956</v>
      </c>
      <c r="T38" s="292">
        <f t="shared" si="4"/>
        <v>12462</v>
      </c>
      <c r="U38" s="292">
        <f t="shared" si="4"/>
        <v>13040</v>
      </c>
      <c r="V38" s="292">
        <f t="shared" si="4"/>
        <v>10873</v>
      </c>
      <c r="W38" s="292">
        <f t="shared" si="4"/>
        <v>13040</v>
      </c>
      <c r="X38" s="292">
        <f t="shared" si="4"/>
        <v>15208</v>
      </c>
      <c r="Y38" s="292">
        <f t="shared" si="4"/>
        <v>15208</v>
      </c>
      <c r="Z38" s="292">
        <f t="shared" si="4"/>
        <v>15208</v>
      </c>
      <c r="AA38" s="292">
        <f t="shared" si="4"/>
        <v>15208</v>
      </c>
      <c r="AB38" s="292">
        <f t="shared" si="4"/>
        <v>14124</v>
      </c>
      <c r="AC38" s="292">
        <f t="shared" si="4"/>
        <v>17375</v>
      </c>
      <c r="AD38" s="292">
        <f t="shared" si="4"/>
        <v>14124</v>
      </c>
      <c r="AE38" s="292">
        <f t="shared" si="4"/>
        <v>17375</v>
      </c>
      <c r="AF38" s="292">
        <f t="shared" si="4"/>
        <v>14124</v>
      </c>
      <c r="AG38" s="292">
        <f t="shared" si="4"/>
        <v>17375</v>
      </c>
      <c r="AH38" s="292">
        <f t="shared" si="4"/>
        <v>15208</v>
      </c>
      <c r="AI38" s="292">
        <f t="shared" si="4"/>
        <v>20048</v>
      </c>
      <c r="AJ38" s="292">
        <f t="shared" si="4"/>
        <v>22216</v>
      </c>
      <c r="AK38" s="292">
        <f t="shared" si="4"/>
        <v>20048</v>
      </c>
      <c r="AL38" s="292">
        <f t="shared" si="4"/>
        <v>20048</v>
      </c>
      <c r="AM38" s="292">
        <f t="shared" si="4"/>
        <v>18820</v>
      </c>
      <c r="AN38" s="292">
        <f t="shared" si="4"/>
        <v>22216</v>
      </c>
      <c r="AO38" s="292">
        <f t="shared" si="4"/>
        <v>20048</v>
      </c>
      <c r="AP38" s="292">
        <f t="shared" si="4"/>
        <v>22216</v>
      </c>
      <c r="AQ38" s="292">
        <f t="shared" si="4"/>
        <v>27996</v>
      </c>
      <c r="AR38" s="292">
        <f t="shared" si="4"/>
        <v>22216</v>
      </c>
      <c r="AS38" s="292">
        <f t="shared" si="4"/>
        <v>25828</v>
      </c>
      <c r="AT38" s="292">
        <f t="shared" si="4"/>
        <v>22216</v>
      </c>
      <c r="AU38" s="292">
        <f t="shared" si="4"/>
        <v>25828</v>
      </c>
      <c r="AV38" s="292">
        <f t="shared" si="4"/>
        <v>22216</v>
      </c>
      <c r="AW38" s="292">
        <f t="shared" si="4"/>
        <v>27996</v>
      </c>
      <c r="AX38" s="292">
        <f t="shared" si="4"/>
        <v>18820</v>
      </c>
      <c r="AY38" s="292">
        <f t="shared" si="4"/>
        <v>23661</v>
      </c>
      <c r="AZ38" s="292">
        <f t="shared" si="4"/>
        <v>16653</v>
      </c>
      <c r="BA38" s="292">
        <f t="shared" si="4"/>
        <v>17736</v>
      </c>
      <c r="BB38" s="292">
        <f t="shared" si="4"/>
        <v>16653</v>
      </c>
      <c r="BC38" s="292">
        <f t="shared" si="4"/>
        <v>17736</v>
      </c>
      <c r="BD38" s="292">
        <f t="shared" si="4"/>
        <v>16653</v>
      </c>
      <c r="BE38" s="292">
        <f t="shared" si="4"/>
        <v>17736</v>
      </c>
      <c r="BF38" s="292">
        <f t="shared" si="4"/>
        <v>16653</v>
      </c>
      <c r="BG38" s="292">
        <f t="shared" ref="BG38" si="8">ROUND(BG11*0.85,)+35</f>
        <v>17736</v>
      </c>
      <c r="BH38" s="292">
        <f t="shared" si="5"/>
        <v>16653</v>
      </c>
    </row>
    <row r="39" spans="1:60" s="85" customFormat="1" x14ac:dyDescent="0.2">
      <c r="A39" s="260">
        <v>2</v>
      </c>
      <c r="B39" s="292" t="e">
        <f t="shared" si="6"/>
        <v>#REF!</v>
      </c>
      <c r="C39" s="292" t="e">
        <f t="shared" si="4"/>
        <v>#REF!</v>
      </c>
      <c r="D39" s="292" t="e">
        <f t="shared" si="4"/>
        <v>#REF!</v>
      </c>
      <c r="E39" s="292" t="e">
        <f t="shared" si="4"/>
        <v>#REF!</v>
      </c>
      <c r="F39" s="292" t="e">
        <f t="shared" si="4"/>
        <v>#REF!</v>
      </c>
      <c r="G39" s="292" t="e">
        <f t="shared" si="4"/>
        <v>#REF!</v>
      </c>
      <c r="H39" s="292">
        <f t="shared" si="4"/>
        <v>16653</v>
      </c>
      <c r="I39" s="292">
        <f t="shared" si="4"/>
        <v>15569</v>
      </c>
      <c r="J39" s="292">
        <f t="shared" si="4"/>
        <v>13907</v>
      </c>
      <c r="K39" s="292">
        <f t="shared" si="4"/>
        <v>13907</v>
      </c>
      <c r="L39" s="292">
        <f t="shared" si="4"/>
        <v>16653</v>
      </c>
      <c r="M39" s="292">
        <f t="shared" si="4"/>
        <v>26406</v>
      </c>
      <c r="N39" s="292">
        <f t="shared" si="4"/>
        <v>20988</v>
      </c>
      <c r="O39" s="292">
        <f t="shared" si="4"/>
        <v>20988</v>
      </c>
      <c r="P39" s="292">
        <f t="shared" si="4"/>
        <v>18820</v>
      </c>
      <c r="Q39" s="292">
        <f t="shared" si="4"/>
        <v>23155</v>
      </c>
      <c r="R39" s="292">
        <f t="shared" si="4"/>
        <v>13401</v>
      </c>
      <c r="S39" s="292">
        <f t="shared" si="4"/>
        <v>13401</v>
      </c>
      <c r="T39" s="292">
        <f t="shared" si="4"/>
        <v>13907</v>
      </c>
      <c r="U39" s="292">
        <f t="shared" si="4"/>
        <v>14485</v>
      </c>
      <c r="V39" s="292">
        <f t="shared" si="4"/>
        <v>12318</v>
      </c>
      <c r="W39" s="292">
        <f t="shared" si="4"/>
        <v>14485</v>
      </c>
      <c r="X39" s="292">
        <f t="shared" si="4"/>
        <v>16653</v>
      </c>
      <c r="Y39" s="292">
        <f t="shared" si="4"/>
        <v>16653</v>
      </c>
      <c r="Z39" s="292">
        <f t="shared" si="4"/>
        <v>16653</v>
      </c>
      <c r="AA39" s="292">
        <f t="shared" si="4"/>
        <v>16653</v>
      </c>
      <c r="AB39" s="292">
        <f t="shared" si="4"/>
        <v>15569</v>
      </c>
      <c r="AC39" s="292">
        <f t="shared" si="4"/>
        <v>18820</v>
      </c>
      <c r="AD39" s="292">
        <f t="shared" si="4"/>
        <v>15569</v>
      </c>
      <c r="AE39" s="292">
        <f t="shared" si="4"/>
        <v>18820</v>
      </c>
      <c r="AF39" s="292">
        <f t="shared" si="4"/>
        <v>15569</v>
      </c>
      <c r="AG39" s="292">
        <f t="shared" si="4"/>
        <v>18820</v>
      </c>
      <c r="AH39" s="292">
        <f t="shared" si="4"/>
        <v>16653</v>
      </c>
      <c r="AI39" s="292">
        <f t="shared" si="4"/>
        <v>21493</v>
      </c>
      <c r="AJ39" s="292">
        <f t="shared" si="4"/>
        <v>23661</v>
      </c>
      <c r="AK39" s="292">
        <f t="shared" si="4"/>
        <v>21493</v>
      </c>
      <c r="AL39" s="292">
        <f t="shared" si="4"/>
        <v>21493</v>
      </c>
      <c r="AM39" s="292">
        <f t="shared" si="4"/>
        <v>20265</v>
      </c>
      <c r="AN39" s="292">
        <f t="shared" si="4"/>
        <v>23661</v>
      </c>
      <c r="AO39" s="292">
        <f t="shared" si="4"/>
        <v>21493</v>
      </c>
      <c r="AP39" s="292">
        <f t="shared" si="4"/>
        <v>23661</v>
      </c>
      <c r="AQ39" s="292">
        <f t="shared" si="4"/>
        <v>29441</v>
      </c>
      <c r="AR39" s="292">
        <f t="shared" si="4"/>
        <v>23661</v>
      </c>
      <c r="AS39" s="292">
        <f t="shared" si="4"/>
        <v>27273</v>
      </c>
      <c r="AT39" s="292">
        <f t="shared" si="4"/>
        <v>23661</v>
      </c>
      <c r="AU39" s="292">
        <f t="shared" si="4"/>
        <v>27273</v>
      </c>
      <c r="AV39" s="292">
        <f t="shared" si="4"/>
        <v>23661</v>
      </c>
      <c r="AW39" s="292">
        <f t="shared" si="4"/>
        <v>29441</v>
      </c>
      <c r="AX39" s="292">
        <f t="shared" si="4"/>
        <v>20265</v>
      </c>
      <c r="AY39" s="292">
        <f t="shared" si="4"/>
        <v>25106</v>
      </c>
      <c r="AZ39" s="292">
        <f t="shared" si="4"/>
        <v>18098</v>
      </c>
      <c r="BA39" s="292">
        <f t="shared" si="4"/>
        <v>19181</v>
      </c>
      <c r="BB39" s="292">
        <f t="shared" si="4"/>
        <v>18098</v>
      </c>
      <c r="BC39" s="292">
        <f t="shared" si="4"/>
        <v>19181</v>
      </c>
      <c r="BD39" s="292">
        <f t="shared" si="4"/>
        <v>18098</v>
      </c>
      <c r="BE39" s="292">
        <f t="shared" si="4"/>
        <v>19181</v>
      </c>
      <c r="BF39" s="292">
        <f t="shared" si="4"/>
        <v>18098</v>
      </c>
      <c r="BG39" s="292">
        <f t="shared" ref="BG39" si="9">ROUND(BG12*0.85,)+35</f>
        <v>19181</v>
      </c>
      <c r="BH39" s="292">
        <f t="shared" si="5"/>
        <v>18098</v>
      </c>
    </row>
    <row r="40" spans="1:60" s="85" customFormat="1" x14ac:dyDescent="0.2">
      <c r="A40" s="259" t="s">
        <v>154</v>
      </c>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row>
    <row r="41" spans="1:60" s="85" customFormat="1" x14ac:dyDescent="0.2">
      <c r="A41" s="260">
        <v>1</v>
      </c>
      <c r="B41" s="292" t="e">
        <f t="shared" si="6"/>
        <v>#REF!</v>
      </c>
      <c r="C41" s="292" t="e">
        <f t="shared" si="4"/>
        <v>#REF!</v>
      </c>
      <c r="D41" s="292" t="e">
        <f t="shared" si="4"/>
        <v>#REF!</v>
      </c>
      <c r="E41" s="292" t="e">
        <f t="shared" si="4"/>
        <v>#REF!</v>
      </c>
      <c r="F41" s="292" t="e">
        <f t="shared" si="4"/>
        <v>#REF!</v>
      </c>
      <c r="G41" s="292" t="e">
        <f t="shared" si="4"/>
        <v>#REF!</v>
      </c>
      <c r="H41" s="292">
        <f t="shared" si="4"/>
        <v>15930</v>
      </c>
      <c r="I41" s="292">
        <f t="shared" si="4"/>
        <v>14846</v>
      </c>
      <c r="J41" s="292">
        <f t="shared" si="4"/>
        <v>13185</v>
      </c>
      <c r="K41" s="292">
        <f t="shared" si="4"/>
        <v>13185</v>
      </c>
      <c r="L41" s="292">
        <f t="shared" si="4"/>
        <v>15930</v>
      </c>
      <c r="M41" s="292">
        <f t="shared" si="4"/>
        <v>25684</v>
      </c>
      <c r="N41" s="292">
        <f t="shared" si="4"/>
        <v>20265</v>
      </c>
      <c r="O41" s="292">
        <f t="shared" si="4"/>
        <v>20265</v>
      </c>
      <c r="P41" s="292">
        <f t="shared" si="4"/>
        <v>18098</v>
      </c>
      <c r="Q41" s="292">
        <f t="shared" si="4"/>
        <v>22433</v>
      </c>
      <c r="R41" s="292">
        <f t="shared" si="4"/>
        <v>12679</v>
      </c>
      <c r="S41" s="292">
        <f t="shared" si="4"/>
        <v>12679</v>
      </c>
      <c r="T41" s="292">
        <f t="shared" si="4"/>
        <v>13185</v>
      </c>
      <c r="U41" s="292">
        <f t="shared" si="4"/>
        <v>13763</v>
      </c>
      <c r="V41" s="292">
        <f t="shared" si="4"/>
        <v>11595</v>
      </c>
      <c r="W41" s="292">
        <f t="shared" si="4"/>
        <v>13763</v>
      </c>
      <c r="X41" s="292">
        <f t="shared" si="4"/>
        <v>15930</v>
      </c>
      <c r="Y41" s="292">
        <f t="shared" si="4"/>
        <v>15930</v>
      </c>
      <c r="Z41" s="292">
        <f t="shared" si="4"/>
        <v>15930</v>
      </c>
      <c r="AA41" s="292">
        <f t="shared" si="4"/>
        <v>15930</v>
      </c>
      <c r="AB41" s="292">
        <f t="shared" si="4"/>
        <v>14846</v>
      </c>
      <c r="AC41" s="292">
        <f t="shared" si="4"/>
        <v>18098</v>
      </c>
      <c r="AD41" s="292">
        <f t="shared" si="4"/>
        <v>14846</v>
      </c>
      <c r="AE41" s="292">
        <f t="shared" si="4"/>
        <v>18098</v>
      </c>
      <c r="AF41" s="292">
        <f t="shared" si="4"/>
        <v>14846</v>
      </c>
      <c r="AG41" s="292">
        <f t="shared" si="4"/>
        <v>18098</v>
      </c>
      <c r="AH41" s="292">
        <f t="shared" si="4"/>
        <v>15930</v>
      </c>
      <c r="AI41" s="292">
        <f t="shared" si="4"/>
        <v>20771</v>
      </c>
      <c r="AJ41" s="292">
        <f t="shared" si="4"/>
        <v>22938</v>
      </c>
      <c r="AK41" s="292">
        <f t="shared" si="4"/>
        <v>20771</v>
      </c>
      <c r="AL41" s="292">
        <f t="shared" si="4"/>
        <v>20771</v>
      </c>
      <c r="AM41" s="292">
        <f t="shared" si="4"/>
        <v>19543</v>
      </c>
      <c r="AN41" s="292">
        <f t="shared" si="4"/>
        <v>22938</v>
      </c>
      <c r="AO41" s="292">
        <f t="shared" si="4"/>
        <v>20771</v>
      </c>
      <c r="AP41" s="292">
        <f t="shared" si="4"/>
        <v>22938</v>
      </c>
      <c r="AQ41" s="292">
        <f t="shared" si="4"/>
        <v>28718</v>
      </c>
      <c r="AR41" s="292">
        <f t="shared" si="4"/>
        <v>22938</v>
      </c>
      <c r="AS41" s="292">
        <f t="shared" si="4"/>
        <v>26551</v>
      </c>
      <c r="AT41" s="292">
        <f t="shared" si="4"/>
        <v>22938</v>
      </c>
      <c r="AU41" s="292">
        <f t="shared" si="4"/>
        <v>26551</v>
      </c>
      <c r="AV41" s="292">
        <f t="shared" si="4"/>
        <v>22938</v>
      </c>
      <c r="AW41" s="292">
        <f t="shared" ref="C41:BF48" si="10">ROUND(AW14*0.85,)+35</f>
        <v>28718</v>
      </c>
      <c r="AX41" s="292">
        <f t="shared" si="10"/>
        <v>19543</v>
      </c>
      <c r="AY41" s="292">
        <f t="shared" si="10"/>
        <v>24383</v>
      </c>
      <c r="AZ41" s="292">
        <f t="shared" si="10"/>
        <v>17375</v>
      </c>
      <c r="BA41" s="292">
        <f t="shared" si="10"/>
        <v>18459</v>
      </c>
      <c r="BB41" s="292">
        <f t="shared" si="10"/>
        <v>17375</v>
      </c>
      <c r="BC41" s="292">
        <f t="shared" si="10"/>
        <v>18459</v>
      </c>
      <c r="BD41" s="292">
        <f t="shared" si="10"/>
        <v>17375</v>
      </c>
      <c r="BE41" s="292">
        <f t="shared" si="10"/>
        <v>18459</v>
      </c>
      <c r="BF41" s="292">
        <f t="shared" si="10"/>
        <v>17375</v>
      </c>
      <c r="BG41" s="292">
        <f t="shared" ref="BG41" si="11">ROUND(BG14*0.85,)+35</f>
        <v>18459</v>
      </c>
      <c r="BH41" s="292">
        <f t="shared" si="5"/>
        <v>17375</v>
      </c>
    </row>
    <row r="42" spans="1:60" s="85" customFormat="1" x14ac:dyDescent="0.2">
      <c r="A42" s="260">
        <v>2</v>
      </c>
      <c r="B42" s="292" t="e">
        <f t="shared" si="6"/>
        <v>#REF!</v>
      </c>
      <c r="C42" s="292" t="e">
        <f t="shared" si="10"/>
        <v>#REF!</v>
      </c>
      <c r="D42" s="292" t="e">
        <f t="shared" si="10"/>
        <v>#REF!</v>
      </c>
      <c r="E42" s="292" t="e">
        <f t="shared" si="10"/>
        <v>#REF!</v>
      </c>
      <c r="F42" s="292" t="e">
        <f t="shared" si="10"/>
        <v>#REF!</v>
      </c>
      <c r="G42" s="292" t="e">
        <f t="shared" si="10"/>
        <v>#REF!</v>
      </c>
      <c r="H42" s="292">
        <f t="shared" si="10"/>
        <v>17375</v>
      </c>
      <c r="I42" s="292">
        <f t="shared" si="10"/>
        <v>16291</v>
      </c>
      <c r="J42" s="292">
        <f t="shared" si="10"/>
        <v>14630</v>
      </c>
      <c r="K42" s="292">
        <f t="shared" si="10"/>
        <v>14630</v>
      </c>
      <c r="L42" s="292">
        <f t="shared" si="10"/>
        <v>17375</v>
      </c>
      <c r="M42" s="292">
        <f t="shared" si="10"/>
        <v>27129</v>
      </c>
      <c r="N42" s="292">
        <f t="shared" si="10"/>
        <v>21710</v>
      </c>
      <c r="O42" s="292">
        <f t="shared" si="10"/>
        <v>21710</v>
      </c>
      <c r="P42" s="292">
        <f t="shared" si="10"/>
        <v>19543</v>
      </c>
      <c r="Q42" s="292">
        <f t="shared" si="10"/>
        <v>23878</v>
      </c>
      <c r="R42" s="292">
        <f t="shared" si="10"/>
        <v>14124</v>
      </c>
      <c r="S42" s="292">
        <f t="shared" si="10"/>
        <v>14124</v>
      </c>
      <c r="T42" s="292">
        <f t="shared" si="10"/>
        <v>14630</v>
      </c>
      <c r="U42" s="292">
        <f t="shared" si="10"/>
        <v>15208</v>
      </c>
      <c r="V42" s="292">
        <f t="shared" si="10"/>
        <v>13040</v>
      </c>
      <c r="W42" s="292">
        <f t="shared" si="10"/>
        <v>15208</v>
      </c>
      <c r="X42" s="292">
        <f t="shared" si="10"/>
        <v>17375</v>
      </c>
      <c r="Y42" s="292">
        <f t="shared" si="10"/>
        <v>17375</v>
      </c>
      <c r="Z42" s="292">
        <f t="shared" si="10"/>
        <v>17375</v>
      </c>
      <c r="AA42" s="292">
        <f t="shared" si="10"/>
        <v>17375</v>
      </c>
      <c r="AB42" s="292">
        <f t="shared" si="10"/>
        <v>16291</v>
      </c>
      <c r="AC42" s="292">
        <f t="shared" si="10"/>
        <v>19543</v>
      </c>
      <c r="AD42" s="292">
        <f t="shared" si="10"/>
        <v>16291</v>
      </c>
      <c r="AE42" s="292">
        <f t="shared" si="10"/>
        <v>19543</v>
      </c>
      <c r="AF42" s="292">
        <f t="shared" si="10"/>
        <v>16291</v>
      </c>
      <c r="AG42" s="292">
        <f t="shared" si="10"/>
        <v>19543</v>
      </c>
      <c r="AH42" s="292">
        <f t="shared" si="10"/>
        <v>17375</v>
      </c>
      <c r="AI42" s="292">
        <f t="shared" si="10"/>
        <v>22216</v>
      </c>
      <c r="AJ42" s="292">
        <f t="shared" si="10"/>
        <v>24383</v>
      </c>
      <c r="AK42" s="292">
        <f t="shared" si="10"/>
        <v>22216</v>
      </c>
      <c r="AL42" s="292">
        <f t="shared" si="10"/>
        <v>22216</v>
      </c>
      <c r="AM42" s="292">
        <f t="shared" si="10"/>
        <v>20988</v>
      </c>
      <c r="AN42" s="292">
        <f t="shared" si="10"/>
        <v>24383</v>
      </c>
      <c r="AO42" s="292">
        <f t="shared" si="10"/>
        <v>22216</v>
      </c>
      <c r="AP42" s="292">
        <f t="shared" si="10"/>
        <v>24383</v>
      </c>
      <c r="AQ42" s="292">
        <f t="shared" si="10"/>
        <v>30163</v>
      </c>
      <c r="AR42" s="292">
        <f t="shared" si="10"/>
        <v>24383</v>
      </c>
      <c r="AS42" s="292">
        <f t="shared" si="10"/>
        <v>27996</v>
      </c>
      <c r="AT42" s="292">
        <f t="shared" si="10"/>
        <v>24383</v>
      </c>
      <c r="AU42" s="292">
        <f t="shared" si="10"/>
        <v>27996</v>
      </c>
      <c r="AV42" s="292">
        <f t="shared" si="10"/>
        <v>24383</v>
      </c>
      <c r="AW42" s="292">
        <f t="shared" si="10"/>
        <v>30163</v>
      </c>
      <c r="AX42" s="292">
        <f t="shared" si="10"/>
        <v>20988</v>
      </c>
      <c r="AY42" s="292">
        <f t="shared" si="10"/>
        <v>25828</v>
      </c>
      <c r="AZ42" s="292">
        <f t="shared" si="10"/>
        <v>18820</v>
      </c>
      <c r="BA42" s="292">
        <f t="shared" si="10"/>
        <v>19904</v>
      </c>
      <c r="BB42" s="292">
        <f t="shared" si="10"/>
        <v>18820</v>
      </c>
      <c r="BC42" s="292">
        <f t="shared" si="10"/>
        <v>19904</v>
      </c>
      <c r="BD42" s="292">
        <f t="shared" si="10"/>
        <v>18820</v>
      </c>
      <c r="BE42" s="292">
        <f t="shared" si="10"/>
        <v>19904</v>
      </c>
      <c r="BF42" s="292">
        <f t="shared" si="10"/>
        <v>18820</v>
      </c>
      <c r="BG42" s="292">
        <f t="shared" ref="BG42" si="12">ROUND(BG15*0.85,)+35</f>
        <v>19904</v>
      </c>
      <c r="BH42" s="292">
        <f t="shared" si="5"/>
        <v>18820</v>
      </c>
    </row>
    <row r="43" spans="1:60" s="85" customFormat="1" x14ac:dyDescent="0.2">
      <c r="A43" s="259" t="s">
        <v>156</v>
      </c>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row>
    <row r="44" spans="1:60" s="85" customFormat="1" x14ac:dyDescent="0.2">
      <c r="A44" s="260">
        <v>1</v>
      </c>
      <c r="B44" s="292" t="e">
        <f t="shared" si="6"/>
        <v>#REF!</v>
      </c>
      <c r="C44" s="292" t="e">
        <f t="shared" si="10"/>
        <v>#REF!</v>
      </c>
      <c r="D44" s="292" t="e">
        <f t="shared" si="10"/>
        <v>#REF!</v>
      </c>
      <c r="E44" s="292" t="e">
        <f t="shared" si="10"/>
        <v>#REF!</v>
      </c>
      <c r="F44" s="292" t="e">
        <f t="shared" si="10"/>
        <v>#REF!</v>
      </c>
      <c r="G44" s="292" t="e">
        <f t="shared" si="10"/>
        <v>#REF!</v>
      </c>
      <c r="H44" s="292">
        <f t="shared" si="10"/>
        <v>18098</v>
      </c>
      <c r="I44" s="292">
        <f t="shared" si="10"/>
        <v>17014</v>
      </c>
      <c r="J44" s="292">
        <f t="shared" si="10"/>
        <v>15352</v>
      </c>
      <c r="K44" s="292">
        <f t="shared" si="10"/>
        <v>15352</v>
      </c>
      <c r="L44" s="292">
        <f t="shared" si="10"/>
        <v>18098</v>
      </c>
      <c r="M44" s="292">
        <f t="shared" si="10"/>
        <v>27851</v>
      </c>
      <c r="N44" s="292">
        <f t="shared" si="10"/>
        <v>22433</v>
      </c>
      <c r="O44" s="292">
        <f t="shared" si="10"/>
        <v>22433</v>
      </c>
      <c r="P44" s="292">
        <f t="shared" si="10"/>
        <v>20265</v>
      </c>
      <c r="Q44" s="292">
        <f t="shared" si="10"/>
        <v>24600</v>
      </c>
      <c r="R44" s="292">
        <f t="shared" si="10"/>
        <v>14846</v>
      </c>
      <c r="S44" s="292">
        <f t="shared" si="10"/>
        <v>14846</v>
      </c>
      <c r="T44" s="292">
        <f t="shared" si="10"/>
        <v>15352</v>
      </c>
      <c r="U44" s="292">
        <f t="shared" si="10"/>
        <v>15930</v>
      </c>
      <c r="V44" s="292">
        <f t="shared" si="10"/>
        <v>13763</v>
      </c>
      <c r="W44" s="292">
        <f t="shared" si="10"/>
        <v>15930</v>
      </c>
      <c r="X44" s="292">
        <f t="shared" si="10"/>
        <v>18098</v>
      </c>
      <c r="Y44" s="292">
        <f t="shared" si="10"/>
        <v>18098</v>
      </c>
      <c r="Z44" s="292">
        <f t="shared" si="10"/>
        <v>18098</v>
      </c>
      <c r="AA44" s="292">
        <f t="shared" si="10"/>
        <v>18098</v>
      </c>
      <c r="AB44" s="292">
        <f t="shared" si="10"/>
        <v>17014</v>
      </c>
      <c r="AC44" s="292">
        <f t="shared" si="10"/>
        <v>20265</v>
      </c>
      <c r="AD44" s="292">
        <f t="shared" si="10"/>
        <v>17014</v>
      </c>
      <c r="AE44" s="292">
        <f t="shared" si="10"/>
        <v>20265</v>
      </c>
      <c r="AF44" s="292">
        <f t="shared" si="10"/>
        <v>17014</v>
      </c>
      <c r="AG44" s="292">
        <f t="shared" si="10"/>
        <v>20265</v>
      </c>
      <c r="AH44" s="292">
        <f t="shared" si="10"/>
        <v>18098</v>
      </c>
      <c r="AI44" s="292">
        <f t="shared" si="10"/>
        <v>22938</v>
      </c>
      <c r="AJ44" s="292">
        <f t="shared" si="10"/>
        <v>25106</v>
      </c>
      <c r="AK44" s="292">
        <f t="shared" si="10"/>
        <v>22938</v>
      </c>
      <c r="AL44" s="292">
        <f t="shared" si="10"/>
        <v>22938</v>
      </c>
      <c r="AM44" s="292">
        <f t="shared" si="10"/>
        <v>21710</v>
      </c>
      <c r="AN44" s="292">
        <f t="shared" si="10"/>
        <v>25106</v>
      </c>
      <c r="AO44" s="292">
        <f t="shared" si="10"/>
        <v>22938</v>
      </c>
      <c r="AP44" s="292">
        <f t="shared" si="10"/>
        <v>25106</v>
      </c>
      <c r="AQ44" s="292">
        <f t="shared" si="10"/>
        <v>30886</v>
      </c>
      <c r="AR44" s="292">
        <f t="shared" si="10"/>
        <v>25106</v>
      </c>
      <c r="AS44" s="292">
        <f t="shared" si="10"/>
        <v>28718</v>
      </c>
      <c r="AT44" s="292">
        <f t="shared" si="10"/>
        <v>25106</v>
      </c>
      <c r="AU44" s="292">
        <f t="shared" si="10"/>
        <v>28718</v>
      </c>
      <c r="AV44" s="292">
        <f t="shared" si="10"/>
        <v>25106</v>
      </c>
      <c r="AW44" s="292">
        <f t="shared" si="10"/>
        <v>30886</v>
      </c>
      <c r="AX44" s="292">
        <f t="shared" si="10"/>
        <v>21710</v>
      </c>
      <c r="AY44" s="292">
        <f t="shared" si="10"/>
        <v>26551</v>
      </c>
      <c r="AZ44" s="292">
        <f t="shared" si="10"/>
        <v>19543</v>
      </c>
      <c r="BA44" s="292">
        <f t="shared" si="10"/>
        <v>20626</v>
      </c>
      <c r="BB44" s="292">
        <f t="shared" si="10"/>
        <v>19543</v>
      </c>
      <c r="BC44" s="292">
        <f t="shared" si="10"/>
        <v>20626</v>
      </c>
      <c r="BD44" s="292">
        <f t="shared" si="10"/>
        <v>19543</v>
      </c>
      <c r="BE44" s="292">
        <f t="shared" si="10"/>
        <v>20626</v>
      </c>
      <c r="BF44" s="292">
        <f t="shared" si="10"/>
        <v>19543</v>
      </c>
      <c r="BG44" s="292">
        <f t="shared" ref="BG44" si="13">ROUND(BG17*0.85,)+35</f>
        <v>20626</v>
      </c>
      <c r="BH44" s="292">
        <f t="shared" si="5"/>
        <v>19543</v>
      </c>
    </row>
    <row r="45" spans="1:60" s="85" customFormat="1" x14ac:dyDescent="0.2">
      <c r="A45" s="260">
        <v>2</v>
      </c>
      <c r="B45" s="292" t="e">
        <f t="shared" si="6"/>
        <v>#REF!</v>
      </c>
      <c r="C45" s="292" t="e">
        <f t="shared" si="10"/>
        <v>#REF!</v>
      </c>
      <c r="D45" s="292" t="e">
        <f t="shared" si="10"/>
        <v>#REF!</v>
      </c>
      <c r="E45" s="292" t="e">
        <f t="shared" si="10"/>
        <v>#REF!</v>
      </c>
      <c r="F45" s="292" t="e">
        <f t="shared" si="10"/>
        <v>#REF!</v>
      </c>
      <c r="G45" s="292" t="e">
        <f t="shared" si="10"/>
        <v>#REF!</v>
      </c>
      <c r="H45" s="292">
        <f t="shared" si="10"/>
        <v>19543</v>
      </c>
      <c r="I45" s="292">
        <f t="shared" si="10"/>
        <v>18459</v>
      </c>
      <c r="J45" s="292">
        <f t="shared" si="10"/>
        <v>16797</v>
      </c>
      <c r="K45" s="292">
        <f t="shared" si="10"/>
        <v>16797</v>
      </c>
      <c r="L45" s="292">
        <f t="shared" si="10"/>
        <v>19543</v>
      </c>
      <c r="M45" s="292">
        <f t="shared" si="10"/>
        <v>29296</v>
      </c>
      <c r="N45" s="292">
        <f t="shared" si="10"/>
        <v>23878</v>
      </c>
      <c r="O45" s="292">
        <f t="shared" si="10"/>
        <v>23878</v>
      </c>
      <c r="P45" s="292">
        <f t="shared" si="10"/>
        <v>21710</v>
      </c>
      <c r="Q45" s="292">
        <f t="shared" si="10"/>
        <v>26045</v>
      </c>
      <c r="R45" s="292">
        <f t="shared" si="10"/>
        <v>16291</v>
      </c>
      <c r="S45" s="292">
        <f t="shared" si="10"/>
        <v>16291</v>
      </c>
      <c r="T45" s="292">
        <f t="shared" si="10"/>
        <v>16797</v>
      </c>
      <c r="U45" s="292">
        <f t="shared" si="10"/>
        <v>17375</v>
      </c>
      <c r="V45" s="292">
        <f t="shared" si="10"/>
        <v>15208</v>
      </c>
      <c r="W45" s="292">
        <f t="shared" si="10"/>
        <v>17375</v>
      </c>
      <c r="X45" s="292">
        <f t="shared" si="10"/>
        <v>19543</v>
      </c>
      <c r="Y45" s="292">
        <f t="shared" si="10"/>
        <v>19543</v>
      </c>
      <c r="Z45" s="292">
        <f t="shared" si="10"/>
        <v>19543</v>
      </c>
      <c r="AA45" s="292">
        <f t="shared" si="10"/>
        <v>19543</v>
      </c>
      <c r="AB45" s="292">
        <f t="shared" si="10"/>
        <v>18459</v>
      </c>
      <c r="AC45" s="292">
        <f t="shared" si="10"/>
        <v>21710</v>
      </c>
      <c r="AD45" s="292">
        <f t="shared" si="10"/>
        <v>18459</v>
      </c>
      <c r="AE45" s="292">
        <f t="shared" si="10"/>
        <v>21710</v>
      </c>
      <c r="AF45" s="292">
        <f t="shared" si="10"/>
        <v>18459</v>
      </c>
      <c r="AG45" s="292">
        <f t="shared" si="10"/>
        <v>21710</v>
      </c>
      <c r="AH45" s="292">
        <f t="shared" si="10"/>
        <v>19543</v>
      </c>
      <c r="AI45" s="292">
        <f t="shared" si="10"/>
        <v>24383</v>
      </c>
      <c r="AJ45" s="292">
        <f t="shared" si="10"/>
        <v>26551</v>
      </c>
      <c r="AK45" s="292">
        <f t="shared" si="10"/>
        <v>24383</v>
      </c>
      <c r="AL45" s="292">
        <f t="shared" si="10"/>
        <v>24383</v>
      </c>
      <c r="AM45" s="292">
        <f t="shared" si="10"/>
        <v>23155</v>
      </c>
      <c r="AN45" s="292">
        <f t="shared" si="10"/>
        <v>26551</v>
      </c>
      <c r="AO45" s="292">
        <f t="shared" si="10"/>
        <v>24383</v>
      </c>
      <c r="AP45" s="292">
        <f t="shared" si="10"/>
        <v>26551</v>
      </c>
      <c r="AQ45" s="292">
        <f t="shared" si="10"/>
        <v>32331</v>
      </c>
      <c r="AR45" s="292">
        <f t="shared" si="10"/>
        <v>26551</v>
      </c>
      <c r="AS45" s="292">
        <f t="shared" si="10"/>
        <v>30163</v>
      </c>
      <c r="AT45" s="292">
        <f t="shared" si="10"/>
        <v>26551</v>
      </c>
      <c r="AU45" s="292">
        <f t="shared" si="10"/>
        <v>30163</v>
      </c>
      <c r="AV45" s="292">
        <f t="shared" si="10"/>
        <v>26551</v>
      </c>
      <c r="AW45" s="292">
        <f t="shared" si="10"/>
        <v>32331</v>
      </c>
      <c r="AX45" s="292">
        <f t="shared" si="10"/>
        <v>23155</v>
      </c>
      <c r="AY45" s="292">
        <f t="shared" si="10"/>
        <v>27996</v>
      </c>
      <c r="AZ45" s="292">
        <f t="shared" si="10"/>
        <v>20988</v>
      </c>
      <c r="BA45" s="292">
        <f t="shared" si="10"/>
        <v>22071</v>
      </c>
      <c r="BB45" s="292">
        <f t="shared" si="10"/>
        <v>20988</v>
      </c>
      <c r="BC45" s="292">
        <f t="shared" si="10"/>
        <v>22071</v>
      </c>
      <c r="BD45" s="292">
        <f t="shared" si="10"/>
        <v>20988</v>
      </c>
      <c r="BE45" s="292">
        <f t="shared" si="10"/>
        <v>22071</v>
      </c>
      <c r="BF45" s="292">
        <f t="shared" si="10"/>
        <v>20988</v>
      </c>
      <c r="BG45" s="292">
        <f t="shared" ref="BG45" si="14">ROUND(BG18*0.85,)+35</f>
        <v>22071</v>
      </c>
      <c r="BH45" s="292">
        <f t="shared" si="5"/>
        <v>20988</v>
      </c>
    </row>
    <row r="46" spans="1:60" s="85" customFormat="1" x14ac:dyDescent="0.2">
      <c r="A46" s="259" t="s">
        <v>136</v>
      </c>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row>
    <row r="47" spans="1:60" s="85" customFormat="1" x14ac:dyDescent="0.2">
      <c r="A47" s="260">
        <v>1</v>
      </c>
      <c r="B47" s="292" t="e">
        <f t="shared" si="6"/>
        <v>#REF!</v>
      </c>
      <c r="C47" s="292" t="e">
        <f t="shared" si="10"/>
        <v>#REF!</v>
      </c>
      <c r="D47" s="292" t="e">
        <f t="shared" si="10"/>
        <v>#REF!</v>
      </c>
      <c r="E47" s="292" t="e">
        <f t="shared" si="10"/>
        <v>#REF!</v>
      </c>
      <c r="F47" s="292" t="e">
        <f t="shared" si="10"/>
        <v>#REF!</v>
      </c>
      <c r="G47" s="292" t="e">
        <f t="shared" si="10"/>
        <v>#REF!</v>
      </c>
      <c r="H47" s="292">
        <f t="shared" si="10"/>
        <v>20265</v>
      </c>
      <c r="I47" s="292">
        <f t="shared" si="10"/>
        <v>19181</v>
      </c>
      <c r="J47" s="292">
        <f t="shared" si="10"/>
        <v>17520</v>
      </c>
      <c r="K47" s="292">
        <f t="shared" si="10"/>
        <v>17520</v>
      </c>
      <c r="L47" s="292">
        <f t="shared" si="10"/>
        <v>20265</v>
      </c>
      <c r="M47" s="292">
        <f t="shared" si="10"/>
        <v>30019</v>
      </c>
      <c r="N47" s="292">
        <f t="shared" si="10"/>
        <v>24600</v>
      </c>
      <c r="O47" s="292">
        <f t="shared" si="10"/>
        <v>24600</v>
      </c>
      <c r="P47" s="292">
        <f t="shared" si="10"/>
        <v>22433</v>
      </c>
      <c r="Q47" s="292">
        <f t="shared" si="10"/>
        <v>26768</v>
      </c>
      <c r="R47" s="292">
        <f t="shared" si="10"/>
        <v>17014</v>
      </c>
      <c r="S47" s="292">
        <f t="shared" si="10"/>
        <v>17014</v>
      </c>
      <c r="T47" s="292">
        <f t="shared" si="10"/>
        <v>17520</v>
      </c>
      <c r="U47" s="292">
        <f t="shared" si="10"/>
        <v>18098</v>
      </c>
      <c r="V47" s="292">
        <f t="shared" si="10"/>
        <v>15930</v>
      </c>
      <c r="W47" s="292">
        <f t="shared" si="10"/>
        <v>18098</v>
      </c>
      <c r="X47" s="292">
        <f t="shared" si="10"/>
        <v>20265</v>
      </c>
      <c r="Y47" s="292">
        <f t="shared" si="10"/>
        <v>20265</v>
      </c>
      <c r="Z47" s="292">
        <f t="shared" si="10"/>
        <v>20265</v>
      </c>
      <c r="AA47" s="292">
        <f t="shared" si="10"/>
        <v>20265</v>
      </c>
      <c r="AB47" s="292">
        <f t="shared" si="10"/>
        <v>19181</v>
      </c>
      <c r="AC47" s="292">
        <f t="shared" si="10"/>
        <v>22433</v>
      </c>
      <c r="AD47" s="292">
        <f t="shared" si="10"/>
        <v>19181</v>
      </c>
      <c r="AE47" s="292">
        <f t="shared" si="10"/>
        <v>22433</v>
      </c>
      <c r="AF47" s="292">
        <f t="shared" si="10"/>
        <v>19181</v>
      </c>
      <c r="AG47" s="292">
        <f t="shared" si="10"/>
        <v>22433</v>
      </c>
      <c r="AH47" s="292">
        <f t="shared" si="10"/>
        <v>20265</v>
      </c>
      <c r="AI47" s="292">
        <f t="shared" si="10"/>
        <v>25106</v>
      </c>
      <c r="AJ47" s="292">
        <f t="shared" si="10"/>
        <v>27273</v>
      </c>
      <c r="AK47" s="292">
        <f t="shared" si="10"/>
        <v>25106</v>
      </c>
      <c r="AL47" s="292">
        <f t="shared" si="10"/>
        <v>25106</v>
      </c>
      <c r="AM47" s="292">
        <f t="shared" si="10"/>
        <v>23878</v>
      </c>
      <c r="AN47" s="292">
        <f t="shared" si="10"/>
        <v>27273</v>
      </c>
      <c r="AO47" s="292">
        <f t="shared" si="10"/>
        <v>25106</v>
      </c>
      <c r="AP47" s="292">
        <f t="shared" si="10"/>
        <v>27273</v>
      </c>
      <c r="AQ47" s="292">
        <f t="shared" si="10"/>
        <v>33053</v>
      </c>
      <c r="AR47" s="292">
        <f t="shared" si="10"/>
        <v>27273</v>
      </c>
      <c r="AS47" s="292">
        <f t="shared" si="10"/>
        <v>30886</v>
      </c>
      <c r="AT47" s="292">
        <f t="shared" si="10"/>
        <v>27273</v>
      </c>
      <c r="AU47" s="292">
        <f t="shared" si="10"/>
        <v>30886</v>
      </c>
      <c r="AV47" s="292">
        <f t="shared" si="10"/>
        <v>27273</v>
      </c>
      <c r="AW47" s="292">
        <f t="shared" si="10"/>
        <v>33053</v>
      </c>
      <c r="AX47" s="292">
        <f t="shared" si="10"/>
        <v>23878</v>
      </c>
      <c r="AY47" s="292">
        <f t="shared" si="10"/>
        <v>28718</v>
      </c>
      <c r="AZ47" s="292">
        <f t="shared" si="10"/>
        <v>21710</v>
      </c>
      <c r="BA47" s="292">
        <f t="shared" si="10"/>
        <v>22794</v>
      </c>
      <c r="BB47" s="292">
        <f t="shared" si="10"/>
        <v>21710</v>
      </c>
      <c r="BC47" s="292">
        <f t="shared" si="10"/>
        <v>22794</v>
      </c>
      <c r="BD47" s="292">
        <f t="shared" si="10"/>
        <v>21710</v>
      </c>
      <c r="BE47" s="292">
        <f t="shared" si="10"/>
        <v>22794</v>
      </c>
      <c r="BF47" s="292">
        <f t="shared" si="10"/>
        <v>21710</v>
      </c>
      <c r="BG47" s="292">
        <f t="shared" ref="BG47" si="15">ROUND(BG20*0.85,)+35</f>
        <v>22794</v>
      </c>
      <c r="BH47" s="292">
        <f t="shared" si="5"/>
        <v>21710</v>
      </c>
    </row>
    <row r="48" spans="1:60" s="85" customFormat="1" x14ac:dyDescent="0.2">
      <c r="A48" s="260">
        <v>2</v>
      </c>
      <c r="B48" s="292" t="e">
        <f t="shared" si="6"/>
        <v>#REF!</v>
      </c>
      <c r="C48" s="292" t="e">
        <f t="shared" si="10"/>
        <v>#REF!</v>
      </c>
      <c r="D48" s="292" t="e">
        <f t="shared" si="10"/>
        <v>#REF!</v>
      </c>
      <c r="E48" s="292" t="e">
        <f t="shared" si="10"/>
        <v>#REF!</v>
      </c>
      <c r="F48" s="292" t="e">
        <f t="shared" si="10"/>
        <v>#REF!</v>
      </c>
      <c r="G48" s="292" t="e">
        <f t="shared" si="10"/>
        <v>#REF!</v>
      </c>
      <c r="H48" s="292">
        <f t="shared" si="10"/>
        <v>21710</v>
      </c>
      <c r="I48" s="292">
        <f t="shared" si="10"/>
        <v>20626</v>
      </c>
      <c r="J48" s="292">
        <f t="shared" si="10"/>
        <v>18965</v>
      </c>
      <c r="K48" s="292">
        <f t="shared" si="10"/>
        <v>18965</v>
      </c>
      <c r="L48" s="292">
        <f t="shared" si="10"/>
        <v>21710</v>
      </c>
      <c r="M48" s="292">
        <f t="shared" si="10"/>
        <v>31464</v>
      </c>
      <c r="N48" s="292">
        <f t="shared" si="10"/>
        <v>26045</v>
      </c>
      <c r="O48" s="292">
        <f t="shared" si="10"/>
        <v>26045</v>
      </c>
      <c r="P48" s="292">
        <f t="shared" si="10"/>
        <v>23878</v>
      </c>
      <c r="Q48" s="292">
        <f t="shared" si="10"/>
        <v>28213</v>
      </c>
      <c r="R48" s="292">
        <f t="shared" si="10"/>
        <v>18459</v>
      </c>
      <c r="S48" s="292">
        <f t="shared" si="10"/>
        <v>18459</v>
      </c>
      <c r="T48" s="292">
        <f t="shared" si="10"/>
        <v>18965</v>
      </c>
      <c r="U48" s="292">
        <f t="shared" si="10"/>
        <v>19543</v>
      </c>
      <c r="V48" s="292">
        <f t="shared" si="10"/>
        <v>17375</v>
      </c>
      <c r="W48" s="292">
        <f t="shared" si="10"/>
        <v>19543</v>
      </c>
      <c r="X48" s="292">
        <f t="shared" ref="C48:BF56" si="16">ROUND(X21*0.85,)+35</f>
        <v>21710</v>
      </c>
      <c r="Y48" s="292">
        <f t="shared" si="16"/>
        <v>21710</v>
      </c>
      <c r="Z48" s="292">
        <f t="shared" si="16"/>
        <v>21710</v>
      </c>
      <c r="AA48" s="292">
        <f t="shared" si="16"/>
        <v>21710</v>
      </c>
      <c r="AB48" s="292">
        <f t="shared" si="16"/>
        <v>20626</v>
      </c>
      <c r="AC48" s="292">
        <f t="shared" si="16"/>
        <v>23878</v>
      </c>
      <c r="AD48" s="292">
        <f t="shared" si="16"/>
        <v>20626</v>
      </c>
      <c r="AE48" s="292">
        <f t="shared" si="16"/>
        <v>23878</v>
      </c>
      <c r="AF48" s="292">
        <f t="shared" si="16"/>
        <v>20626</v>
      </c>
      <c r="AG48" s="292">
        <f t="shared" si="16"/>
        <v>23878</v>
      </c>
      <c r="AH48" s="292">
        <f t="shared" si="16"/>
        <v>21710</v>
      </c>
      <c r="AI48" s="292">
        <f t="shared" si="16"/>
        <v>26551</v>
      </c>
      <c r="AJ48" s="292">
        <f t="shared" si="16"/>
        <v>28718</v>
      </c>
      <c r="AK48" s="292">
        <f t="shared" si="16"/>
        <v>26551</v>
      </c>
      <c r="AL48" s="292">
        <f t="shared" si="16"/>
        <v>26551</v>
      </c>
      <c r="AM48" s="292">
        <f t="shared" si="16"/>
        <v>25323</v>
      </c>
      <c r="AN48" s="292">
        <f t="shared" si="16"/>
        <v>28718</v>
      </c>
      <c r="AO48" s="292">
        <f t="shared" si="16"/>
        <v>26551</v>
      </c>
      <c r="AP48" s="292">
        <f t="shared" si="16"/>
        <v>28718</v>
      </c>
      <c r="AQ48" s="292">
        <f t="shared" si="16"/>
        <v>34498</v>
      </c>
      <c r="AR48" s="292">
        <f t="shared" si="16"/>
        <v>28718</v>
      </c>
      <c r="AS48" s="292">
        <f t="shared" si="16"/>
        <v>32331</v>
      </c>
      <c r="AT48" s="292">
        <f t="shared" si="16"/>
        <v>28718</v>
      </c>
      <c r="AU48" s="292">
        <f t="shared" si="16"/>
        <v>32331</v>
      </c>
      <c r="AV48" s="292">
        <f t="shared" si="16"/>
        <v>28718</v>
      </c>
      <c r="AW48" s="292">
        <f t="shared" si="16"/>
        <v>34498</v>
      </c>
      <c r="AX48" s="292">
        <f t="shared" si="16"/>
        <v>25323</v>
      </c>
      <c r="AY48" s="292">
        <f t="shared" si="16"/>
        <v>30163</v>
      </c>
      <c r="AZ48" s="292">
        <f t="shared" si="16"/>
        <v>23155</v>
      </c>
      <c r="BA48" s="292">
        <f t="shared" si="16"/>
        <v>24239</v>
      </c>
      <c r="BB48" s="292">
        <f t="shared" si="16"/>
        <v>23155</v>
      </c>
      <c r="BC48" s="292">
        <f t="shared" si="16"/>
        <v>24239</v>
      </c>
      <c r="BD48" s="292">
        <f t="shared" si="16"/>
        <v>23155</v>
      </c>
      <c r="BE48" s="292">
        <f t="shared" si="16"/>
        <v>24239</v>
      </c>
      <c r="BF48" s="292">
        <f t="shared" si="16"/>
        <v>23155</v>
      </c>
      <c r="BG48" s="292">
        <f t="shared" ref="BG48" si="17">ROUND(BG21*0.85,)+35</f>
        <v>24239</v>
      </c>
      <c r="BH48" s="292">
        <f t="shared" si="5"/>
        <v>23155</v>
      </c>
    </row>
    <row r="49" spans="1:60" s="85" customFormat="1" x14ac:dyDescent="0.2">
      <c r="A49" s="259" t="s">
        <v>137</v>
      </c>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292"/>
      <c r="AZ49" s="292"/>
      <c r="BA49" s="292"/>
      <c r="BB49" s="292"/>
      <c r="BC49" s="292"/>
      <c r="BD49" s="292"/>
      <c r="BE49" s="292"/>
      <c r="BF49" s="292"/>
      <c r="BG49" s="292"/>
      <c r="BH49" s="292"/>
    </row>
    <row r="50" spans="1:60" s="85" customFormat="1" x14ac:dyDescent="0.2">
      <c r="A50" s="260" t="s">
        <v>129</v>
      </c>
      <c r="B50" s="292" t="e">
        <f t="shared" si="6"/>
        <v>#REF!</v>
      </c>
      <c r="C50" s="292" t="e">
        <f t="shared" si="16"/>
        <v>#REF!</v>
      </c>
      <c r="D50" s="292" t="e">
        <f t="shared" si="16"/>
        <v>#REF!</v>
      </c>
      <c r="E50" s="292" t="e">
        <f t="shared" si="16"/>
        <v>#REF!</v>
      </c>
      <c r="F50" s="292" t="e">
        <f t="shared" si="16"/>
        <v>#REF!</v>
      </c>
      <c r="G50" s="292" t="e">
        <f t="shared" si="16"/>
        <v>#REF!</v>
      </c>
      <c r="H50" s="292">
        <f t="shared" si="16"/>
        <v>27129</v>
      </c>
      <c r="I50" s="292">
        <f t="shared" si="16"/>
        <v>26045</v>
      </c>
      <c r="J50" s="292">
        <f t="shared" si="16"/>
        <v>24383</v>
      </c>
      <c r="K50" s="292">
        <f t="shared" si="16"/>
        <v>24383</v>
      </c>
      <c r="L50" s="292">
        <f t="shared" si="16"/>
        <v>27129</v>
      </c>
      <c r="M50" s="292">
        <f t="shared" si="16"/>
        <v>36883</v>
      </c>
      <c r="N50" s="292">
        <f t="shared" si="16"/>
        <v>31464</v>
      </c>
      <c r="O50" s="292">
        <f t="shared" si="16"/>
        <v>31464</v>
      </c>
      <c r="P50" s="292">
        <f t="shared" si="16"/>
        <v>29296</v>
      </c>
      <c r="Q50" s="292">
        <f t="shared" si="16"/>
        <v>33631</v>
      </c>
      <c r="R50" s="292">
        <f t="shared" si="16"/>
        <v>23878</v>
      </c>
      <c r="S50" s="292">
        <f t="shared" si="16"/>
        <v>23878</v>
      </c>
      <c r="T50" s="292">
        <f t="shared" si="16"/>
        <v>24383</v>
      </c>
      <c r="U50" s="292">
        <f t="shared" si="16"/>
        <v>24961</v>
      </c>
      <c r="V50" s="292">
        <f t="shared" si="16"/>
        <v>22794</v>
      </c>
      <c r="W50" s="292">
        <f t="shared" si="16"/>
        <v>24961</v>
      </c>
      <c r="X50" s="292">
        <f t="shared" si="16"/>
        <v>27129</v>
      </c>
      <c r="Y50" s="292">
        <f t="shared" si="16"/>
        <v>27129</v>
      </c>
      <c r="Z50" s="292">
        <f t="shared" si="16"/>
        <v>27129</v>
      </c>
      <c r="AA50" s="292">
        <f t="shared" si="16"/>
        <v>27129</v>
      </c>
      <c r="AB50" s="292">
        <f t="shared" si="16"/>
        <v>26045</v>
      </c>
      <c r="AC50" s="292">
        <f t="shared" si="16"/>
        <v>29296</v>
      </c>
      <c r="AD50" s="292">
        <f t="shared" si="16"/>
        <v>26045</v>
      </c>
      <c r="AE50" s="292">
        <f t="shared" si="16"/>
        <v>29296</v>
      </c>
      <c r="AF50" s="292">
        <f t="shared" si="16"/>
        <v>26045</v>
      </c>
      <c r="AG50" s="292">
        <f t="shared" si="16"/>
        <v>29296</v>
      </c>
      <c r="AH50" s="292">
        <f t="shared" si="16"/>
        <v>27129</v>
      </c>
      <c r="AI50" s="292">
        <f t="shared" si="16"/>
        <v>31970</v>
      </c>
      <c r="AJ50" s="292">
        <f t="shared" si="16"/>
        <v>34137</v>
      </c>
      <c r="AK50" s="292">
        <f t="shared" si="16"/>
        <v>31970</v>
      </c>
      <c r="AL50" s="292">
        <f t="shared" si="16"/>
        <v>31970</v>
      </c>
      <c r="AM50" s="292">
        <f t="shared" si="16"/>
        <v>30741</v>
      </c>
      <c r="AN50" s="292">
        <f t="shared" si="16"/>
        <v>34137</v>
      </c>
      <c r="AO50" s="292">
        <f t="shared" si="16"/>
        <v>31970</v>
      </c>
      <c r="AP50" s="292">
        <f t="shared" si="16"/>
        <v>34137</v>
      </c>
      <c r="AQ50" s="292">
        <f t="shared" si="16"/>
        <v>39917</v>
      </c>
      <c r="AR50" s="292">
        <f t="shared" si="16"/>
        <v>34137</v>
      </c>
      <c r="AS50" s="292">
        <f t="shared" si="16"/>
        <v>37750</v>
      </c>
      <c r="AT50" s="292">
        <f t="shared" si="16"/>
        <v>34137</v>
      </c>
      <c r="AU50" s="292">
        <f t="shared" si="16"/>
        <v>37750</v>
      </c>
      <c r="AV50" s="292">
        <f t="shared" si="16"/>
        <v>34137</v>
      </c>
      <c r="AW50" s="292">
        <f t="shared" si="16"/>
        <v>39917</v>
      </c>
      <c r="AX50" s="292">
        <f t="shared" si="16"/>
        <v>30741</v>
      </c>
      <c r="AY50" s="292">
        <f t="shared" si="16"/>
        <v>35582</v>
      </c>
      <c r="AZ50" s="292">
        <f t="shared" si="16"/>
        <v>28574</v>
      </c>
      <c r="BA50" s="292">
        <f t="shared" si="16"/>
        <v>29658</v>
      </c>
      <c r="BB50" s="292">
        <f t="shared" si="16"/>
        <v>28574</v>
      </c>
      <c r="BC50" s="292">
        <f t="shared" si="16"/>
        <v>29658</v>
      </c>
      <c r="BD50" s="292">
        <f t="shared" si="16"/>
        <v>28574</v>
      </c>
      <c r="BE50" s="292">
        <f t="shared" si="16"/>
        <v>29658</v>
      </c>
      <c r="BF50" s="292">
        <f t="shared" si="16"/>
        <v>28574</v>
      </c>
      <c r="BG50" s="292">
        <f t="shared" ref="BG50:BH56" si="18">ROUND(BG23*0.85,)+35</f>
        <v>29658</v>
      </c>
      <c r="BH50" s="292">
        <f t="shared" si="18"/>
        <v>28574</v>
      </c>
    </row>
    <row r="51" spans="1:60" s="85" customFormat="1" x14ac:dyDescent="0.2">
      <c r="A51" s="259" t="s">
        <v>138</v>
      </c>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292"/>
      <c r="AM51" s="292"/>
      <c r="AN51" s="292"/>
      <c r="AO51" s="292"/>
      <c r="AP51" s="292"/>
      <c r="AQ51" s="292"/>
      <c r="AR51" s="292"/>
      <c r="AS51" s="292"/>
      <c r="AT51" s="292"/>
      <c r="AU51" s="292"/>
      <c r="AV51" s="292"/>
      <c r="AW51" s="292"/>
      <c r="AX51" s="292"/>
      <c r="AY51" s="292"/>
      <c r="AZ51" s="292"/>
      <c r="BA51" s="292"/>
      <c r="BB51" s="292"/>
      <c r="BC51" s="292"/>
      <c r="BD51" s="292"/>
      <c r="BE51" s="292"/>
      <c r="BF51" s="292"/>
      <c r="BG51" s="292"/>
      <c r="BH51" s="292"/>
    </row>
    <row r="52" spans="1:60" s="85" customFormat="1" x14ac:dyDescent="0.2">
      <c r="A52" s="260" t="s">
        <v>129</v>
      </c>
      <c r="B52" s="292" t="e">
        <f t="shared" si="6"/>
        <v>#REF!</v>
      </c>
      <c r="C52" s="292" t="e">
        <f t="shared" si="16"/>
        <v>#REF!</v>
      </c>
      <c r="D52" s="292" t="e">
        <f t="shared" si="16"/>
        <v>#REF!</v>
      </c>
      <c r="E52" s="292" t="e">
        <f t="shared" si="16"/>
        <v>#REF!</v>
      </c>
      <c r="F52" s="292" t="e">
        <f t="shared" si="16"/>
        <v>#REF!</v>
      </c>
      <c r="G52" s="292" t="e">
        <f t="shared" si="16"/>
        <v>#REF!</v>
      </c>
      <c r="H52" s="292">
        <f t="shared" si="16"/>
        <v>32909</v>
      </c>
      <c r="I52" s="292">
        <f t="shared" si="16"/>
        <v>31825</v>
      </c>
      <c r="J52" s="292">
        <f t="shared" si="16"/>
        <v>30163</v>
      </c>
      <c r="K52" s="292">
        <f t="shared" si="16"/>
        <v>30163</v>
      </c>
      <c r="L52" s="292">
        <f t="shared" si="16"/>
        <v>32909</v>
      </c>
      <c r="M52" s="292">
        <f t="shared" si="16"/>
        <v>42663</v>
      </c>
      <c r="N52" s="292">
        <f t="shared" si="16"/>
        <v>37244</v>
      </c>
      <c r="O52" s="292">
        <f t="shared" si="16"/>
        <v>37244</v>
      </c>
      <c r="P52" s="292">
        <f t="shared" si="16"/>
        <v>35076</v>
      </c>
      <c r="Q52" s="292">
        <f t="shared" si="16"/>
        <v>39411</v>
      </c>
      <c r="R52" s="292">
        <f t="shared" si="16"/>
        <v>29658</v>
      </c>
      <c r="S52" s="292">
        <f t="shared" si="16"/>
        <v>29658</v>
      </c>
      <c r="T52" s="292">
        <f t="shared" si="16"/>
        <v>30163</v>
      </c>
      <c r="U52" s="292">
        <f t="shared" si="16"/>
        <v>30741</v>
      </c>
      <c r="V52" s="292">
        <f t="shared" si="16"/>
        <v>28574</v>
      </c>
      <c r="W52" s="292">
        <f t="shared" si="16"/>
        <v>30741</v>
      </c>
      <c r="X52" s="292">
        <f t="shared" si="16"/>
        <v>32909</v>
      </c>
      <c r="Y52" s="292">
        <f t="shared" si="16"/>
        <v>32909</v>
      </c>
      <c r="Z52" s="292">
        <f t="shared" si="16"/>
        <v>32909</v>
      </c>
      <c r="AA52" s="292">
        <f t="shared" si="16"/>
        <v>32909</v>
      </c>
      <c r="AB52" s="292">
        <f t="shared" si="16"/>
        <v>31825</v>
      </c>
      <c r="AC52" s="292">
        <f t="shared" si="16"/>
        <v>35076</v>
      </c>
      <c r="AD52" s="292">
        <f t="shared" si="16"/>
        <v>31825</v>
      </c>
      <c r="AE52" s="292">
        <f t="shared" si="16"/>
        <v>35076</v>
      </c>
      <c r="AF52" s="292">
        <f t="shared" si="16"/>
        <v>31825</v>
      </c>
      <c r="AG52" s="292">
        <f t="shared" si="16"/>
        <v>35076</v>
      </c>
      <c r="AH52" s="292">
        <f t="shared" si="16"/>
        <v>32909</v>
      </c>
      <c r="AI52" s="292">
        <f t="shared" si="16"/>
        <v>37750</v>
      </c>
      <c r="AJ52" s="292">
        <f t="shared" si="16"/>
        <v>39917</v>
      </c>
      <c r="AK52" s="292">
        <f t="shared" si="16"/>
        <v>37750</v>
      </c>
      <c r="AL52" s="292">
        <f t="shared" si="16"/>
        <v>37750</v>
      </c>
      <c r="AM52" s="292">
        <f t="shared" si="16"/>
        <v>36521</v>
      </c>
      <c r="AN52" s="292">
        <f t="shared" si="16"/>
        <v>39917</v>
      </c>
      <c r="AO52" s="292">
        <f t="shared" si="16"/>
        <v>37750</v>
      </c>
      <c r="AP52" s="292">
        <f t="shared" si="16"/>
        <v>39917</v>
      </c>
      <c r="AQ52" s="292">
        <f t="shared" si="16"/>
        <v>45697</v>
      </c>
      <c r="AR52" s="292">
        <f t="shared" si="16"/>
        <v>39917</v>
      </c>
      <c r="AS52" s="292">
        <f t="shared" si="16"/>
        <v>43530</v>
      </c>
      <c r="AT52" s="292">
        <f t="shared" si="16"/>
        <v>39917</v>
      </c>
      <c r="AU52" s="292">
        <f t="shared" si="16"/>
        <v>43530</v>
      </c>
      <c r="AV52" s="292">
        <f t="shared" si="16"/>
        <v>39917</v>
      </c>
      <c r="AW52" s="292">
        <f t="shared" si="16"/>
        <v>45697</v>
      </c>
      <c r="AX52" s="292">
        <f t="shared" si="16"/>
        <v>36521</v>
      </c>
      <c r="AY52" s="292">
        <f t="shared" si="16"/>
        <v>41362</v>
      </c>
      <c r="AZ52" s="292">
        <f t="shared" si="16"/>
        <v>34354</v>
      </c>
      <c r="BA52" s="292">
        <f t="shared" si="16"/>
        <v>35438</v>
      </c>
      <c r="BB52" s="292">
        <f t="shared" si="16"/>
        <v>34354</v>
      </c>
      <c r="BC52" s="292">
        <f t="shared" si="16"/>
        <v>35438</v>
      </c>
      <c r="BD52" s="292">
        <f t="shared" si="16"/>
        <v>34354</v>
      </c>
      <c r="BE52" s="292">
        <f t="shared" si="16"/>
        <v>35438</v>
      </c>
      <c r="BF52" s="292">
        <f t="shared" si="16"/>
        <v>34354</v>
      </c>
      <c r="BG52" s="292">
        <f t="shared" ref="BG52" si="19">ROUND(BG25*0.85,)+35</f>
        <v>35438</v>
      </c>
      <c r="BH52" s="292">
        <f t="shared" si="18"/>
        <v>34354</v>
      </c>
    </row>
    <row r="53" spans="1:60" s="85" customFormat="1" x14ac:dyDescent="0.2">
      <c r="A53" s="261" t="s">
        <v>139</v>
      </c>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292"/>
      <c r="BH53" s="292"/>
    </row>
    <row r="54" spans="1:60" s="85" customFormat="1" x14ac:dyDescent="0.2">
      <c r="A54" s="260" t="s">
        <v>129</v>
      </c>
      <c r="B54" s="292" t="e">
        <f t="shared" si="6"/>
        <v>#REF!</v>
      </c>
      <c r="C54" s="292" t="e">
        <f t="shared" si="16"/>
        <v>#REF!</v>
      </c>
      <c r="D54" s="292" t="e">
        <f t="shared" si="16"/>
        <v>#REF!</v>
      </c>
      <c r="E54" s="292" t="e">
        <f t="shared" si="16"/>
        <v>#REF!</v>
      </c>
      <c r="F54" s="292" t="e">
        <f t="shared" si="16"/>
        <v>#REF!</v>
      </c>
      <c r="G54" s="292" t="e">
        <f t="shared" si="16"/>
        <v>#REF!</v>
      </c>
      <c r="H54" s="292">
        <f t="shared" si="16"/>
        <v>50971</v>
      </c>
      <c r="I54" s="292">
        <f t="shared" si="16"/>
        <v>49888</v>
      </c>
      <c r="J54" s="292">
        <f t="shared" si="16"/>
        <v>48226</v>
      </c>
      <c r="K54" s="292">
        <f t="shared" si="16"/>
        <v>48226</v>
      </c>
      <c r="L54" s="292">
        <f t="shared" si="16"/>
        <v>50971</v>
      </c>
      <c r="M54" s="292">
        <f t="shared" si="16"/>
        <v>60725</v>
      </c>
      <c r="N54" s="292">
        <f t="shared" si="16"/>
        <v>55306</v>
      </c>
      <c r="O54" s="292">
        <f t="shared" si="16"/>
        <v>55306</v>
      </c>
      <c r="P54" s="292">
        <f t="shared" si="16"/>
        <v>53139</v>
      </c>
      <c r="Q54" s="292">
        <f t="shared" si="16"/>
        <v>57474</v>
      </c>
      <c r="R54" s="292">
        <f t="shared" si="16"/>
        <v>47720</v>
      </c>
      <c r="S54" s="292">
        <f t="shared" si="16"/>
        <v>47720</v>
      </c>
      <c r="T54" s="292">
        <f t="shared" si="16"/>
        <v>48226</v>
      </c>
      <c r="U54" s="292">
        <f t="shared" si="16"/>
        <v>48804</v>
      </c>
      <c r="V54" s="292">
        <f t="shared" si="16"/>
        <v>46636</v>
      </c>
      <c r="W54" s="292">
        <f t="shared" si="16"/>
        <v>48804</v>
      </c>
      <c r="X54" s="292">
        <f t="shared" si="16"/>
        <v>50971</v>
      </c>
      <c r="Y54" s="292">
        <f t="shared" si="16"/>
        <v>50971</v>
      </c>
      <c r="Z54" s="292">
        <f t="shared" si="16"/>
        <v>50971</v>
      </c>
      <c r="AA54" s="292">
        <f t="shared" si="16"/>
        <v>50971</v>
      </c>
      <c r="AB54" s="292">
        <f t="shared" si="16"/>
        <v>49888</v>
      </c>
      <c r="AC54" s="292">
        <f t="shared" si="16"/>
        <v>53139</v>
      </c>
      <c r="AD54" s="292">
        <f t="shared" si="16"/>
        <v>49888</v>
      </c>
      <c r="AE54" s="292">
        <f t="shared" si="16"/>
        <v>53139</v>
      </c>
      <c r="AF54" s="292">
        <f t="shared" si="16"/>
        <v>49888</v>
      </c>
      <c r="AG54" s="292">
        <f t="shared" si="16"/>
        <v>53139</v>
      </c>
      <c r="AH54" s="292">
        <f t="shared" si="16"/>
        <v>50971</v>
      </c>
      <c r="AI54" s="292">
        <f t="shared" si="16"/>
        <v>55812</v>
      </c>
      <c r="AJ54" s="292">
        <f t="shared" si="16"/>
        <v>57980</v>
      </c>
      <c r="AK54" s="292">
        <f t="shared" si="16"/>
        <v>55812</v>
      </c>
      <c r="AL54" s="292">
        <f t="shared" si="16"/>
        <v>55812</v>
      </c>
      <c r="AM54" s="292">
        <f t="shared" si="16"/>
        <v>54584</v>
      </c>
      <c r="AN54" s="292">
        <f t="shared" si="16"/>
        <v>57980</v>
      </c>
      <c r="AO54" s="292">
        <f t="shared" si="16"/>
        <v>55812</v>
      </c>
      <c r="AP54" s="292">
        <f t="shared" si="16"/>
        <v>57980</v>
      </c>
      <c r="AQ54" s="292">
        <f t="shared" si="16"/>
        <v>63760</v>
      </c>
      <c r="AR54" s="292">
        <f t="shared" si="16"/>
        <v>57980</v>
      </c>
      <c r="AS54" s="292">
        <f t="shared" si="16"/>
        <v>61592</v>
      </c>
      <c r="AT54" s="292">
        <f t="shared" si="16"/>
        <v>57980</v>
      </c>
      <c r="AU54" s="292">
        <f t="shared" si="16"/>
        <v>61592</v>
      </c>
      <c r="AV54" s="292">
        <f t="shared" si="16"/>
        <v>57980</v>
      </c>
      <c r="AW54" s="292">
        <f t="shared" si="16"/>
        <v>63760</v>
      </c>
      <c r="AX54" s="292">
        <f t="shared" si="16"/>
        <v>54584</v>
      </c>
      <c r="AY54" s="292">
        <f t="shared" si="16"/>
        <v>59425</v>
      </c>
      <c r="AZ54" s="292">
        <f t="shared" si="16"/>
        <v>52416</v>
      </c>
      <c r="BA54" s="292">
        <f t="shared" si="16"/>
        <v>53500</v>
      </c>
      <c r="BB54" s="292">
        <f t="shared" si="16"/>
        <v>52416</v>
      </c>
      <c r="BC54" s="292">
        <f t="shared" si="16"/>
        <v>53500</v>
      </c>
      <c r="BD54" s="292">
        <f t="shared" si="16"/>
        <v>52416</v>
      </c>
      <c r="BE54" s="292">
        <f t="shared" si="16"/>
        <v>53500</v>
      </c>
      <c r="BF54" s="292">
        <f t="shared" si="16"/>
        <v>52416</v>
      </c>
      <c r="BG54" s="292">
        <f t="shared" ref="BG54" si="20">ROUND(BG27*0.85,)+35</f>
        <v>53500</v>
      </c>
      <c r="BH54" s="292">
        <f t="shared" si="18"/>
        <v>52416</v>
      </c>
    </row>
    <row r="55" spans="1:60" s="85" customFormat="1" x14ac:dyDescent="0.2">
      <c r="A55" s="259" t="s">
        <v>140</v>
      </c>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292"/>
      <c r="AL55" s="292"/>
      <c r="AM55" s="292"/>
      <c r="AN55" s="292"/>
      <c r="AO55" s="292"/>
      <c r="AP55" s="292"/>
      <c r="AQ55" s="292"/>
      <c r="AR55" s="292"/>
      <c r="AS55" s="292"/>
      <c r="AT55" s="292"/>
      <c r="AU55" s="292"/>
      <c r="AV55" s="292"/>
      <c r="AW55" s="292"/>
      <c r="AX55" s="292"/>
      <c r="AY55" s="292"/>
      <c r="AZ55" s="292"/>
      <c r="BA55" s="292"/>
      <c r="BB55" s="292"/>
      <c r="BC55" s="292"/>
      <c r="BD55" s="292"/>
      <c r="BE55" s="292"/>
      <c r="BF55" s="292"/>
      <c r="BG55" s="292"/>
      <c r="BH55" s="292"/>
    </row>
    <row r="56" spans="1:60" s="85" customFormat="1" x14ac:dyDescent="0.2">
      <c r="A56" s="260" t="s">
        <v>129</v>
      </c>
      <c r="B56" s="292" t="e">
        <f t="shared" si="6"/>
        <v>#REF!</v>
      </c>
      <c r="C56" s="292" t="e">
        <f t="shared" si="16"/>
        <v>#REF!</v>
      </c>
      <c r="D56" s="292" t="e">
        <f t="shared" si="16"/>
        <v>#REF!</v>
      </c>
      <c r="E56" s="292" t="e">
        <f t="shared" si="16"/>
        <v>#REF!</v>
      </c>
      <c r="F56" s="292" t="e">
        <f t="shared" si="16"/>
        <v>#REF!</v>
      </c>
      <c r="G56" s="292" t="e">
        <f t="shared" si="16"/>
        <v>#REF!</v>
      </c>
      <c r="H56" s="292">
        <f t="shared" si="16"/>
        <v>65421</v>
      </c>
      <c r="I56" s="292">
        <f t="shared" si="16"/>
        <v>64338</v>
      </c>
      <c r="J56" s="292">
        <f t="shared" si="16"/>
        <v>62676</v>
      </c>
      <c r="K56" s="292">
        <f t="shared" si="16"/>
        <v>62676</v>
      </c>
      <c r="L56" s="292">
        <f t="shared" si="16"/>
        <v>65421</v>
      </c>
      <c r="M56" s="292">
        <f t="shared" si="16"/>
        <v>75175</v>
      </c>
      <c r="N56" s="292">
        <f t="shared" si="16"/>
        <v>69756</v>
      </c>
      <c r="O56" s="292">
        <f t="shared" si="16"/>
        <v>69756</v>
      </c>
      <c r="P56" s="292">
        <f t="shared" si="16"/>
        <v>67589</v>
      </c>
      <c r="Q56" s="292">
        <f t="shared" si="16"/>
        <v>71924</v>
      </c>
      <c r="R56" s="292">
        <f t="shared" si="16"/>
        <v>62170</v>
      </c>
      <c r="S56" s="292">
        <f t="shared" si="16"/>
        <v>62170</v>
      </c>
      <c r="T56" s="292">
        <f t="shared" si="16"/>
        <v>62676</v>
      </c>
      <c r="U56" s="292">
        <f t="shared" si="16"/>
        <v>63254</v>
      </c>
      <c r="V56" s="292">
        <f t="shared" si="16"/>
        <v>61086</v>
      </c>
      <c r="W56" s="292">
        <f t="shared" si="16"/>
        <v>63254</v>
      </c>
      <c r="X56" s="292">
        <f t="shared" si="16"/>
        <v>65421</v>
      </c>
      <c r="Y56" s="292">
        <f t="shared" si="16"/>
        <v>65421</v>
      </c>
      <c r="Z56" s="292">
        <f t="shared" si="16"/>
        <v>65421</v>
      </c>
      <c r="AA56" s="292">
        <f t="shared" si="16"/>
        <v>65421</v>
      </c>
      <c r="AB56" s="292">
        <f t="shared" si="16"/>
        <v>64338</v>
      </c>
      <c r="AC56" s="292">
        <f t="shared" si="16"/>
        <v>67589</v>
      </c>
      <c r="AD56" s="292">
        <f t="shared" si="16"/>
        <v>64338</v>
      </c>
      <c r="AE56" s="292">
        <f t="shared" si="16"/>
        <v>67589</v>
      </c>
      <c r="AF56" s="292">
        <f t="shared" si="16"/>
        <v>64338</v>
      </c>
      <c r="AG56" s="292">
        <f t="shared" si="16"/>
        <v>67589</v>
      </c>
      <c r="AH56" s="292">
        <f t="shared" si="16"/>
        <v>65421</v>
      </c>
      <c r="AI56" s="292">
        <f t="shared" si="16"/>
        <v>70262</v>
      </c>
      <c r="AJ56" s="292">
        <f t="shared" si="16"/>
        <v>72430</v>
      </c>
      <c r="AK56" s="292">
        <f t="shared" si="16"/>
        <v>70262</v>
      </c>
      <c r="AL56" s="292">
        <f t="shared" si="16"/>
        <v>70262</v>
      </c>
      <c r="AM56" s="292">
        <f t="shared" si="16"/>
        <v>69034</v>
      </c>
      <c r="AN56" s="292">
        <f t="shared" si="16"/>
        <v>72430</v>
      </c>
      <c r="AO56" s="292">
        <f t="shared" si="16"/>
        <v>70262</v>
      </c>
      <c r="AP56" s="292">
        <f t="shared" si="16"/>
        <v>72430</v>
      </c>
      <c r="AQ56" s="292">
        <f t="shared" si="16"/>
        <v>78210</v>
      </c>
      <c r="AR56" s="292">
        <f t="shared" si="16"/>
        <v>72430</v>
      </c>
      <c r="AS56" s="292">
        <f t="shared" si="16"/>
        <v>76042</v>
      </c>
      <c r="AT56" s="292">
        <f t="shared" si="16"/>
        <v>72430</v>
      </c>
      <c r="AU56" s="292">
        <f t="shared" si="16"/>
        <v>76042</v>
      </c>
      <c r="AV56" s="292">
        <f t="shared" si="16"/>
        <v>72430</v>
      </c>
      <c r="AW56" s="292">
        <f t="shared" si="16"/>
        <v>78210</v>
      </c>
      <c r="AX56" s="292">
        <f t="shared" si="16"/>
        <v>69034</v>
      </c>
      <c r="AY56" s="292">
        <f t="shared" si="16"/>
        <v>73875</v>
      </c>
      <c r="AZ56" s="292">
        <f t="shared" si="16"/>
        <v>66866</v>
      </c>
      <c r="BA56" s="292">
        <f t="shared" si="16"/>
        <v>67950</v>
      </c>
      <c r="BB56" s="292">
        <f t="shared" si="16"/>
        <v>66866</v>
      </c>
      <c r="BC56" s="292">
        <f t="shared" ref="BC56:BG56" si="21">ROUND(BC29*0.85,)+35</f>
        <v>67950</v>
      </c>
      <c r="BD56" s="292">
        <f t="shared" si="21"/>
        <v>66866</v>
      </c>
      <c r="BE56" s="292">
        <f t="shared" si="21"/>
        <v>67950</v>
      </c>
      <c r="BF56" s="292">
        <f t="shared" si="21"/>
        <v>66866</v>
      </c>
      <c r="BG56" s="292">
        <f t="shared" si="21"/>
        <v>67950</v>
      </c>
      <c r="BH56" s="292">
        <f t="shared" si="18"/>
        <v>66866</v>
      </c>
    </row>
    <row r="57" spans="1:60" s="85" customFormat="1" ht="12.75" thickBot="1" x14ac:dyDescent="0.25">
      <c r="A57" s="101"/>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row>
    <row r="58" spans="1:60" ht="12.75" thickBot="1" x14ac:dyDescent="0.25">
      <c r="A58" s="154" t="s">
        <v>147</v>
      </c>
    </row>
    <row r="59" spans="1:60" ht="12.75" thickBot="1" x14ac:dyDescent="0.25">
      <c r="A59" s="184" t="s">
        <v>379</v>
      </c>
    </row>
    <row r="60" spans="1:60" x14ac:dyDescent="0.2">
      <c r="A60" s="89"/>
    </row>
    <row r="61" spans="1:60" x14ac:dyDescent="0.2">
      <c r="A61" s="205" t="s">
        <v>144</v>
      </c>
    </row>
    <row r="62" spans="1:60" ht="12" customHeight="1" x14ac:dyDescent="0.2">
      <c r="A62" s="422" t="s">
        <v>311</v>
      </c>
    </row>
    <row r="63" spans="1:60" ht="12" customHeight="1" x14ac:dyDescent="0.2">
      <c r="A63" s="423"/>
    </row>
    <row r="64" spans="1:60" s="95" customFormat="1" ht="12" customHeight="1" x14ac:dyDescent="0.2">
      <c r="A64" s="423"/>
    </row>
    <row r="65" spans="1:1" ht="85.5" customHeight="1" x14ac:dyDescent="0.2">
      <c r="A65" s="423"/>
    </row>
    <row r="66" spans="1:1" ht="12.75" thickBot="1" x14ac:dyDescent="0.25">
      <c r="A66" s="262"/>
    </row>
    <row r="67" spans="1:1" ht="12.75" thickBot="1" x14ac:dyDescent="0.25">
      <c r="A67" s="156" t="s">
        <v>145</v>
      </c>
    </row>
    <row r="68" spans="1:1" ht="48" x14ac:dyDescent="0.2">
      <c r="A68" s="264" t="s">
        <v>174</v>
      </c>
    </row>
    <row r="69" spans="1:1" ht="12.75" thickBot="1" x14ac:dyDescent="0.25">
      <c r="A69" s="215"/>
    </row>
    <row r="70" spans="1:1" ht="12.75" thickBot="1" x14ac:dyDescent="0.25">
      <c r="A70" s="154" t="s">
        <v>351</v>
      </c>
    </row>
    <row r="71" spans="1:1" x14ac:dyDescent="0.2">
      <c r="A71" s="296" t="s">
        <v>403</v>
      </c>
    </row>
    <row r="72" spans="1:1" ht="18" customHeight="1" x14ac:dyDescent="0.2"/>
  </sheetData>
  <mergeCells count="1">
    <mergeCell ref="A62:A65"/>
  </mergeCells>
  <pageMargins left="0.7" right="0.7" top="0.75" bottom="0.75" header="0.3" footer="0.3"/>
  <pageSetup paperSize="9" orientation="portrait" horizontalDpi="4294967295" verticalDpi="4294967295"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72"/>
  <sheetViews>
    <sheetView zoomScaleNormal="100" workbookViewId="0"/>
  </sheetViews>
  <sheetFormatPr defaultColWidth="9" defaultRowHeight="12" x14ac:dyDescent="0.2"/>
  <cols>
    <col min="1" max="1" width="83.85546875" style="213" customWidth="1"/>
    <col min="2" max="19" width="9" style="213"/>
    <col min="20" max="21" width="9" style="213" customWidth="1"/>
    <col min="22" max="23" width="9" style="213"/>
    <col min="24" max="24" width="9" style="213" customWidth="1"/>
    <col min="25" max="25" width="9" style="213"/>
    <col min="26" max="26" width="9" style="213" hidden="1" customWidth="1"/>
    <col min="27" max="29" width="9" style="213" customWidth="1"/>
    <col min="30" max="30" width="9" style="213"/>
    <col min="31" max="32" width="9" style="213" customWidth="1"/>
    <col min="33" max="16384" width="9" style="213"/>
  </cols>
  <sheetData>
    <row r="1" spans="1:60" s="21" customFormat="1" ht="12" customHeight="1" x14ac:dyDescent="0.2">
      <c r="A1" s="114" t="s">
        <v>141</v>
      </c>
    </row>
    <row r="2" spans="1:60" s="21" customFormat="1" ht="12" customHeight="1" x14ac:dyDescent="0.2">
      <c r="A2" s="98" t="s">
        <v>241</v>
      </c>
    </row>
    <row r="3" spans="1:60" ht="8.4499999999999993" customHeight="1" x14ac:dyDescent="0.2">
      <c r="A3" s="80"/>
    </row>
    <row r="4" spans="1:60" s="21" customFormat="1" ht="32.450000000000003" customHeight="1" x14ac:dyDescent="0.2">
      <c r="A4" s="317" t="s">
        <v>146</v>
      </c>
    </row>
    <row r="5" spans="1:60" s="81" customFormat="1" ht="23.1" customHeight="1" x14ac:dyDescent="0.2">
      <c r="A5" s="93" t="s">
        <v>143</v>
      </c>
      <c r="B5" s="310" t="e">
        <f>'C завтраками| Bed and breakfast'!#REF!</f>
        <v>#REF!</v>
      </c>
      <c r="C5" s="291" t="e">
        <f>'C завтраками| Bed and breakfast'!#REF!</f>
        <v>#REF!</v>
      </c>
      <c r="D5" s="310" t="e">
        <f>'C завтраками| Bed and breakfast'!#REF!</f>
        <v>#REF!</v>
      </c>
      <c r="E5" s="310" t="e">
        <f>'C завтраками| Bed and breakfast'!#REF!</f>
        <v>#REF!</v>
      </c>
      <c r="F5" s="310" t="e">
        <f>'C завтраками| Bed and breakfast'!#REF!</f>
        <v>#REF!</v>
      </c>
      <c r="G5" s="310" t="e">
        <f>'C завтраками| Bed and breakfast'!#REF!</f>
        <v>#REF!</v>
      </c>
      <c r="H5" s="310">
        <f>'C завтраками| Bed and breakfast'!B4</f>
        <v>45399</v>
      </c>
      <c r="I5" s="310">
        <f>'C завтраками| Bed and breakfast'!C4</f>
        <v>45401</v>
      </c>
      <c r="J5" s="310">
        <f>'C завтраками| Bed and breakfast'!D4</f>
        <v>45403</v>
      </c>
      <c r="K5" s="310">
        <f>'C завтраками| Bed and breakfast'!E4</f>
        <v>45407</v>
      </c>
      <c r="L5" s="310">
        <f>'C завтраками| Bed and breakfast'!F4</f>
        <v>45408</v>
      </c>
      <c r="M5" s="310">
        <f>'C завтраками| Bed and breakfast'!G4</f>
        <v>45410</v>
      </c>
      <c r="N5" s="310">
        <f>'C завтраками| Bed and breakfast'!I4</f>
        <v>45414</v>
      </c>
      <c r="O5" s="310">
        <f>'C завтраками| Bed and breakfast'!J4</f>
        <v>45415</v>
      </c>
      <c r="P5" s="310">
        <f>'C завтраками| Bed and breakfast'!K4</f>
        <v>45417</v>
      </c>
      <c r="Q5" s="310">
        <f>'C завтраками| Bed and breakfast'!L4</f>
        <v>45420</v>
      </c>
      <c r="R5" s="310">
        <f>'C завтраками| Bed and breakfast'!N4</f>
        <v>45424</v>
      </c>
      <c r="S5" s="310">
        <f>'C завтраками| Bed and breakfast'!P4</f>
        <v>45429</v>
      </c>
      <c r="T5" s="310">
        <f>'C завтраками| Bed and breakfast'!Q4</f>
        <v>45431</v>
      </c>
      <c r="U5" s="310">
        <f>'C завтраками| Bed and breakfast'!R4</f>
        <v>45436</v>
      </c>
      <c r="V5" s="310">
        <f>'C завтраками| Bed and breakfast'!S4</f>
        <v>45438</v>
      </c>
      <c r="W5" s="310">
        <f>'C завтраками| Bed and breakfast'!T4</f>
        <v>45440</v>
      </c>
      <c r="X5" s="310">
        <f>'C завтраками| Bed and breakfast'!U4</f>
        <v>45443</v>
      </c>
      <c r="Y5" s="310">
        <f>'C завтраками| Bed and breakfast'!V4</f>
        <v>45444</v>
      </c>
      <c r="Z5" s="310">
        <f>'C завтраками| Bed and breakfast'!W4</f>
        <v>45445</v>
      </c>
      <c r="AA5" s="310">
        <f>'C завтраками| Bed and breakfast'!X4</f>
        <v>45453</v>
      </c>
      <c r="AB5" s="310">
        <f>'C завтраками| Bed and breakfast'!Y4</f>
        <v>45454</v>
      </c>
      <c r="AC5" s="310">
        <f>'C завтраками| Bed and breakfast'!Z4</f>
        <v>45457</v>
      </c>
      <c r="AD5" s="310">
        <f>'C завтраками| Bed and breakfast'!AA4</f>
        <v>45459</v>
      </c>
      <c r="AE5" s="310">
        <f>'C завтраками| Bed and breakfast'!AC4</f>
        <v>45464</v>
      </c>
      <c r="AF5" s="310">
        <f>'C завтраками| Bed and breakfast'!AD4</f>
        <v>45466</v>
      </c>
      <c r="AG5" s="310">
        <f>'C завтраками| Bed and breakfast'!AE4</f>
        <v>45471</v>
      </c>
      <c r="AH5" s="310">
        <f>'C завтраками| Bed and breakfast'!AF4</f>
        <v>45473</v>
      </c>
      <c r="AI5" s="310">
        <f>'C завтраками| Bed and breakfast'!AG4</f>
        <v>45474</v>
      </c>
      <c r="AJ5" s="310">
        <f>'C завтраками| Bed and breakfast'!AH4</f>
        <v>45478</v>
      </c>
      <c r="AK5" s="310">
        <f>'C завтраками| Bed and breakfast'!AI4</f>
        <v>45480</v>
      </c>
      <c r="AL5" s="310">
        <f>'C завтраками| Bed and breakfast'!AL4</f>
        <v>45492</v>
      </c>
      <c r="AM5" s="310">
        <f>'C завтраками| Bed and breakfast'!AM4</f>
        <v>45494</v>
      </c>
      <c r="AN5" s="310">
        <f>'C завтраками| Bed and breakfast'!AN4</f>
        <v>45499</v>
      </c>
      <c r="AO5" s="310">
        <f>'C завтраками| Bed and breakfast'!AO4</f>
        <v>45501</v>
      </c>
      <c r="AP5" s="310">
        <f>'C завтраками| Bed and breakfast'!AQ4</f>
        <v>45505</v>
      </c>
      <c r="AQ5" s="310">
        <f>'C завтраками| Bed and breakfast'!AR4</f>
        <v>45506</v>
      </c>
      <c r="AR5" s="310">
        <f>'C завтраками| Bed and breakfast'!AS4</f>
        <v>45508</v>
      </c>
      <c r="AS5" s="310">
        <f>'C завтраками| Bed and breakfast'!AT4</f>
        <v>45513</v>
      </c>
      <c r="AT5" s="310">
        <f>'C завтраками| Bed and breakfast'!AU4</f>
        <v>45515</v>
      </c>
      <c r="AU5" s="310">
        <f>'C завтраками| Bed and breakfast'!AV4</f>
        <v>45520</v>
      </c>
      <c r="AV5" s="310">
        <f>'C завтраками| Bed and breakfast'!AW4</f>
        <v>45522</v>
      </c>
      <c r="AW5" s="310">
        <f>'C завтраками| Bed and breakfast'!AX4</f>
        <v>45526</v>
      </c>
      <c r="AX5" s="310">
        <f>'C завтраками| Bed and breakfast'!AY4</f>
        <v>45532</v>
      </c>
      <c r="AY5" s="310">
        <f>'C завтраками| Bed and breakfast'!AZ4</f>
        <v>45534</v>
      </c>
      <c r="AZ5" s="310">
        <f>'C завтраками| Bed and breakfast'!BA4</f>
        <v>45536</v>
      </c>
      <c r="BA5" s="310">
        <f>'C завтраками| Bed and breakfast'!BB4</f>
        <v>45541</v>
      </c>
      <c r="BB5" s="310">
        <f>'C завтраками| Bed and breakfast'!BC4</f>
        <v>45543</v>
      </c>
      <c r="BC5" s="310">
        <f>'C завтраками| Bed and breakfast'!BD4</f>
        <v>45548</v>
      </c>
      <c r="BD5" s="310">
        <f>'C завтраками| Bed and breakfast'!BE4</f>
        <v>45550</v>
      </c>
      <c r="BE5" s="310">
        <f>'C завтраками| Bed and breakfast'!BF4</f>
        <v>45555</v>
      </c>
      <c r="BF5" s="310">
        <f>'C завтраками| Bed and breakfast'!BG4</f>
        <v>45557</v>
      </c>
      <c r="BG5" s="310">
        <f>'C завтраками| Bed and breakfast'!BH4</f>
        <v>45562</v>
      </c>
      <c r="BH5" s="310">
        <f>'C завтраками| Bed and breakfast'!BI4</f>
        <v>45564</v>
      </c>
    </row>
    <row r="6" spans="1:60" s="81" customFormat="1" ht="23.1" customHeight="1" x14ac:dyDescent="0.2">
      <c r="A6" s="94"/>
      <c r="B6" s="310" t="e">
        <f>'C завтраками| Bed and breakfast'!#REF!</f>
        <v>#REF!</v>
      </c>
      <c r="C6" s="291" t="e">
        <f>'C завтраками| Bed and breakfast'!#REF!</f>
        <v>#REF!</v>
      </c>
      <c r="D6" s="310" t="e">
        <f>'C завтраками| Bed and breakfast'!#REF!</f>
        <v>#REF!</v>
      </c>
      <c r="E6" s="310" t="e">
        <f>'C завтраками| Bed and breakfast'!#REF!</f>
        <v>#REF!</v>
      </c>
      <c r="F6" s="310" t="e">
        <f>'C завтраками| Bed and breakfast'!#REF!</f>
        <v>#REF!</v>
      </c>
      <c r="G6" s="310" t="e">
        <f>'C завтраками| Bed and breakfast'!#REF!</f>
        <v>#REF!</v>
      </c>
      <c r="H6" s="310">
        <f>'C завтраками| Bed and breakfast'!B5</f>
        <v>45400</v>
      </c>
      <c r="I6" s="310">
        <f>'C завтраками| Bed and breakfast'!C5</f>
        <v>45402</v>
      </c>
      <c r="J6" s="310">
        <f>'C завтраками| Bed and breakfast'!D5</f>
        <v>45406</v>
      </c>
      <c r="K6" s="310">
        <f>'C завтраками| Bed and breakfast'!E5</f>
        <v>45407</v>
      </c>
      <c r="L6" s="310">
        <f>'C завтраками| Bed and breakfast'!F5</f>
        <v>45409</v>
      </c>
      <c r="M6" s="310">
        <f>'C завтраками| Bed and breakfast'!G5</f>
        <v>45411</v>
      </c>
      <c r="N6" s="310">
        <f>'C завтраками| Bed and breakfast'!I5</f>
        <v>45414</v>
      </c>
      <c r="O6" s="310">
        <f>'C завтраками| Bed and breakfast'!J5</f>
        <v>45416</v>
      </c>
      <c r="P6" s="310">
        <f>'C завтраками| Bed and breakfast'!K5</f>
        <v>45419</v>
      </c>
      <c r="Q6" s="310">
        <f>'C завтраками| Bed and breakfast'!L5</f>
        <v>45420</v>
      </c>
      <c r="R6" s="310">
        <f>'C завтраками| Bed and breakfast'!N5</f>
        <v>45426</v>
      </c>
      <c r="S6" s="310">
        <f>'C завтраками| Bed and breakfast'!P5</f>
        <v>45430</v>
      </c>
      <c r="T6" s="310">
        <f>'C завтраками| Bed and breakfast'!Q5</f>
        <v>45435</v>
      </c>
      <c r="U6" s="310">
        <f>'C завтраками| Bed and breakfast'!R5</f>
        <v>45437</v>
      </c>
      <c r="V6" s="310">
        <f>'C завтраками| Bed and breakfast'!S5</f>
        <v>45439</v>
      </c>
      <c r="W6" s="310">
        <f>'C завтраками| Bed and breakfast'!T5</f>
        <v>45442</v>
      </c>
      <c r="X6" s="310">
        <f>'C завтраками| Bed and breakfast'!U5</f>
        <v>45443</v>
      </c>
      <c r="Y6" s="310">
        <f>'C завтраками| Bed and breakfast'!V5</f>
        <v>45444</v>
      </c>
      <c r="Z6" s="310">
        <f>'C завтраками| Bed and breakfast'!W5</f>
        <v>45452</v>
      </c>
      <c r="AA6" s="310">
        <f>'C завтраками| Bed and breakfast'!X5</f>
        <v>45453</v>
      </c>
      <c r="AB6" s="310">
        <f>'C завтраками| Bed and breakfast'!Y5</f>
        <v>45456</v>
      </c>
      <c r="AC6" s="310">
        <f>'C завтраками| Bed and breakfast'!Z5</f>
        <v>45458</v>
      </c>
      <c r="AD6" s="310">
        <f>'C завтраками| Bed and breakfast'!AA5</f>
        <v>45460</v>
      </c>
      <c r="AE6" s="310">
        <f>'C завтраками| Bed and breakfast'!AC5</f>
        <v>45465</v>
      </c>
      <c r="AF6" s="310">
        <f>'C завтраками| Bed and breakfast'!AD5</f>
        <v>45470</v>
      </c>
      <c r="AG6" s="310">
        <f>'C завтраками| Bed and breakfast'!AE5</f>
        <v>45472</v>
      </c>
      <c r="AH6" s="310">
        <f>'C завтраками| Bed and breakfast'!AF5</f>
        <v>45473</v>
      </c>
      <c r="AI6" s="310">
        <f>'C завтраками| Bed and breakfast'!AG5</f>
        <v>45477</v>
      </c>
      <c r="AJ6" s="310">
        <f>'C завтраками| Bed and breakfast'!AH5</f>
        <v>45479</v>
      </c>
      <c r="AK6" s="310">
        <f>'C завтраками| Bed and breakfast'!AI5</f>
        <v>45483</v>
      </c>
      <c r="AL6" s="310">
        <f>'C завтраками| Bed and breakfast'!AL5</f>
        <v>45493</v>
      </c>
      <c r="AM6" s="310">
        <f>'C завтраками| Bed and breakfast'!AM5</f>
        <v>45498</v>
      </c>
      <c r="AN6" s="310">
        <f>'C завтраками| Bed and breakfast'!AN5</f>
        <v>45500</v>
      </c>
      <c r="AO6" s="310">
        <f>'C завтраками| Bed and breakfast'!AO5</f>
        <v>45503</v>
      </c>
      <c r="AP6" s="310">
        <f>'C завтраками| Bed and breakfast'!AQ5</f>
        <v>45505</v>
      </c>
      <c r="AQ6" s="310">
        <f>'C завтраками| Bed and breakfast'!AR5</f>
        <v>45507</v>
      </c>
      <c r="AR6" s="310">
        <f>'C завтраками| Bed and breakfast'!AS5</f>
        <v>45512</v>
      </c>
      <c r="AS6" s="310">
        <f>'C завтраками| Bed and breakfast'!AT5</f>
        <v>45514</v>
      </c>
      <c r="AT6" s="310">
        <f>'C завтраками| Bed and breakfast'!AU5</f>
        <v>45519</v>
      </c>
      <c r="AU6" s="310">
        <f>'C завтраками| Bed and breakfast'!AV5</f>
        <v>45521</v>
      </c>
      <c r="AV6" s="310">
        <f>'C завтраками| Bed and breakfast'!AW5</f>
        <v>45525</v>
      </c>
      <c r="AW6" s="310">
        <f>'C завтраками| Bed and breakfast'!AX5</f>
        <v>45531</v>
      </c>
      <c r="AX6" s="310">
        <f>'C завтраками| Bed and breakfast'!AY5</f>
        <v>45533</v>
      </c>
      <c r="AY6" s="310">
        <f>'C завтраками| Bed and breakfast'!AZ5</f>
        <v>45535</v>
      </c>
      <c r="AZ6" s="310">
        <f>'C завтраками| Bed and breakfast'!BA5</f>
        <v>45540</v>
      </c>
      <c r="BA6" s="310">
        <f>'C завтраками| Bed and breakfast'!BB5</f>
        <v>45542</v>
      </c>
      <c r="BB6" s="310">
        <f>'C завтраками| Bed and breakfast'!BC5</f>
        <v>45547</v>
      </c>
      <c r="BC6" s="310">
        <f>'C завтраками| Bed and breakfast'!BD5</f>
        <v>45549</v>
      </c>
      <c r="BD6" s="310">
        <f>'C завтраками| Bed and breakfast'!BE5</f>
        <v>45554</v>
      </c>
      <c r="BE6" s="310">
        <f>'C завтраками| Bed and breakfast'!BF5</f>
        <v>45556</v>
      </c>
      <c r="BF6" s="310">
        <f>'C завтраками| Bed and breakfast'!BG5</f>
        <v>45561</v>
      </c>
      <c r="BG6" s="310">
        <f>'C завтраками| Bed and breakfast'!BH5</f>
        <v>45563</v>
      </c>
      <c r="BH6" s="310">
        <f>'C завтраками| Bed and breakfast'!BI5</f>
        <v>45565</v>
      </c>
    </row>
    <row r="7" spans="1:60" s="85" customFormat="1" x14ac:dyDescent="0.2">
      <c r="A7" s="259" t="s">
        <v>153</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311"/>
      <c r="AU7" s="311"/>
      <c r="AV7" s="311"/>
      <c r="AW7" s="311"/>
      <c r="AX7" s="311"/>
      <c r="AY7" s="311"/>
      <c r="AZ7" s="311"/>
      <c r="BA7" s="311"/>
      <c r="BB7" s="311"/>
      <c r="BC7" s="311"/>
      <c r="BD7" s="311"/>
      <c r="BE7" s="311"/>
      <c r="BF7" s="311"/>
      <c r="BG7" s="311"/>
      <c r="BH7" s="311"/>
    </row>
    <row r="8" spans="1:60" s="85" customFormat="1" x14ac:dyDescent="0.2">
      <c r="A8" s="260">
        <v>1</v>
      </c>
      <c r="B8" s="292" t="e">
        <f>'C завтраками| Bed and breakfast'!#REF!*0.85</f>
        <v>#REF!</v>
      </c>
      <c r="C8" s="292" t="e">
        <f>'C завтраками| Bed and breakfast'!#REF!*0.85</f>
        <v>#REF!</v>
      </c>
      <c r="D8" s="292" t="e">
        <f>'C завтраками| Bed and breakfast'!#REF!*0.85</f>
        <v>#REF!</v>
      </c>
      <c r="E8" s="292" t="e">
        <f>'C завтраками| Bed and breakfast'!#REF!*0.85</f>
        <v>#REF!</v>
      </c>
      <c r="F8" s="292" t="e">
        <f>'C завтраками| Bed and breakfast'!#REF!*0.85</f>
        <v>#REF!</v>
      </c>
      <c r="G8" s="292" t="e">
        <f>'C завтраками| Bed and breakfast'!#REF!*0.85</f>
        <v>#REF!</v>
      </c>
      <c r="H8" s="292">
        <f>'C завтраками| Bed and breakfast'!B7*0.85</f>
        <v>15725</v>
      </c>
      <c r="I8" s="292">
        <f>'C завтраками| Bed and breakfast'!C7*0.85</f>
        <v>14450</v>
      </c>
      <c r="J8" s="292">
        <f>'C завтраками| Bed and breakfast'!D7*0.85</f>
        <v>12495</v>
      </c>
      <c r="K8" s="292">
        <f>'C завтраками| Bed and breakfast'!E7*0.85</f>
        <v>12495</v>
      </c>
      <c r="L8" s="292">
        <f>'C завтраками| Bed and breakfast'!F7*0.85</f>
        <v>15725</v>
      </c>
      <c r="M8" s="292">
        <f>'C завтраками| Bed and breakfast'!G7*0.85</f>
        <v>27200</v>
      </c>
      <c r="N8" s="292">
        <f>'C завтраками| Bed and breakfast'!I7*0.85</f>
        <v>20825</v>
      </c>
      <c r="O8" s="292">
        <f>'C завтраками| Bed and breakfast'!J7*0.85</f>
        <v>20825</v>
      </c>
      <c r="P8" s="292">
        <f>'C завтраками| Bed and breakfast'!K7*0.85</f>
        <v>18275</v>
      </c>
      <c r="Q8" s="292">
        <f>'C завтраками| Bed and breakfast'!L7*0.85</f>
        <v>23375</v>
      </c>
      <c r="R8" s="292">
        <f>'C завтраками| Bed and breakfast'!N7*0.85</f>
        <v>11900</v>
      </c>
      <c r="S8" s="292">
        <f>'C завтраками| Bed and breakfast'!P7*0.85</f>
        <v>11900</v>
      </c>
      <c r="T8" s="292">
        <f>'C завтраками| Bed and breakfast'!Q7*0.85</f>
        <v>12495</v>
      </c>
      <c r="U8" s="292">
        <f>'C завтраками| Bed and breakfast'!R7*0.85</f>
        <v>13175</v>
      </c>
      <c r="V8" s="292">
        <f>'C завтраками| Bed and breakfast'!S7*0.85</f>
        <v>10625</v>
      </c>
      <c r="W8" s="292">
        <f>'C завтраками| Bed and breakfast'!T7*0.85</f>
        <v>13175</v>
      </c>
      <c r="X8" s="292">
        <f>'C завтраками| Bed and breakfast'!U7*0.85</f>
        <v>15725</v>
      </c>
      <c r="Y8" s="292">
        <f>'C завтраками| Bed and breakfast'!V7*0.85</f>
        <v>15725</v>
      </c>
      <c r="Z8" s="292">
        <f>'C завтраками| Bed and breakfast'!W7*0.85</f>
        <v>15725</v>
      </c>
      <c r="AA8" s="292">
        <f>'C завтраками| Bed and breakfast'!X7*0.85</f>
        <v>15725</v>
      </c>
      <c r="AB8" s="292">
        <f>'C завтраками| Bed and breakfast'!Y7*0.85</f>
        <v>14450</v>
      </c>
      <c r="AC8" s="292">
        <f>'C завтраками| Bed and breakfast'!Z7*0.85</f>
        <v>18275</v>
      </c>
      <c r="AD8" s="292">
        <f>'C завтраками| Bed and breakfast'!AA7*0.85</f>
        <v>14450</v>
      </c>
      <c r="AE8" s="292">
        <f>'C завтраками| Bed and breakfast'!AC7*0.85</f>
        <v>18275</v>
      </c>
      <c r="AF8" s="292">
        <f>'C завтраками| Bed and breakfast'!AD7*0.85</f>
        <v>14450</v>
      </c>
      <c r="AG8" s="292">
        <f>'C завтраками| Bed and breakfast'!AE7*0.85</f>
        <v>18275</v>
      </c>
      <c r="AH8" s="292">
        <f>'C завтраками| Bed and breakfast'!AF7*0.85</f>
        <v>15725</v>
      </c>
      <c r="AI8" s="292">
        <f>'C завтраками| Bed and breakfast'!AG7*0.85</f>
        <v>21420</v>
      </c>
      <c r="AJ8" s="292">
        <f>'C завтраками| Bed and breakfast'!AH7*0.85</f>
        <v>23970</v>
      </c>
      <c r="AK8" s="292">
        <f>'C завтраками| Bed and breakfast'!AI7*0.85</f>
        <v>21420</v>
      </c>
      <c r="AL8" s="292">
        <f>'C завтраками| Bed and breakfast'!AL7*0.85</f>
        <v>21420</v>
      </c>
      <c r="AM8" s="292">
        <f>'C завтраками| Bed and breakfast'!AM7*0.85</f>
        <v>19975</v>
      </c>
      <c r="AN8" s="292">
        <f>'C завтраками| Bed and breakfast'!AN7*0.85</f>
        <v>23970</v>
      </c>
      <c r="AO8" s="292">
        <f>'C завтраками| Bed and breakfast'!AO7*0.85</f>
        <v>21420</v>
      </c>
      <c r="AP8" s="292">
        <f>'C завтраками| Bed and breakfast'!AQ7*0.85</f>
        <v>23970</v>
      </c>
      <c r="AQ8" s="292">
        <f>'C завтраками| Bed and breakfast'!AR7*0.85</f>
        <v>30770</v>
      </c>
      <c r="AR8" s="292">
        <f>'C завтраками| Bed and breakfast'!AS7*0.85</f>
        <v>23970</v>
      </c>
      <c r="AS8" s="292">
        <f>'C завтраками| Bed and breakfast'!AT7*0.85</f>
        <v>28220</v>
      </c>
      <c r="AT8" s="292">
        <f>'C завтраками| Bed and breakfast'!AU7*0.85</f>
        <v>23970</v>
      </c>
      <c r="AU8" s="292">
        <f>'C завтраками| Bed and breakfast'!AV7*0.85</f>
        <v>28220</v>
      </c>
      <c r="AV8" s="292">
        <f>'C завтраками| Bed and breakfast'!AW7*0.85</f>
        <v>23970</v>
      </c>
      <c r="AW8" s="292">
        <f>'C завтраками| Bed and breakfast'!AX7*0.85</f>
        <v>30770</v>
      </c>
      <c r="AX8" s="292">
        <f>'C завтраками| Bed and breakfast'!AY7*0.85</f>
        <v>19975</v>
      </c>
      <c r="AY8" s="292">
        <f>'C завтраками| Bed and breakfast'!AZ7*0.85</f>
        <v>25670</v>
      </c>
      <c r="AZ8" s="292">
        <f>'C завтраками| Bed and breakfast'!BA7*0.85</f>
        <v>17425</v>
      </c>
      <c r="BA8" s="292">
        <f>'C завтраками| Bed and breakfast'!BB7*0.85</f>
        <v>18700</v>
      </c>
      <c r="BB8" s="292">
        <f>'C завтраками| Bed and breakfast'!BC7*0.85</f>
        <v>17425</v>
      </c>
      <c r="BC8" s="292">
        <f>'C завтраками| Bed and breakfast'!BD7*0.85</f>
        <v>18700</v>
      </c>
      <c r="BD8" s="292">
        <f>'C завтраками| Bed and breakfast'!BE7*0.85</f>
        <v>17425</v>
      </c>
      <c r="BE8" s="292">
        <f>'C завтраками| Bed and breakfast'!BF7*0.85</f>
        <v>18700</v>
      </c>
      <c r="BF8" s="292">
        <f>'C завтраками| Bed and breakfast'!BG7*0.85</f>
        <v>17425</v>
      </c>
      <c r="BG8" s="292">
        <f>'C завтраками| Bed and breakfast'!BH7*0.85</f>
        <v>18700</v>
      </c>
      <c r="BH8" s="292">
        <f>'C завтраками| Bed and breakfast'!BI7*0.85</f>
        <v>17425</v>
      </c>
    </row>
    <row r="9" spans="1:60" s="85" customFormat="1" x14ac:dyDescent="0.2">
      <c r="A9" s="260">
        <v>2</v>
      </c>
      <c r="B9" s="313" t="e">
        <f>'C завтраками| Bed and breakfast'!#REF!*0.85</f>
        <v>#REF!</v>
      </c>
      <c r="C9" s="313" t="e">
        <f>'C завтраками| Bed and breakfast'!#REF!*0.85</f>
        <v>#REF!</v>
      </c>
      <c r="D9" s="313" t="e">
        <f>'C завтраками| Bed and breakfast'!#REF!*0.85</f>
        <v>#REF!</v>
      </c>
      <c r="E9" s="313" t="e">
        <f>'C завтраками| Bed and breakfast'!#REF!*0.85</f>
        <v>#REF!</v>
      </c>
      <c r="F9" s="313" t="e">
        <f>'C завтраками| Bed and breakfast'!#REF!*0.85</f>
        <v>#REF!</v>
      </c>
      <c r="G9" s="313" t="e">
        <f>'C завтраками| Bed and breakfast'!#REF!*0.85</f>
        <v>#REF!</v>
      </c>
      <c r="H9" s="313">
        <f>'C завтраками| Bed and breakfast'!B8*0.85</f>
        <v>17425</v>
      </c>
      <c r="I9" s="313">
        <f>'C завтраками| Bed and breakfast'!C8*0.85</f>
        <v>16150</v>
      </c>
      <c r="J9" s="313">
        <f>'C завтраками| Bed and breakfast'!D8*0.85</f>
        <v>14195</v>
      </c>
      <c r="K9" s="313">
        <f>'C завтраками| Bed and breakfast'!E8*0.85</f>
        <v>14195</v>
      </c>
      <c r="L9" s="313">
        <f>'C завтраками| Bed and breakfast'!F8*0.85</f>
        <v>17425</v>
      </c>
      <c r="M9" s="313">
        <f>'C завтраками| Bed and breakfast'!G8*0.85</f>
        <v>28900</v>
      </c>
      <c r="N9" s="313">
        <f>'C завтраками| Bed and breakfast'!I8*0.85</f>
        <v>22525</v>
      </c>
      <c r="O9" s="313">
        <f>'C завтраками| Bed and breakfast'!J8*0.85</f>
        <v>22525</v>
      </c>
      <c r="P9" s="313">
        <f>'C завтраками| Bed and breakfast'!K8*0.85</f>
        <v>19975</v>
      </c>
      <c r="Q9" s="313">
        <f>'C завтраками| Bed and breakfast'!L8*0.85</f>
        <v>25075</v>
      </c>
      <c r="R9" s="313">
        <f>'C завтраками| Bed and breakfast'!N8*0.85</f>
        <v>13600</v>
      </c>
      <c r="S9" s="313">
        <f>'C завтраками| Bed and breakfast'!P8*0.85</f>
        <v>13600</v>
      </c>
      <c r="T9" s="313">
        <f>'C завтраками| Bed and breakfast'!Q8*0.85</f>
        <v>14195</v>
      </c>
      <c r="U9" s="313">
        <f>'C завтраками| Bed and breakfast'!R8*0.85</f>
        <v>14875</v>
      </c>
      <c r="V9" s="313">
        <f>'C завтраками| Bed and breakfast'!S8*0.85</f>
        <v>12325</v>
      </c>
      <c r="W9" s="313">
        <f>'C завтраками| Bed and breakfast'!T8*0.85</f>
        <v>14875</v>
      </c>
      <c r="X9" s="313">
        <f>'C завтраками| Bed and breakfast'!U8*0.85</f>
        <v>17425</v>
      </c>
      <c r="Y9" s="313">
        <f>'C завтраками| Bed and breakfast'!V8*0.85</f>
        <v>17425</v>
      </c>
      <c r="Z9" s="313">
        <f>'C завтраками| Bed and breakfast'!W8*0.85</f>
        <v>17425</v>
      </c>
      <c r="AA9" s="313">
        <f>'C завтраками| Bed and breakfast'!X8*0.85</f>
        <v>17425</v>
      </c>
      <c r="AB9" s="313">
        <f>'C завтраками| Bed and breakfast'!Y8*0.85</f>
        <v>16150</v>
      </c>
      <c r="AC9" s="313">
        <f>'C завтраками| Bed and breakfast'!Z8*0.85</f>
        <v>19975</v>
      </c>
      <c r="AD9" s="313">
        <f>'C завтраками| Bed and breakfast'!AA8*0.85</f>
        <v>16150</v>
      </c>
      <c r="AE9" s="313">
        <f>'C завтраками| Bed and breakfast'!AC8*0.85</f>
        <v>19975</v>
      </c>
      <c r="AF9" s="313">
        <f>'C завтраками| Bed and breakfast'!AD8*0.85</f>
        <v>16150</v>
      </c>
      <c r="AG9" s="313">
        <f>'C завтраками| Bed and breakfast'!AE8*0.85</f>
        <v>19975</v>
      </c>
      <c r="AH9" s="313">
        <f>'C завтраками| Bed and breakfast'!AF8*0.85</f>
        <v>17425</v>
      </c>
      <c r="AI9" s="313">
        <f>'C завтраками| Bed and breakfast'!AG8*0.85</f>
        <v>23120</v>
      </c>
      <c r="AJ9" s="313">
        <f>'C завтраками| Bed and breakfast'!AH8*0.85</f>
        <v>25670</v>
      </c>
      <c r="AK9" s="313">
        <f>'C завтраками| Bed and breakfast'!AI8*0.85</f>
        <v>23120</v>
      </c>
      <c r="AL9" s="313">
        <f>'C завтраками| Bed and breakfast'!AL8*0.85</f>
        <v>23120</v>
      </c>
      <c r="AM9" s="313">
        <f>'C завтраками| Bed and breakfast'!AM8*0.85</f>
        <v>21675</v>
      </c>
      <c r="AN9" s="313">
        <f>'C завтраками| Bed and breakfast'!AN8*0.85</f>
        <v>25670</v>
      </c>
      <c r="AO9" s="313">
        <f>'C завтраками| Bed and breakfast'!AO8*0.85</f>
        <v>23120</v>
      </c>
      <c r="AP9" s="313">
        <f>'C завтраками| Bed and breakfast'!AQ8*0.85</f>
        <v>25670</v>
      </c>
      <c r="AQ9" s="313">
        <f>'C завтраками| Bed and breakfast'!AR8*0.85</f>
        <v>32470</v>
      </c>
      <c r="AR9" s="313">
        <f>'C завтраками| Bed and breakfast'!AS8*0.85</f>
        <v>25670</v>
      </c>
      <c r="AS9" s="313">
        <f>'C завтраками| Bed and breakfast'!AT8*0.85</f>
        <v>29920</v>
      </c>
      <c r="AT9" s="313">
        <f>'C завтраками| Bed and breakfast'!AU8*0.85</f>
        <v>25670</v>
      </c>
      <c r="AU9" s="313">
        <f>'C завтраками| Bed and breakfast'!AV8*0.85</f>
        <v>29920</v>
      </c>
      <c r="AV9" s="313">
        <f>'C завтраками| Bed and breakfast'!AW8*0.85</f>
        <v>25670</v>
      </c>
      <c r="AW9" s="313">
        <f>'C завтраками| Bed and breakfast'!AX8*0.85</f>
        <v>32470</v>
      </c>
      <c r="AX9" s="313">
        <f>'C завтраками| Bed and breakfast'!AY8*0.85</f>
        <v>21675</v>
      </c>
      <c r="AY9" s="313">
        <f>'C завтраками| Bed and breakfast'!AZ8*0.85</f>
        <v>27370</v>
      </c>
      <c r="AZ9" s="313">
        <f>'C завтраками| Bed and breakfast'!BA8*0.85</f>
        <v>19125</v>
      </c>
      <c r="BA9" s="313">
        <f>'C завтраками| Bed and breakfast'!BB8*0.85</f>
        <v>20400</v>
      </c>
      <c r="BB9" s="313">
        <f>'C завтраками| Bed and breakfast'!BC8*0.85</f>
        <v>19125</v>
      </c>
      <c r="BC9" s="313">
        <f>'C завтраками| Bed and breakfast'!BD8*0.85</f>
        <v>20400</v>
      </c>
      <c r="BD9" s="313">
        <f>'C завтраками| Bed and breakfast'!BE8*0.85</f>
        <v>19125</v>
      </c>
      <c r="BE9" s="313">
        <f>'C завтраками| Bed and breakfast'!BF8*0.85</f>
        <v>20400</v>
      </c>
      <c r="BF9" s="313">
        <f>'C завтраками| Bed and breakfast'!BG8*0.85</f>
        <v>19125</v>
      </c>
      <c r="BG9" s="313">
        <f>'C завтраками| Bed and breakfast'!BH8*0.85</f>
        <v>20400</v>
      </c>
      <c r="BH9" s="313">
        <f>'C завтраками| Bed and breakfast'!BI8*0.85</f>
        <v>19125</v>
      </c>
    </row>
    <row r="10" spans="1:60" s="85" customFormat="1" x14ac:dyDescent="0.2">
      <c r="A10" s="259" t="s">
        <v>155</v>
      </c>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2"/>
      <c r="BA10" s="292"/>
      <c r="BB10" s="292"/>
      <c r="BC10" s="292"/>
      <c r="BD10" s="292"/>
      <c r="BE10" s="292"/>
      <c r="BF10" s="292"/>
      <c r="BG10" s="292"/>
      <c r="BH10" s="292"/>
    </row>
    <row r="11" spans="1:60" s="85" customFormat="1" x14ac:dyDescent="0.2">
      <c r="A11" s="260">
        <v>1</v>
      </c>
      <c r="B11" s="313" t="e">
        <f>'C завтраками| Bed and breakfast'!#REF!*0.85</f>
        <v>#REF!</v>
      </c>
      <c r="C11" s="313" t="e">
        <f>'C завтраками| Bed and breakfast'!#REF!*0.85</f>
        <v>#REF!</v>
      </c>
      <c r="D11" s="313" t="e">
        <f>'C завтраками| Bed and breakfast'!#REF!*0.85</f>
        <v>#REF!</v>
      </c>
      <c r="E11" s="313" t="e">
        <f>'C завтраками| Bed and breakfast'!#REF!*0.85</f>
        <v>#REF!</v>
      </c>
      <c r="F11" s="313" t="e">
        <f>'C завтраками| Bed and breakfast'!#REF!*0.85</f>
        <v>#REF!</v>
      </c>
      <c r="G11" s="313" t="e">
        <f>'C завтраками| Bed and breakfast'!#REF!*0.85</f>
        <v>#REF!</v>
      </c>
      <c r="H11" s="313">
        <f>'C завтраками| Bed and breakfast'!B10*0.85</f>
        <v>17850</v>
      </c>
      <c r="I11" s="313">
        <f>'C завтраками| Bed and breakfast'!C10*0.85</f>
        <v>16575</v>
      </c>
      <c r="J11" s="313">
        <f>'C завтраками| Bed and breakfast'!D10*0.85</f>
        <v>14620</v>
      </c>
      <c r="K11" s="313">
        <f>'C завтраками| Bed and breakfast'!E10*0.85</f>
        <v>14620</v>
      </c>
      <c r="L11" s="313">
        <f>'C завтраками| Bed and breakfast'!F10*0.85</f>
        <v>17850</v>
      </c>
      <c r="M11" s="313">
        <f>'C завтраками| Bed and breakfast'!G10*0.85</f>
        <v>29325</v>
      </c>
      <c r="N11" s="313">
        <f>'C завтраками| Bed and breakfast'!I10*0.85</f>
        <v>22950</v>
      </c>
      <c r="O11" s="313">
        <f>'C завтраками| Bed and breakfast'!J10*0.85</f>
        <v>22950</v>
      </c>
      <c r="P11" s="313">
        <f>'C завтраками| Bed and breakfast'!K10*0.85</f>
        <v>20400</v>
      </c>
      <c r="Q11" s="313">
        <f>'C завтраками| Bed and breakfast'!L10*0.85</f>
        <v>25500</v>
      </c>
      <c r="R11" s="313">
        <f>'C завтраками| Bed and breakfast'!N10*0.85</f>
        <v>14025</v>
      </c>
      <c r="S11" s="313">
        <f>'C завтраками| Bed and breakfast'!P10*0.85</f>
        <v>14025</v>
      </c>
      <c r="T11" s="313">
        <f>'C завтраками| Bed and breakfast'!Q10*0.85</f>
        <v>14620</v>
      </c>
      <c r="U11" s="313">
        <f>'C завтраками| Bed and breakfast'!R10*0.85</f>
        <v>15300</v>
      </c>
      <c r="V11" s="313">
        <f>'C завтраками| Bed and breakfast'!S10*0.85</f>
        <v>12750</v>
      </c>
      <c r="W11" s="313">
        <f>'C завтраками| Bed and breakfast'!T10*0.85</f>
        <v>15300</v>
      </c>
      <c r="X11" s="313">
        <f>'C завтраками| Bed and breakfast'!U10*0.85</f>
        <v>17850</v>
      </c>
      <c r="Y11" s="313">
        <f>'C завтраками| Bed and breakfast'!V10*0.85</f>
        <v>17850</v>
      </c>
      <c r="Z11" s="313">
        <f>'C завтраками| Bed and breakfast'!W10*0.85</f>
        <v>17850</v>
      </c>
      <c r="AA11" s="313">
        <f>'C завтраками| Bed and breakfast'!X10*0.85</f>
        <v>17850</v>
      </c>
      <c r="AB11" s="313">
        <f>'C завтраками| Bed and breakfast'!Y10*0.85</f>
        <v>16575</v>
      </c>
      <c r="AC11" s="313">
        <f>'C завтраками| Bed and breakfast'!Z10*0.85</f>
        <v>20400</v>
      </c>
      <c r="AD11" s="313">
        <f>'C завтраками| Bed and breakfast'!AA10*0.85</f>
        <v>16575</v>
      </c>
      <c r="AE11" s="313">
        <f>'C завтраками| Bed and breakfast'!AC10*0.85</f>
        <v>20400</v>
      </c>
      <c r="AF11" s="313">
        <f>'C завтраками| Bed and breakfast'!AD10*0.85</f>
        <v>16575</v>
      </c>
      <c r="AG11" s="313">
        <f>'C завтраками| Bed and breakfast'!AE10*0.85</f>
        <v>20400</v>
      </c>
      <c r="AH11" s="313">
        <f>'C завтраками| Bed and breakfast'!AF10*0.85</f>
        <v>17850</v>
      </c>
      <c r="AI11" s="313">
        <f>'C завтраками| Bed and breakfast'!AG10*0.85</f>
        <v>23545</v>
      </c>
      <c r="AJ11" s="313">
        <f>'C завтраками| Bed and breakfast'!AH10*0.85</f>
        <v>26095</v>
      </c>
      <c r="AK11" s="313">
        <f>'C завтраками| Bed and breakfast'!AI10*0.85</f>
        <v>23545</v>
      </c>
      <c r="AL11" s="313">
        <f>'C завтраками| Bed and breakfast'!AL10*0.85</f>
        <v>23545</v>
      </c>
      <c r="AM11" s="313">
        <f>'C завтраками| Bed and breakfast'!AM10*0.85</f>
        <v>22100</v>
      </c>
      <c r="AN11" s="313">
        <f>'C завтраками| Bed and breakfast'!AN10*0.85</f>
        <v>26095</v>
      </c>
      <c r="AO11" s="313">
        <f>'C завтраками| Bed and breakfast'!AO10*0.85</f>
        <v>23545</v>
      </c>
      <c r="AP11" s="313">
        <f>'C завтраками| Bed and breakfast'!AQ10*0.85</f>
        <v>26095</v>
      </c>
      <c r="AQ11" s="313">
        <f>'C завтраками| Bed and breakfast'!AR10*0.85</f>
        <v>32895</v>
      </c>
      <c r="AR11" s="313">
        <f>'C завтраками| Bed and breakfast'!AS10*0.85</f>
        <v>26095</v>
      </c>
      <c r="AS11" s="313">
        <f>'C завтраками| Bed and breakfast'!AT10*0.85</f>
        <v>30345</v>
      </c>
      <c r="AT11" s="313">
        <f>'C завтраками| Bed and breakfast'!AU10*0.85</f>
        <v>26095</v>
      </c>
      <c r="AU11" s="313">
        <f>'C завтраками| Bed and breakfast'!AV10*0.85</f>
        <v>30345</v>
      </c>
      <c r="AV11" s="313">
        <f>'C завтраками| Bed and breakfast'!AW10*0.85</f>
        <v>26095</v>
      </c>
      <c r="AW11" s="313">
        <f>'C завтраками| Bed and breakfast'!AX10*0.85</f>
        <v>32895</v>
      </c>
      <c r="AX11" s="313">
        <f>'C завтраками| Bed and breakfast'!AY10*0.85</f>
        <v>22100</v>
      </c>
      <c r="AY11" s="313">
        <f>'C завтраками| Bed and breakfast'!AZ10*0.85</f>
        <v>27795</v>
      </c>
      <c r="AZ11" s="313">
        <f>'C завтраками| Bed and breakfast'!BA10*0.85</f>
        <v>19550</v>
      </c>
      <c r="BA11" s="313">
        <f>'C завтраками| Bed and breakfast'!BB10*0.85</f>
        <v>20825</v>
      </c>
      <c r="BB11" s="313">
        <f>'C завтраками| Bed and breakfast'!BC10*0.85</f>
        <v>19550</v>
      </c>
      <c r="BC11" s="313">
        <f>'C завтраками| Bed and breakfast'!BD10*0.85</f>
        <v>20825</v>
      </c>
      <c r="BD11" s="313">
        <f>'C завтраками| Bed and breakfast'!BE10*0.85</f>
        <v>19550</v>
      </c>
      <c r="BE11" s="313">
        <f>'C завтраками| Bed and breakfast'!BF10*0.85</f>
        <v>20825</v>
      </c>
      <c r="BF11" s="313">
        <f>'C завтраками| Bed and breakfast'!BG10*0.85</f>
        <v>19550</v>
      </c>
      <c r="BG11" s="313">
        <f>'C завтраками| Bed and breakfast'!BH10*0.85</f>
        <v>20825</v>
      </c>
      <c r="BH11" s="313">
        <f>'C завтраками| Bed and breakfast'!BI10*0.85</f>
        <v>19550</v>
      </c>
    </row>
    <row r="12" spans="1:60" s="85" customFormat="1" x14ac:dyDescent="0.2">
      <c r="A12" s="260">
        <v>2</v>
      </c>
      <c r="B12" s="313" t="e">
        <f>'C завтраками| Bed and breakfast'!#REF!*0.85</f>
        <v>#REF!</v>
      </c>
      <c r="C12" s="313" t="e">
        <f>'C завтраками| Bed and breakfast'!#REF!*0.85</f>
        <v>#REF!</v>
      </c>
      <c r="D12" s="313" t="e">
        <f>'C завтраками| Bed and breakfast'!#REF!*0.85</f>
        <v>#REF!</v>
      </c>
      <c r="E12" s="313" t="e">
        <f>'C завтраками| Bed and breakfast'!#REF!*0.85</f>
        <v>#REF!</v>
      </c>
      <c r="F12" s="313" t="e">
        <f>'C завтраками| Bed and breakfast'!#REF!*0.85</f>
        <v>#REF!</v>
      </c>
      <c r="G12" s="313" t="e">
        <f>'C завтраками| Bed and breakfast'!#REF!*0.85</f>
        <v>#REF!</v>
      </c>
      <c r="H12" s="313">
        <f>'C завтраками| Bed and breakfast'!B11*0.85</f>
        <v>19550</v>
      </c>
      <c r="I12" s="313">
        <f>'C завтраками| Bed and breakfast'!C11*0.85</f>
        <v>18275</v>
      </c>
      <c r="J12" s="313">
        <f>'C завтраками| Bed and breakfast'!D11*0.85</f>
        <v>16320</v>
      </c>
      <c r="K12" s="313">
        <f>'C завтраками| Bed and breakfast'!E11*0.85</f>
        <v>16320</v>
      </c>
      <c r="L12" s="313">
        <f>'C завтраками| Bed and breakfast'!F11*0.85</f>
        <v>19550</v>
      </c>
      <c r="M12" s="313">
        <f>'C завтраками| Bed and breakfast'!G11*0.85</f>
        <v>31025</v>
      </c>
      <c r="N12" s="313">
        <f>'C завтраками| Bed and breakfast'!I11*0.85</f>
        <v>24650</v>
      </c>
      <c r="O12" s="313">
        <f>'C завтраками| Bed and breakfast'!J11*0.85</f>
        <v>24650</v>
      </c>
      <c r="P12" s="313">
        <f>'C завтраками| Bed and breakfast'!K11*0.85</f>
        <v>22100</v>
      </c>
      <c r="Q12" s="313">
        <f>'C завтраками| Bed and breakfast'!L11*0.85</f>
        <v>27200</v>
      </c>
      <c r="R12" s="313">
        <f>'C завтраками| Bed and breakfast'!N11*0.85</f>
        <v>15725</v>
      </c>
      <c r="S12" s="313">
        <f>'C завтраками| Bed and breakfast'!P11*0.85</f>
        <v>15725</v>
      </c>
      <c r="T12" s="313">
        <f>'C завтраками| Bed and breakfast'!Q11*0.85</f>
        <v>16320</v>
      </c>
      <c r="U12" s="313">
        <f>'C завтраками| Bed and breakfast'!R11*0.85</f>
        <v>17000</v>
      </c>
      <c r="V12" s="313">
        <f>'C завтраками| Bed and breakfast'!S11*0.85</f>
        <v>14450</v>
      </c>
      <c r="W12" s="313">
        <f>'C завтраками| Bed and breakfast'!T11*0.85</f>
        <v>17000</v>
      </c>
      <c r="X12" s="313">
        <f>'C завтраками| Bed and breakfast'!U11*0.85</f>
        <v>19550</v>
      </c>
      <c r="Y12" s="313">
        <f>'C завтраками| Bed and breakfast'!V11*0.85</f>
        <v>19550</v>
      </c>
      <c r="Z12" s="313">
        <f>'C завтраками| Bed and breakfast'!W11*0.85</f>
        <v>19550</v>
      </c>
      <c r="AA12" s="313">
        <f>'C завтраками| Bed and breakfast'!X11*0.85</f>
        <v>19550</v>
      </c>
      <c r="AB12" s="313">
        <f>'C завтраками| Bed and breakfast'!Y11*0.85</f>
        <v>18275</v>
      </c>
      <c r="AC12" s="313">
        <f>'C завтраками| Bed and breakfast'!Z11*0.85</f>
        <v>22100</v>
      </c>
      <c r="AD12" s="313">
        <f>'C завтраками| Bed and breakfast'!AA11*0.85</f>
        <v>18275</v>
      </c>
      <c r="AE12" s="313">
        <f>'C завтраками| Bed and breakfast'!AC11*0.85</f>
        <v>22100</v>
      </c>
      <c r="AF12" s="313">
        <f>'C завтраками| Bed and breakfast'!AD11*0.85</f>
        <v>18275</v>
      </c>
      <c r="AG12" s="313">
        <f>'C завтраками| Bed and breakfast'!AE11*0.85</f>
        <v>22100</v>
      </c>
      <c r="AH12" s="313">
        <f>'C завтраками| Bed and breakfast'!AF11*0.85</f>
        <v>19550</v>
      </c>
      <c r="AI12" s="313">
        <f>'C завтраками| Bed and breakfast'!AG11*0.85</f>
        <v>25245</v>
      </c>
      <c r="AJ12" s="313">
        <f>'C завтраками| Bed and breakfast'!AH11*0.85</f>
        <v>27795</v>
      </c>
      <c r="AK12" s="313">
        <f>'C завтраками| Bed and breakfast'!AI11*0.85</f>
        <v>25245</v>
      </c>
      <c r="AL12" s="313">
        <f>'C завтраками| Bed and breakfast'!AL11*0.85</f>
        <v>25245</v>
      </c>
      <c r="AM12" s="313">
        <f>'C завтраками| Bed and breakfast'!AM11*0.85</f>
        <v>23800</v>
      </c>
      <c r="AN12" s="313">
        <f>'C завтраками| Bed and breakfast'!AN11*0.85</f>
        <v>27795</v>
      </c>
      <c r="AO12" s="313">
        <f>'C завтраками| Bed and breakfast'!AO11*0.85</f>
        <v>25245</v>
      </c>
      <c r="AP12" s="313">
        <f>'C завтраками| Bed and breakfast'!AQ11*0.85</f>
        <v>27795</v>
      </c>
      <c r="AQ12" s="313">
        <f>'C завтраками| Bed and breakfast'!AR11*0.85</f>
        <v>34595</v>
      </c>
      <c r="AR12" s="313">
        <f>'C завтраками| Bed and breakfast'!AS11*0.85</f>
        <v>27795</v>
      </c>
      <c r="AS12" s="313">
        <f>'C завтраками| Bed and breakfast'!AT11*0.85</f>
        <v>32045</v>
      </c>
      <c r="AT12" s="313">
        <f>'C завтраками| Bed and breakfast'!AU11*0.85</f>
        <v>27795</v>
      </c>
      <c r="AU12" s="313">
        <f>'C завтраками| Bed and breakfast'!AV11*0.85</f>
        <v>32045</v>
      </c>
      <c r="AV12" s="313">
        <f>'C завтраками| Bed and breakfast'!AW11*0.85</f>
        <v>27795</v>
      </c>
      <c r="AW12" s="313">
        <f>'C завтраками| Bed and breakfast'!AX11*0.85</f>
        <v>34595</v>
      </c>
      <c r="AX12" s="313">
        <f>'C завтраками| Bed and breakfast'!AY11*0.85</f>
        <v>23800</v>
      </c>
      <c r="AY12" s="313">
        <f>'C завтраками| Bed and breakfast'!AZ11*0.85</f>
        <v>29495</v>
      </c>
      <c r="AZ12" s="313">
        <f>'C завтраками| Bed and breakfast'!BA11*0.85</f>
        <v>21250</v>
      </c>
      <c r="BA12" s="313">
        <f>'C завтраками| Bed and breakfast'!BB11*0.85</f>
        <v>22525</v>
      </c>
      <c r="BB12" s="313">
        <f>'C завтраками| Bed and breakfast'!BC11*0.85</f>
        <v>21250</v>
      </c>
      <c r="BC12" s="313">
        <f>'C завтраками| Bed and breakfast'!BD11*0.85</f>
        <v>22525</v>
      </c>
      <c r="BD12" s="313">
        <f>'C завтраками| Bed and breakfast'!BE11*0.85</f>
        <v>21250</v>
      </c>
      <c r="BE12" s="313">
        <f>'C завтраками| Bed and breakfast'!BF11*0.85</f>
        <v>22525</v>
      </c>
      <c r="BF12" s="313">
        <f>'C завтраками| Bed and breakfast'!BG11*0.85</f>
        <v>21250</v>
      </c>
      <c r="BG12" s="313">
        <f>'C завтраками| Bed and breakfast'!BH11*0.85</f>
        <v>22525</v>
      </c>
      <c r="BH12" s="313">
        <f>'C завтраками| Bed and breakfast'!BI11*0.85</f>
        <v>21250</v>
      </c>
    </row>
    <row r="13" spans="1:60" s="85" customFormat="1" x14ac:dyDescent="0.2">
      <c r="A13" s="259" t="s">
        <v>154</v>
      </c>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row>
    <row r="14" spans="1:60" s="85" customFormat="1" x14ac:dyDescent="0.2">
      <c r="A14" s="260">
        <v>1</v>
      </c>
      <c r="B14" s="313" t="e">
        <f>'C завтраками| Bed and breakfast'!#REF!*0.85</f>
        <v>#REF!</v>
      </c>
      <c r="C14" s="313" t="e">
        <f>'C завтраками| Bed and breakfast'!#REF!*0.85</f>
        <v>#REF!</v>
      </c>
      <c r="D14" s="313" t="e">
        <f>'C завтраками| Bed and breakfast'!#REF!*0.85</f>
        <v>#REF!</v>
      </c>
      <c r="E14" s="313" t="e">
        <f>'C завтраками| Bed and breakfast'!#REF!*0.85</f>
        <v>#REF!</v>
      </c>
      <c r="F14" s="313" t="e">
        <f>'C завтраками| Bed and breakfast'!#REF!*0.85</f>
        <v>#REF!</v>
      </c>
      <c r="G14" s="313" t="e">
        <f>'C завтраками| Bed and breakfast'!#REF!*0.85</f>
        <v>#REF!</v>
      </c>
      <c r="H14" s="313">
        <f>'C завтраками| Bed and breakfast'!B13*0.85</f>
        <v>18700</v>
      </c>
      <c r="I14" s="313">
        <f>'C завтраками| Bed and breakfast'!C13*0.85</f>
        <v>17425</v>
      </c>
      <c r="J14" s="313">
        <f>'C завтраками| Bed and breakfast'!D13*0.85</f>
        <v>15470</v>
      </c>
      <c r="K14" s="313">
        <f>'C завтраками| Bed and breakfast'!E13*0.85</f>
        <v>15470</v>
      </c>
      <c r="L14" s="313">
        <f>'C завтраками| Bed and breakfast'!F13*0.85</f>
        <v>18700</v>
      </c>
      <c r="M14" s="313">
        <f>'C завтраками| Bed and breakfast'!G13*0.85</f>
        <v>30175</v>
      </c>
      <c r="N14" s="313">
        <f>'C завтраками| Bed and breakfast'!I13*0.85</f>
        <v>23800</v>
      </c>
      <c r="O14" s="313">
        <f>'C завтраками| Bed and breakfast'!J13*0.85</f>
        <v>23800</v>
      </c>
      <c r="P14" s="313">
        <f>'C завтраками| Bed and breakfast'!K13*0.85</f>
        <v>21250</v>
      </c>
      <c r="Q14" s="313">
        <f>'C завтраками| Bed and breakfast'!L13*0.85</f>
        <v>26350</v>
      </c>
      <c r="R14" s="313">
        <f>'C завтраками| Bed and breakfast'!N13*0.85</f>
        <v>14875</v>
      </c>
      <c r="S14" s="313">
        <f>'C завтраками| Bed and breakfast'!P13*0.85</f>
        <v>14875</v>
      </c>
      <c r="T14" s="313">
        <f>'C завтраками| Bed and breakfast'!Q13*0.85</f>
        <v>15470</v>
      </c>
      <c r="U14" s="313">
        <f>'C завтраками| Bed and breakfast'!R13*0.85</f>
        <v>16150</v>
      </c>
      <c r="V14" s="313">
        <f>'C завтраками| Bed and breakfast'!S13*0.85</f>
        <v>13600</v>
      </c>
      <c r="W14" s="313">
        <f>'C завтраками| Bed and breakfast'!T13*0.85</f>
        <v>16150</v>
      </c>
      <c r="X14" s="313">
        <f>'C завтраками| Bed and breakfast'!U13*0.85</f>
        <v>18700</v>
      </c>
      <c r="Y14" s="313">
        <f>'C завтраками| Bed and breakfast'!V13*0.85</f>
        <v>18700</v>
      </c>
      <c r="Z14" s="313">
        <f>'C завтраками| Bed and breakfast'!W13*0.85</f>
        <v>18700</v>
      </c>
      <c r="AA14" s="313">
        <f>'C завтраками| Bed and breakfast'!X13*0.85</f>
        <v>18700</v>
      </c>
      <c r="AB14" s="313">
        <f>'C завтраками| Bed and breakfast'!Y13*0.85</f>
        <v>17425</v>
      </c>
      <c r="AC14" s="313">
        <f>'C завтраками| Bed and breakfast'!Z13*0.85</f>
        <v>21250</v>
      </c>
      <c r="AD14" s="313">
        <f>'C завтраками| Bed and breakfast'!AA13*0.85</f>
        <v>17425</v>
      </c>
      <c r="AE14" s="313">
        <f>'C завтраками| Bed and breakfast'!AC13*0.85</f>
        <v>21250</v>
      </c>
      <c r="AF14" s="313">
        <f>'C завтраками| Bed and breakfast'!AD13*0.85</f>
        <v>17425</v>
      </c>
      <c r="AG14" s="313">
        <f>'C завтраками| Bed and breakfast'!AE13*0.85</f>
        <v>21250</v>
      </c>
      <c r="AH14" s="313">
        <f>'C завтраками| Bed and breakfast'!AF13*0.85</f>
        <v>18700</v>
      </c>
      <c r="AI14" s="313">
        <f>'C завтраками| Bed and breakfast'!AG13*0.85</f>
        <v>24395</v>
      </c>
      <c r="AJ14" s="313">
        <f>'C завтраками| Bed and breakfast'!AH13*0.85</f>
        <v>26945</v>
      </c>
      <c r="AK14" s="313">
        <f>'C завтраками| Bed and breakfast'!AI13*0.85</f>
        <v>24395</v>
      </c>
      <c r="AL14" s="313">
        <f>'C завтраками| Bed and breakfast'!AL13*0.85</f>
        <v>24395</v>
      </c>
      <c r="AM14" s="313">
        <f>'C завтраками| Bed and breakfast'!AM13*0.85</f>
        <v>22950</v>
      </c>
      <c r="AN14" s="313">
        <f>'C завтраками| Bed and breakfast'!AN13*0.85</f>
        <v>26945</v>
      </c>
      <c r="AO14" s="313">
        <f>'C завтраками| Bed and breakfast'!AO13*0.85</f>
        <v>24395</v>
      </c>
      <c r="AP14" s="313">
        <f>'C завтраками| Bed and breakfast'!AQ13*0.85</f>
        <v>26945</v>
      </c>
      <c r="AQ14" s="313">
        <f>'C завтраками| Bed and breakfast'!AR13*0.85</f>
        <v>33745</v>
      </c>
      <c r="AR14" s="313">
        <f>'C завтраками| Bed and breakfast'!AS13*0.85</f>
        <v>26945</v>
      </c>
      <c r="AS14" s="313">
        <f>'C завтраками| Bed and breakfast'!AT13*0.85</f>
        <v>31195</v>
      </c>
      <c r="AT14" s="313">
        <f>'C завтраками| Bed and breakfast'!AU13*0.85</f>
        <v>26945</v>
      </c>
      <c r="AU14" s="313">
        <f>'C завтраками| Bed and breakfast'!AV13*0.85</f>
        <v>31195</v>
      </c>
      <c r="AV14" s="313">
        <f>'C завтраками| Bed and breakfast'!AW13*0.85</f>
        <v>26945</v>
      </c>
      <c r="AW14" s="313">
        <f>'C завтраками| Bed and breakfast'!AX13*0.85</f>
        <v>33745</v>
      </c>
      <c r="AX14" s="313">
        <f>'C завтраками| Bed and breakfast'!AY13*0.85</f>
        <v>22950</v>
      </c>
      <c r="AY14" s="313">
        <f>'C завтраками| Bed and breakfast'!AZ13*0.85</f>
        <v>28645</v>
      </c>
      <c r="AZ14" s="313">
        <f>'C завтраками| Bed and breakfast'!BA13*0.85</f>
        <v>20400</v>
      </c>
      <c r="BA14" s="313">
        <f>'C завтраками| Bed and breakfast'!BB13*0.85</f>
        <v>21675</v>
      </c>
      <c r="BB14" s="313">
        <f>'C завтраками| Bed and breakfast'!BC13*0.85</f>
        <v>20400</v>
      </c>
      <c r="BC14" s="313">
        <f>'C завтраками| Bed and breakfast'!BD13*0.85</f>
        <v>21675</v>
      </c>
      <c r="BD14" s="313">
        <f>'C завтраками| Bed and breakfast'!BE13*0.85</f>
        <v>20400</v>
      </c>
      <c r="BE14" s="313">
        <f>'C завтраками| Bed and breakfast'!BF13*0.85</f>
        <v>21675</v>
      </c>
      <c r="BF14" s="313">
        <f>'C завтраками| Bed and breakfast'!BG13*0.85</f>
        <v>20400</v>
      </c>
      <c r="BG14" s="313">
        <f>'C завтраками| Bed and breakfast'!BH13*0.85</f>
        <v>21675</v>
      </c>
      <c r="BH14" s="313">
        <f>'C завтраками| Bed and breakfast'!BI13*0.85</f>
        <v>20400</v>
      </c>
    </row>
    <row r="15" spans="1:60" s="85" customFormat="1" x14ac:dyDescent="0.2">
      <c r="A15" s="260">
        <v>2</v>
      </c>
      <c r="B15" s="313" t="e">
        <f>'C завтраками| Bed and breakfast'!#REF!*0.85</f>
        <v>#REF!</v>
      </c>
      <c r="C15" s="313" t="e">
        <f>'C завтраками| Bed and breakfast'!#REF!*0.85</f>
        <v>#REF!</v>
      </c>
      <c r="D15" s="313" t="e">
        <f>'C завтраками| Bed and breakfast'!#REF!*0.85</f>
        <v>#REF!</v>
      </c>
      <c r="E15" s="313" t="e">
        <f>'C завтраками| Bed and breakfast'!#REF!*0.85</f>
        <v>#REF!</v>
      </c>
      <c r="F15" s="313" t="e">
        <f>'C завтраками| Bed and breakfast'!#REF!*0.85</f>
        <v>#REF!</v>
      </c>
      <c r="G15" s="313" t="e">
        <f>'C завтраками| Bed and breakfast'!#REF!*0.85</f>
        <v>#REF!</v>
      </c>
      <c r="H15" s="313">
        <f>'C завтраками| Bed and breakfast'!B14*0.85</f>
        <v>20400</v>
      </c>
      <c r="I15" s="313">
        <f>'C завтраками| Bed and breakfast'!C14*0.85</f>
        <v>19125</v>
      </c>
      <c r="J15" s="313">
        <f>'C завтраками| Bed and breakfast'!D14*0.85</f>
        <v>17170</v>
      </c>
      <c r="K15" s="313">
        <f>'C завтраками| Bed and breakfast'!E14*0.85</f>
        <v>17170</v>
      </c>
      <c r="L15" s="313">
        <f>'C завтраками| Bed and breakfast'!F14*0.85</f>
        <v>20400</v>
      </c>
      <c r="M15" s="313">
        <f>'C завтраками| Bed and breakfast'!G14*0.85</f>
        <v>31875</v>
      </c>
      <c r="N15" s="313">
        <f>'C завтраками| Bed and breakfast'!I14*0.85</f>
        <v>25500</v>
      </c>
      <c r="O15" s="313">
        <f>'C завтраками| Bed and breakfast'!J14*0.85</f>
        <v>25500</v>
      </c>
      <c r="P15" s="313">
        <f>'C завтраками| Bed and breakfast'!K14*0.85</f>
        <v>22950</v>
      </c>
      <c r="Q15" s="313">
        <f>'C завтраками| Bed and breakfast'!L14*0.85</f>
        <v>28050</v>
      </c>
      <c r="R15" s="313">
        <f>'C завтраками| Bed and breakfast'!N14*0.85</f>
        <v>16575</v>
      </c>
      <c r="S15" s="313">
        <f>'C завтраками| Bed and breakfast'!P14*0.85</f>
        <v>16575</v>
      </c>
      <c r="T15" s="313">
        <f>'C завтраками| Bed and breakfast'!Q14*0.85</f>
        <v>17170</v>
      </c>
      <c r="U15" s="313">
        <f>'C завтраками| Bed and breakfast'!R14*0.85</f>
        <v>17850</v>
      </c>
      <c r="V15" s="313">
        <f>'C завтраками| Bed and breakfast'!S14*0.85</f>
        <v>15300</v>
      </c>
      <c r="W15" s="313">
        <f>'C завтраками| Bed and breakfast'!T14*0.85</f>
        <v>17850</v>
      </c>
      <c r="X15" s="313">
        <f>'C завтраками| Bed and breakfast'!U14*0.85</f>
        <v>20400</v>
      </c>
      <c r="Y15" s="313">
        <f>'C завтраками| Bed and breakfast'!V14*0.85</f>
        <v>20400</v>
      </c>
      <c r="Z15" s="313">
        <f>'C завтраками| Bed and breakfast'!W14*0.85</f>
        <v>20400</v>
      </c>
      <c r="AA15" s="313">
        <f>'C завтраками| Bed and breakfast'!X14*0.85</f>
        <v>20400</v>
      </c>
      <c r="AB15" s="313">
        <f>'C завтраками| Bed and breakfast'!Y14*0.85</f>
        <v>19125</v>
      </c>
      <c r="AC15" s="313">
        <f>'C завтраками| Bed and breakfast'!Z14*0.85</f>
        <v>22950</v>
      </c>
      <c r="AD15" s="313">
        <f>'C завтраками| Bed and breakfast'!AA14*0.85</f>
        <v>19125</v>
      </c>
      <c r="AE15" s="313">
        <f>'C завтраками| Bed and breakfast'!AC14*0.85</f>
        <v>22950</v>
      </c>
      <c r="AF15" s="313">
        <f>'C завтраками| Bed and breakfast'!AD14*0.85</f>
        <v>19125</v>
      </c>
      <c r="AG15" s="313">
        <f>'C завтраками| Bed and breakfast'!AE14*0.85</f>
        <v>22950</v>
      </c>
      <c r="AH15" s="313">
        <f>'C завтраками| Bed and breakfast'!AF14*0.85</f>
        <v>20400</v>
      </c>
      <c r="AI15" s="313">
        <f>'C завтраками| Bed and breakfast'!AG14*0.85</f>
        <v>26095</v>
      </c>
      <c r="AJ15" s="313">
        <f>'C завтраками| Bed and breakfast'!AH14*0.85</f>
        <v>28645</v>
      </c>
      <c r="AK15" s="313">
        <f>'C завтраками| Bed and breakfast'!AI14*0.85</f>
        <v>26095</v>
      </c>
      <c r="AL15" s="313">
        <f>'C завтраками| Bed and breakfast'!AL14*0.85</f>
        <v>26095</v>
      </c>
      <c r="AM15" s="313">
        <f>'C завтраками| Bed and breakfast'!AM14*0.85</f>
        <v>24650</v>
      </c>
      <c r="AN15" s="313">
        <f>'C завтраками| Bed and breakfast'!AN14*0.85</f>
        <v>28645</v>
      </c>
      <c r="AO15" s="313">
        <f>'C завтраками| Bed and breakfast'!AO14*0.85</f>
        <v>26095</v>
      </c>
      <c r="AP15" s="313">
        <f>'C завтраками| Bed and breakfast'!AQ14*0.85</f>
        <v>28645</v>
      </c>
      <c r="AQ15" s="313">
        <f>'C завтраками| Bed and breakfast'!AR14*0.85</f>
        <v>35445</v>
      </c>
      <c r="AR15" s="313">
        <f>'C завтраками| Bed and breakfast'!AS14*0.85</f>
        <v>28645</v>
      </c>
      <c r="AS15" s="313">
        <f>'C завтраками| Bed and breakfast'!AT14*0.85</f>
        <v>32895</v>
      </c>
      <c r="AT15" s="313">
        <f>'C завтраками| Bed and breakfast'!AU14*0.85</f>
        <v>28645</v>
      </c>
      <c r="AU15" s="313">
        <f>'C завтраками| Bed and breakfast'!AV14*0.85</f>
        <v>32895</v>
      </c>
      <c r="AV15" s="313">
        <f>'C завтраками| Bed and breakfast'!AW14*0.85</f>
        <v>28645</v>
      </c>
      <c r="AW15" s="313">
        <f>'C завтраками| Bed and breakfast'!AX14*0.85</f>
        <v>35445</v>
      </c>
      <c r="AX15" s="313">
        <f>'C завтраками| Bed and breakfast'!AY14*0.85</f>
        <v>24650</v>
      </c>
      <c r="AY15" s="313">
        <f>'C завтраками| Bed and breakfast'!AZ14*0.85</f>
        <v>30345</v>
      </c>
      <c r="AZ15" s="313">
        <f>'C завтраками| Bed and breakfast'!BA14*0.85</f>
        <v>22100</v>
      </c>
      <c r="BA15" s="313">
        <f>'C завтраками| Bed and breakfast'!BB14*0.85</f>
        <v>23375</v>
      </c>
      <c r="BB15" s="313">
        <f>'C завтраками| Bed and breakfast'!BC14*0.85</f>
        <v>22100</v>
      </c>
      <c r="BC15" s="313">
        <f>'C завтраками| Bed and breakfast'!BD14*0.85</f>
        <v>23375</v>
      </c>
      <c r="BD15" s="313">
        <f>'C завтраками| Bed and breakfast'!BE14*0.85</f>
        <v>22100</v>
      </c>
      <c r="BE15" s="313">
        <f>'C завтраками| Bed and breakfast'!BF14*0.85</f>
        <v>23375</v>
      </c>
      <c r="BF15" s="313">
        <f>'C завтраками| Bed and breakfast'!BG14*0.85</f>
        <v>22100</v>
      </c>
      <c r="BG15" s="313">
        <f>'C завтраками| Bed and breakfast'!BH14*0.85</f>
        <v>23375</v>
      </c>
      <c r="BH15" s="313">
        <f>'C завтраками| Bed and breakfast'!BI14*0.85</f>
        <v>22100</v>
      </c>
    </row>
    <row r="16" spans="1:60" s="85" customFormat="1" x14ac:dyDescent="0.2">
      <c r="A16" s="259" t="s">
        <v>156</v>
      </c>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2"/>
    </row>
    <row r="17" spans="1:60" s="85" customFormat="1" x14ac:dyDescent="0.2">
      <c r="A17" s="260">
        <v>1</v>
      </c>
      <c r="B17" s="313" t="e">
        <f>'C завтраками| Bed and breakfast'!#REF!*0.85</f>
        <v>#REF!</v>
      </c>
      <c r="C17" s="313" t="e">
        <f>'C завтраками| Bed and breakfast'!#REF!*0.85</f>
        <v>#REF!</v>
      </c>
      <c r="D17" s="313" t="e">
        <f>'C завтраками| Bed and breakfast'!#REF!*0.85</f>
        <v>#REF!</v>
      </c>
      <c r="E17" s="313" t="e">
        <f>'C завтраками| Bed and breakfast'!#REF!*0.85</f>
        <v>#REF!</v>
      </c>
      <c r="F17" s="313" t="e">
        <f>'C завтраками| Bed and breakfast'!#REF!*0.85</f>
        <v>#REF!</v>
      </c>
      <c r="G17" s="313" t="e">
        <f>'C завтраками| Bed and breakfast'!#REF!*0.85</f>
        <v>#REF!</v>
      </c>
      <c r="H17" s="313">
        <f>'C завтраками| Bed and breakfast'!B16*0.85</f>
        <v>21250</v>
      </c>
      <c r="I17" s="313">
        <f>'C завтраками| Bed and breakfast'!C16*0.85</f>
        <v>19975</v>
      </c>
      <c r="J17" s="313">
        <f>'C завтраками| Bed and breakfast'!D16*0.85</f>
        <v>18020</v>
      </c>
      <c r="K17" s="313">
        <f>'C завтраками| Bed and breakfast'!E16*0.85</f>
        <v>18020</v>
      </c>
      <c r="L17" s="313">
        <f>'C завтраками| Bed and breakfast'!F16*0.85</f>
        <v>21250</v>
      </c>
      <c r="M17" s="313">
        <f>'C завтраками| Bed and breakfast'!G16*0.85</f>
        <v>32725</v>
      </c>
      <c r="N17" s="313">
        <f>'C завтраками| Bed and breakfast'!I16*0.85</f>
        <v>26350</v>
      </c>
      <c r="O17" s="313">
        <f>'C завтраками| Bed and breakfast'!J16*0.85</f>
        <v>26350</v>
      </c>
      <c r="P17" s="313">
        <f>'C завтраками| Bed and breakfast'!K16*0.85</f>
        <v>23800</v>
      </c>
      <c r="Q17" s="313">
        <f>'C завтраками| Bed and breakfast'!L16*0.85</f>
        <v>28900</v>
      </c>
      <c r="R17" s="313">
        <f>'C завтраками| Bed and breakfast'!N16*0.85</f>
        <v>17425</v>
      </c>
      <c r="S17" s="313">
        <f>'C завтраками| Bed and breakfast'!P16*0.85</f>
        <v>17425</v>
      </c>
      <c r="T17" s="313">
        <f>'C завтраками| Bed and breakfast'!Q16*0.85</f>
        <v>18020</v>
      </c>
      <c r="U17" s="313">
        <f>'C завтраками| Bed and breakfast'!R16*0.85</f>
        <v>18700</v>
      </c>
      <c r="V17" s="313">
        <f>'C завтраками| Bed and breakfast'!S16*0.85</f>
        <v>16150</v>
      </c>
      <c r="W17" s="313">
        <f>'C завтраками| Bed and breakfast'!T16*0.85</f>
        <v>18700</v>
      </c>
      <c r="X17" s="313">
        <f>'C завтраками| Bed and breakfast'!U16*0.85</f>
        <v>21250</v>
      </c>
      <c r="Y17" s="313">
        <f>'C завтраками| Bed and breakfast'!V16*0.85</f>
        <v>21250</v>
      </c>
      <c r="Z17" s="313">
        <f>'C завтраками| Bed and breakfast'!W16*0.85</f>
        <v>21250</v>
      </c>
      <c r="AA17" s="313">
        <f>'C завтраками| Bed and breakfast'!X16*0.85</f>
        <v>21250</v>
      </c>
      <c r="AB17" s="313">
        <f>'C завтраками| Bed and breakfast'!Y16*0.85</f>
        <v>19975</v>
      </c>
      <c r="AC17" s="313">
        <f>'C завтраками| Bed and breakfast'!Z16*0.85</f>
        <v>23800</v>
      </c>
      <c r="AD17" s="313">
        <f>'C завтраками| Bed and breakfast'!AA16*0.85</f>
        <v>19975</v>
      </c>
      <c r="AE17" s="313">
        <f>'C завтраками| Bed and breakfast'!AC16*0.85</f>
        <v>23800</v>
      </c>
      <c r="AF17" s="313">
        <f>'C завтраками| Bed and breakfast'!AD16*0.85</f>
        <v>19975</v>
      </c>
      <c r="AG17" s="313">
        <f>'C завтраками| Bed and breakfast'!AE16*0.85</f>
        <v>23800</v>
      </c>
      <c r="AH17" s="313">
        <f>'C завтраками| Bed and breakfast'!AF16*0.85</f>
        <v>21250</v>
      </c>
      <c r="AI17" s="313">
        <f>'C завтраками| Bed and breakfast'!AG16*0.85</f>
        <v>26945</v>
      </c>
      <c r="AJ17" s="313">
        <f>'C завтраками| Bed and breakfast'!AH16*0.85</f>
        <v>29495</v>
      </c>
      <c r="AK17" s="313">
        <f>'C завтраками| Bed and breakfast'!AI16*0.85</f>
        <v>26945</v>
      </c>
      <c r="AL17" s="313">
        <f>'C завтраками| Bed and breakfast'!AL16*0.85</f>
        <v>26945</v>
      </c>
      <c r="AM17" s="313">
        <f>'C завтраками| Bed and breakfast'!AM16*0.85</f>
        <v>25500</v>
      </c>
      <c r="AN17" s="313">
        <f>'C завтраками| Bed and breakfast'!AN16*0.85</f>
        <v>29495</v>
      </c>
      <c r="AO17" s="313">
        <f>'C завтраками| Bed and breakfast'!AO16*0.85</f>
        <v>26945</v>
      </c>
      <c r="AP17" s="313">
        <f>'C завтраками| Bed and breakfast'!AQ16*0.85</f>
        <v>29495</v>
      </c>
      <c r="AQ17" s="313">
        <f>'C завтраками| Bed and breakfast'!AR16*0.85</f>
        <v>36295</v>
      </c>
      <c r="AR17" s="313">
        <f>'C завтраками| Bed and breakfast'!AS16*0.85</f>
        <v>29495</v>
      </c>
      <c r="AS17" s="313">
        <f>'C завтраками| Bed and breakfast'!AT16*0.85</f>
        <v>33745</v>
      </c>
      <c r="AT17" s="313">
        <f>'C завтраками| Bed and breakfast'!AU16*0.85</f>
        <v>29495</v>
      </c>
      <c r="AU17" s="313">
        <f>'C завтраками| Bed and breakfast'!AV16*0.85</f>
        <v>33745</v>
      </c>
      <c r="AV17" s="313">
        <f>'C завтраками| Bed and breakfast'!AW16*0.85</f>
        <v>29495</v>
      </c>
      <c r="AW17" s="313">
        <f>'C завтраками| Bed and breakfast'!AX16*0.85</f>
        <v>36295</v>
      </c>
      <c r="AX17" s="313">
        <f>'C завтраками| Bed and breakfast'!AY16*0.85</f>
        <v>25500</v>
      </c>
      <c r="AY17" s="313">
        <f>'C завтраками| Bed and breakfast'!AZ16*0.85</f>
        <v>31195</v>
      </c>
      <c r="AZ17" s="313">
        <f>'C завтраками| Bed and breakfast'!BA16*0.85</f>
        <v>22950</v>
      </c>
      <c r="BA17" s="313">
        <f>'C завтраками| Bed and breakfast'!BB16*0.85</f>
        <v>24225</v>
      </c>
      <c r="BB17" s="313">
        <f>'C завтраками| Bed and breakfast'!BC16*0.85</f>
        <v>22950</v>
      </c>
      <c r="BC17" s="313">
        <f>'C завтраками| Bed and breakfast'!BD16*0.85</f>
        <v>24225</v>
      </c>
      <c r="BD17" s="313">
        <f>'C завтраками| Bed and breakfast'!BE16*0.85</f>
        <v>22950</v>
      </c>
      <c r="BE17" s="313">
        <f>'C завтраками| Bed and breakfast'!BF16*0.85</f>
        <v>24225</v>
      </c>
      <c r="BF17" s="313">
        <f>'C завтраками| Bed and breakfast'!BG16*0.85</f>
        <v>22950</v>
      </c>
      <c r="BG17" s="313">
        <f>'C завтраками| Bed and breakfast'!BH16*0.85</f>
        <v>24225</v>
      </c>
      <c r="BH17" s="313">
        <f>'C завтраками| Bed and breakfast'!BI16*0.85</f>
        <v>22950</v>
      </c>
    </row>
    <row r="18" spans="1:60" s="85" customFormat="1" x14ac:dyDescent="0.2">
      <c r="A18" s="260">
        <v>2</v>
      </c>
      <c r="B18" s="313" t="e">
        <f>'C завтраками| Bed and breakfast'!#REF!*0.85</f>
        <v>#REF!</v>
      </c>
      <c r="C18" s="313" t="e">
        <f>'C завтраками| Bed and breakfast'!#REF!*0.85</f>
        <v>#REF!</v>
      </c>
      <c r="D18" s="313" t="e">
        <f>'C завтраками| Bed and breakfast'!#REF!*0.85</f>
        <v>#REF!</v>
      </c>
      <c r="E18" s="313" t="e">
        <f>'C завтраками| Bed and breakfast'!#REF!*0.85</f>
        <v>#REF!</v>
      </c>
      <c r="F18" s="313" t="e">
        <f>'C завтраками| Bed and breakfast'!#REF!*0.85</f>
        <v>#REF!</v>
      </c>
      <c r="G18" s="313" t="e">
        <f>'C завтраками| Bed and breakfast'!#REF!*0.85</f>
        <v>#REF!</v>
      </c>
      <c r="H18" s="313">
        <f>'C завтраками| Bed and breakfast'!B17*0.85</f>
        <v>22950</v>
      </c>
      <c r="I18" s="313">
        <f>'C завтраками| Bed and breakfast'!C17*0.85</f>
        <v>21675</v>
      </c>
      <c r="J18" s="313">
        <f>'C завтраками| Bed and breakfast'!D17*0.85</f>
        <v>19720</v>
      </c>
      <c r="K18" s="313">
        <f>'C завтраками| Bed and breakfast'!E17*0.85</f>
        <v>19720</v>
      </c>
      <c r="L18" s="313">
        <f>'C завтраками| Bed and breakfast'!F17*0.85</f>
        <v>22950</v>
      </c>
      <c r="M18" s="313">
        <f>'C завтраками| Bed and breakfast'!G17*0.85</f>
        <v>34425</v>
      </c>
      <c r="N18" s="313">
        <f>'C завтраками| Bed and breakfast'!I17*0.85</f>
        <v>28050</v>
      </c>
      <c r="O18" s="313">
        <f>'C завтраками| Bed and breakfast'!J17*0.85</f>
        <v>28050</v>
      </c>
      <c r="P18" s="313">
        <f>'C завтраками| Bed and breakfast'!K17*0.85</f>
        <v>25500</v>
      </c>
      <c r="Q18" s="313">
        <f>'C завтраками| Bed and breakfast'!L17*0.85</f>
        <v>30600</v>
      </c>
      <c r="R18" s="313">
        <f>'C завтраками| Bed and breakfast'!N17*0.85</f>
        <v>19125</v>
      </c>
      <c r="S18" s="313">
        <f>'C завтраками| Bed and breakfast'!P17*0.85</f>
        <v>19125</v>
      </c>
      <c r="T18" s="313">
        <f>'C завтраками| Bed and breakfast'!Q17*0.85</f>
        <v>19720</v>
      </c>
      <c r="U18" s="313">
        <f>'C завтраками| Bed and breakfast'!R17*0.85</f>
        <v>20400</v>
      </c>
      <c r="V18" s="313">
        <f>'C завтраками| Bed and breakfast'!S17*0.85</f>
        <v>17850</v>
      </c>
      <c r="W18" s="313">
        <f>'C завтраками| Bed and breakfast'!T17*0.85</f>
        <v>20400</v>
      </c>
      <c r="X18" s="313">
        <f>'C завтраками| Bed and breakfast'!U17*0.85</f>
        <v>22950</v>
      </c>
      <c r="Y18" s="313">
        <f>'C завтраками| Bed and breakfast'!V17*0.85</f>
        <v>22950</v>
      </c>
      <c r="Z18" s="313">
        <f>'C завтраками| Bed and breakfast'!W17*0.85</f>
        <v>22950</v>
      </c>
      <c r="AA18" s="313">
        <f>'C завтраками| Bed and breakfast'!X17*0.85</f>
        <v>22950</v>
      </c>
      <c r="AB18" s="313">
        <f>'C завтраками| Bed and breakfast'!Y17*0.85</f>
        <v>21675</v>
      </c>
      <c r="AC18" s="313">
        <f>'C завтраками| Bed and breakfast'!Z17*0.85</f>
        <v>25500</v>
      </c>
      <c r="AD18" s="313">
        <f>'C завтраками| Bed and breakfast'!AA17*0.85</f>
        <v>21675</v>
      </c>
      <c r="AE18" s="313">
        <f>'C завтраками| Bed and breakfast'!AC17*0.85</f>
        <v>25500</v>
      </c>
      <c r="AF18" s="313">
        <f>'C завтраками| Bed and breakfast'!AD17*0.85</f>
        <v>21675</v>
      </c>
      <c r="AG18" s="313">
        <f>'C завтраками| Bed and breakfast'!AE17*0.85</f>
        <v>25500</v>
      </c>
      <c r="AH18" s="313">
        <f>'C завтраками| Bed and breakfast'!AF17*0.85</f>
        <v>22950</v>
      </c>
      <c r="AI18" s="313">
        <f>'C завтраками| Bed and breakfast'!AG17*0.85</f>
        <v>28645</v>
      </c>
      <c r="AJ18" s="313">
        <f>'C завтраками| Bed and breakfast'!AH17*0.85</f>
        <v>31195</v>
      </c>
      <c r="AK18" s="313">
        <f>'C завтраками| Bed and breakfast'!AI17*0.85</f>
        <v>28645</v>
      </c>
      <c r="AL18" s="313">
        <f>'C завтраками| Bed and breakfast'!AL17*0.85</f>
        <v>28645</v>
      </c>
      <c r="AM18" s="313">
        <f>'C завтраками| Bed and breakfast'!AM17*0.85</f>
        <v>27200</v>
      </c>
      <c r="AN18" s="313">
        <f>'C завтраками| Bed and breakfast'!AN17*0.85</f>
        <v>31195</v>
      </c>
      <c r="AO18" s="313">
        <f>'C завтраками| Bed and breakfast'!AO17*0.85</f>
        <v>28645</v>
      </c>
      <c r="AP18" s="313">
        <f>'C завтраками| Bed and breakfast'!AQ17*0.85</f>
        <v>31195</v>
      </c>
      <c r="AQ18" s="313">
        <f>'C завтраками| Bed and breakfast'!AR17*0.85</f>
        <v>37995</v>
      </c>
      <c r="AR18" s="313">
        <f>'C завтраками| Bed and breakfast'!AS17*0.85</f>
        <v>31195</v>
      </c>
      <c r="AS18" s="313">
        <f>'C завтраками| Bed and breakfast'!AT17*0.85</f>
        <v>35445</v>
      </c>
      <c r="AT18" s="313">
        <f>'C завтраками| Bed and breakfast'!AU17*0.85</f>
        <v>31195</v>
      </c>
      <c r="AU18" s="313">
        <f>'C завтраками| Bed and breakfast'!AV17*0.85</f>
        <v>35445</v>
      </c>
      <c r="AV18" s="313">
        <f>'C завтраками| Bed and breakfast'!AW17*0.85</f>
        <v>31195</v>
      </c>
      <c r="AW18" s="313">
        <f>'C завтраками| Bed and breakfast'!AX17*0.85</f>
        <v>37995</v>
      </c>
      <c r="AX18" s="313">
        <f>'C завтраками| Bed and breakfast'!AY17*0.85</f>
        <v>27200</v>
      </c>
      <c r="AY18" s="313">
        <f>'C завтраками| Bed and breakfast'!AZ17*0.85</f>
        <v>32895</v>
      </c>
      <c r="AZ18" s="313">
        <f>'C завтраками| Bed and breakfast'!BA17*0.85</f>
        <v>24650</v>
      </c>
      <c r="BA18" s="313">
        <f>'C завтраками| Bed and breakfast'!BB17*0.85</f>
        <v>25925</v>
      </c>
      <c r="BB18" s="313">
        <f>'C завтраками| Bed and breakfast'!BC17*0.85</f>
        <v>24650</v>
      </c>
      <c r="BC18" s="313">
        <f>'C завтраками| Bed and breakfast'!BD17*0.85</f>
        <v>25925</v>
      </c>
      <c r="BD18" s="313">
        <f>'C завтраками| Bed and breakfast'!BE17*0.85</f>
        <v>24650</v>
      </c>
      <c r="BE18" s="313">
        <f>'C завтраками| Bed and breakfast'!BF17*0.85</f>
        <v>25925</v>
      </c>
      <c r="BF18" s="313">
        <f>'C завтраками| Bed and breakfast'!BG17*0.85</f>
        <v>24650</v>
      </c>
      <c r="BG18" s="313">
        <f>'C завтраками| Bed and breakfast'!BH17*0.85</f>
        <v>25925</v>
      </c>
      <c r="BH18" s="313">
        <f>'C завтраками| Bed and breakfast'!BI17*0.85</f>
        <v>24650</v>
      </c>
    </row>
    <row r="19" spans="1:60" s="85" customFormat="1" x14ac:dyDescent="0.2">
      <c r="A19" s="259" t="s">
        <v>136</v>
      </c>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292"/>
      <c r="BC19" s="292"/>
      <c r="BD19" s="292"/>
      <c r="BE19" s="292"/>
      <c r="BF19" s="292"/>
      <c r="BG19" s="292"/>
      <c r="BH19" s="292"/>
    </row>
    <row r="20" spans="1:60" s="85" customFormat="1" x14ac:dyDescent="0.2">
      <c r="A20" s="260">
        <v>1</v>
      </c>
      <c r="B20" s="313" t="e">
        <f>'C завтраками| Bed and breakfast'!#REF!*0.85</f>
        <v>#REF!</v>
      </c>
      <c r="C20" s="313" t="e">
        <f>'C завтраками| Bed and breakfast'!#REF!*0.85</f>
        <v>#REF!</v>
      </c>
      <c r="D20" s="313" t="e">
        <f>'C завтраками| Bed and breakfast'!#REF!*0.85</f>
        <v>#REF!</v>
      </c>
      <c r="E20" s="313" t="e">
        <f>'C завтраками| Bed and breakfast'!#REF!*0.85</f>
        <v>#REF!</v>
      </c>
      <c r="F20" s="313" t="e">
        <f>'C завтраками| Bed and breakfast'!#REF!*0.85</f>
        <v>#REF!</v>
      </c>
      <c r="G20" s="313" t="e">
        <f>'C завтраками| Bed and breakfast'!#REF!*0.85</f>
        <v>#REF!</v>
      </c>
      <c r="H20" s="313">
        <f>'C завтраками| Bed and breakfast'!B19*0.85</f>
        <v>23800</v>
      </c>
      <c r="I20" s="313">
        <f>'C завтраками| Bed and breakfast'!C19*0.85</f>
        <v>22525</v>
      </c>
      <c r="J20" s="313">
        <f>'C завтраками| Bed and breakfast'!D19*0.85</f>
        <v>20570</v>
      </c>
      <c r="K20" s="313">
        <f>'C завтраками| Bed and breakfast'!E19*0.85</f>
        <v>20570</v>
      </c>
      <c r="L20" s="313">
        <f>'C завтраками| Bed and breakfast'!F19*0.85</f>
        <v>23800</v>
      </c>
      <c r="M20" s="313">
        <f>'C завтраками| Bed and breakfast'!G19*0.85</f>
        <v>35275</v>
      </c>
      <c r="N20" s="313">
        <f>'C завтраками| Bed and breakfast'!I19*0.85</f>
        <v>28900</v>
      </c>
      <c r="O20" s="313">
        <f>'C завтраками| Bed and breakfast'!J19*0.85</f>
        <v>28900</v>
      </c>
      <c r="P20" s="313">
        <f>'C завтраками| Bed and breakfast'!K19*0.85</f>
        <v>26350</v>
      </c>
      <c r="Q20" s="313">
        <f>'C завтраками| Bed and breakfast'!L19*0.85</f>
        <v>31450</v>
      </c>
      <c r="R20" s="313">
        <f>'C завтраками| Bed and breakfast'!N19*0.85</f>
        <v>19975</v>
      </c>
      <c r="S20" s="313">
        <f>'C завтраками| Bed and breakfast'!P19*0.85</f>
        <v>19975</v>
      </c>
      <c r="T20" s="313">
        <f>'C завтраками| Bed and breakfast'!Q19*0.85</f>
        <v>20570</v>
      </c>
      <c r="U20" s="313">
        <f>'C завтраками| Bed and breakfast'!R19*0.85</f>
        <v>21250</v>
      </c>
      <c r="V20" s="313">
        <f>'C завтраками| Bed and breakfast'!S19*0.85</f>
        <v>18700</v>
      </c>
      <c r="W20" s="313">
        <f>'C завтраками| Bed and breakfast'!T19*0.85</f>
        <v>21250</v>
      </c>
      <c r="X20" s="313">
        <f>'C завтраками| Bed and breakfast'!U19*0.85</f>
        <v>23800</v>
      </c>
      <c r="Y20" s="313">
        <f>'C завтраками| Bed and breakfast'!V19*0.85</f>
        <v>23800</v>
      </c>
      <c r="Z20" s="313">
        <f>'C завтраками| Bed and breakfast'!W19*0.85</f>
        <v>23800</v>
      </c>
      <c r="AA20" s="313">
        <f>'C завтраками| Bed and breakfast'!X19*0.85</f>
        <v>23800</v>
      </c>
      <c r="AB20" s="313">
        <f>'C завтраками| Bed and breakfast'!Y19*0.85</f>
        <v>22525</v>
      </c>
      <c r="AC20" s="313">
        <f>'C завтраками| Bed and breakfast'!Z19*0.85</f>
        <v>26350</v>
      </c>
      <c r="AD20" s="313">
        <f>'C завтраками| Bed and breakfast'!AA19*0.85</f>
        <v>22525</v>
      </c>
      <c r="AE20" s="313">
        <f>'C завтраками| Bed and breakfast'!AC19*0.85</f>
        <v>26350</v>
      </c>
      <c r="AF20" s="313">
        <f>'C завтраками| Bed and breakfast'!AD19*0.85</f>
        <v>22525</v>
      </c>
      <c r="AG20" s="313">
        <f>'C завтраками| Bed and breakfast'!AE19*0.85</f>
        <v>26350</v>
      </c>
      <c r="AH20" s="313">
        <f>'C завтраками| Bed and breakfast'!AF19*0.85</f>
        <v>23800</v>
      </c>
      <c r="AI20" s="313">
        <f>'C завтраками| Bed and breakfast'!AG19*0.85</f>
        <v>29495</v>
      </c>
      <c r="AJ20" s="313">
        <f>'C завтраками| Bed and breakfast'!AH19*0.85</f>
        <v>32045</v>
      </c>
      <c r="AK20" s="313">
        <f>'C завтраками| Bed and breakfast'!AI19*0.85</f>
        <v>29495</v>
      </c>
      <c r="AL20" s="313">
        <f>'C завтраками| Bed and breakfast'!AL19*0.85</f>
        <v>29495</v>
      </c>
      <c r="AM20" s="313">
        <f>'C завтраками| Bed and breakfast'!AM19*0.85</f>
        <v>28050</v>
      </c>
      <c r="AN20" s="313">
        <f>'C завтраками| Bed and breakfast'!AN19*0.85</f>
        <v>32045</v>
      </c>
      <c r="AO20" s="313">
        <f>'C завтраками| Bed and breakfast'!AO19*0.85</f>
        <v>29495</v>
      </c>
      <c r="AP20" s="313">
        <f>'C завтраками| Bed and breakfast'!AQ19*0.85</f>
        <v>32045</v>
      </c>
      <c r="AQ20" s="313">
        <f>'C завтраками| Bed and breakfast'!AR19*0.85</f>
        <v>38845</v>
      </c>
      <c r="AR20" s="313">
        <f>'C завтраками| Bed and breakfast'!AS19*0.85</f>
        <v>32045</v>
      </c>
      <c r="AS20" s="313">
        <f>'C завтраками| Bed and breakfast'!AT19*0.85</f>
        <v>36295</v>
      </c>
      <c r="AT20" s="313">
        <f>'C завтраками| Bed and breakfast'!AU19*0.85</f>
        <v>32045</v>
      </c>
      <c r="AU20" s="313">
        <f>'C завтраками| Bed and breakfast'!AV19*0.85</f>
        <v>36295</v>
      </c>
      <c r="AV20" s="313">
        <f>'C завтраками| Bed and breakfast'!AW19*0.85</f>
        <v>32045</v>
      </c>
      <c r="AW20" s="313">
        <f>'C завтраками| Bed and breakfast'!AX19*0.85</f>
        <v>38845</v>
      </c>
      <c r="AX20" s="313">
        <f>'C завтраками| Bed and breakfast'!AY19*0.85</f>
        <v>28050</v>
      </c>
      <c r="AY20" s="313">
        <f>'C завтраками| Bed and breakfast'!AZ19*0.85</f>
        <v>33745</v>
      </c>
      <c r="AZ20" s="313">
        <f>'C завтраками| Bed and breakfast'!BA19*0.85</f>
        <v>25500</v>
      </c>
      <c r="BA20" s="313">
        <f>'C завтраками| Bed and breakfast'!BB19*0.85</f>
        <v>26775</v>
      </c>
      <c r="BB20" s="313">
        <f>'C завтраками| Bed and breakfast'!BC19*0.85</f>
        <v>25500</v>
      </c>
      <c r="BC20" s="313">
        <f>'C завтраками| Bed and breakfast'!BD19*0.85</f>
        <v>26775</v>
      </c>
      <c r="BD20" s="313">
        <f>'C завтраками| Bed and breakfast'!BE19*0.85</f>
        <v>25500</v>
      </c>
      <c r="BE20" s="313">
        <f>'C завтраками| Bed and breakfast'!BF19*0.85</f>
        <v>26775</v>
      </c>
      <c r="BF20" s="313">
        <f>'C завтраками| Bed and breakfast'!BG19*0.85</f>
        <v>25500</v>
      </c>
      <c r="BG20" s="313">
        <f>'C завтраками| Bed and breakfast'!BH19*0.85</f>
        <v>26775</v>
      </c>
      <c r="BH20" s="313">
        <f>'C завтраками| Bed and breakfast'!BI19*0.85</f>
        <v>25500</v>
      </c>
    </row>
    <row r="21" spans="1:60" s="85" customFormat="1" x14ac:dyDescent="0.2">
      <c r="A21" s="260">
        <v>2</v>
      </c>
      <c r="B21" s="313" t="e">
        <f>'C завтраками| Bed and breakfast'!#REF!*0.85</f>
        <v>#REF!</v>
      </c>
      <c r="C21" s="313" t="e">
        <f>'C завтраками| Bed and breakfast'!#REF!*0.85</f>
        <v>#REF!</v>
      </c>
      <c r="D21" s="313" t="e">
        <f>'C завтраками| Bed and breakfast'!#REF!*0.85</f>
        <v>#REF!</v>
      </c>
      <c r="E21" s="313" t="e">
        <f>'C завтраками| Bed and breakfast'!#REF!*0.85</f>
        <v>#REF!</v>
      </c>
      <c r="F21" s="313" t="e">
        <f>'C завтраками| Bed and breakfast'!#REF!*0.85</f>
        <v>#REF!</v>
      </c>
      <c r="G21" s="313" t="e">
        <f>'C завтраками| Bed and breakfast'!#REF!*0.85</f>
        <v>#REF!</v>
      </c>
      <c r="H21" s="313">
        <f>'C завтраками| Bed and breakfast'!B20*0.85</f>
        <v>25500</v>
      </c>
      <c r="I21" s="313">
        <f>'C завтраками| Bed and breakfast'!C20*0.85</f>
        <v>24225</v>
      </c>
      <c r="J21" s="313">
        <f>'C завтраками| Bed and breakfast'!D20*0.85</f>
        <v>22270</v>
      </c>
      <c r="K21" s="313">
        <f>'C завтраками| Bed and breakfast'!E20*0.85</f>
        <v>22270</v>
      </c>
      <c r="L21" s="313">
        <f>'C завтраками| Bed and breakfast'!F20*0.85</f>
        <v>25500</v>
      </c>
      <c r="M21" s="313">
        <f>'C завтраками| Bed and breakfast'!G20*0.85</f>
        <v>36975</v>
      </c>
      <c r="N21" s="313">
        <f>'C завтраками| Bed and breakfast'!I20*0.85</f>
        <v>30600</v>
      </c>
      <c r="O21" s="313">
        <f>'C завтраками| Bed and breakfast'!J20*0.85</f>
        <v>30600</v>
      </c>
      <c r="P21" s="313">
        <f>'C завтраками| Bed and breakfast'!K20*0.85</f>
        <v>28050</v>
      </c>
      <c r="Q21" s="313">
        <f>'C завтраками| Bed and breakfast'!L20*0.85</f>
        <v>33150</v>
      </c>
      <c r="R21" s="313">
        <f>'C завтраками| Bed and breakfast'!N20*0.85</f>
        <v>21675</v>
      </c>
      <c r="S21" s="313">
        <f>'C завтраками| Bed and breakfast'!P20*0.85</f>
        <v>21675</v>
      </c>
      <c r="T21" s="313">
        <f>'C завтраками| Bed and breakfast'!Q20*0.85</f>
        <v>22270</v>
      </c>
      <c r="U21" s="313">
        <f>'C завтраками| Bed and breakfast'!R20*0.85</f>
        <v>22950</v>
      </c>
      <c r="V21" s="313">
        <f>'C завтраками| Bed and breakfast'!S20*0.85</f>
        <v>20400</v>
      </c>
      <c r="W21" s="313">
        <f>'C завтраками| Bed and breakfast'!T20*0.85</f>
        <v>22950</v>
      </c>
      <c r="X21" s="313">
        <f>'C завтраками| Bed and breakfast'!U20*0.85</f>
        <v>25500</v>
      </c>
      <c r="Y21" s="313">
        <f>'C завтраками| Bed and breakfast'!V20*0.85</f>
        <v>25500</v>
      </c>
      <c r="Z21" s="313">
        <f>'C завтраками| Bed and breakfast'!W20*0.85</f>
        <v>25500</v>
      </c>
      <c r="AA21" s="313">
        <f>'C завтраками| Bed and breakfast'!X20*0.85</f>
        <v>25500</v>
      </c>
      <c r="AB21" s="313">
        <f>'C завтраками| Bed and breakfast'!Y20*0.85</f>
        <v>24225</v>
      </c>
      <c r="AC21" s="313">
        <f>'C завтраками| Bed and breakfast'!Z20*0.85</f>
        <v>28050</v>
      </c>
      <c r="AD21" s="313">
        <f>'C завтраками| Bed and breakfast'!AA20*0.85</f>
        <v>24225</v>
      </c>
      <c r="AE21" s="313">
        <f>'C завтраками| Bed and breakfast'!AC20*0.85</f>
        <v>28050</v>
      </c>
      <c r="AF21" s="313">
        <f>'C завтраками| Bed and breakfast'!AD20*0.85</f>
        <v>24225</v>
      </c>
      <c r="AG21" s="313">
        <f>'C завтраками| Bed and breakfast'!AE20*0.85</f>
        <v>28050</v>
      </c>
      <c r="AH21" s="313">
        <f>'C завтраками| Bed and breakfast'!AF20*0.85</f>
        <v>25500</v>
      </c>
      <c r="AI21" s="313">
        <f>'C завтраками| Bed and breakfast'!AG20*0.85</f>
        <v>31195</v>
      </c>
      <c r="AJ21" s="313">
        <f>'C завтраками| Bed and breakfast'!AH20*0.85</f>
        <v>33745</v>
      </c>
      <c r="AK21" s="313">
        <f>'C завтраками| Bed and breakfast'!AI20*0.85</f>
        <v>31195</v>
      </c>
      <c r="AL21" s="313">
        <f>'C завтраками| Bed and breakfast'!AL20*0.85</f>
        <v>31195</v>
      </c>
      <c r="AM21" s="313">
        <f>'C завтраками| Bed and breakfast'!AM20*0.85</f>
        <v>29750</v>
      </c>
      <c r="AN21" s="313">
        <f>'C завтраками| Bed and breakfast'!AN20*0.85</f>
        <v>33745</v>
      </c>
      <c r="AO21" s="313">
        <f>'C завтраками| Bed and breakfast'!AO20*0.85</f>
        <v>31195</v>
      </c>
      <c r="AP21" s="313">
        <f>'C завтраками| Bed and breakfast'!AQ20*0.85</f>
        <v>33745</v>
      </c>
      <c r="AQ21" s="313">
        <f>'C завтраками| Bed and breakfast'!AR20*0.85</f>
        <v>40545</v>
      </c>
      <c r="AR21" s="313">
        <f>'C завтраками| Bed and breakfast'!AS20*0.85</f>
        <v>33745</v>
      </c>
      <c r="AS21" s="313">
        <f>'C завтраками| Bed and breakfast'!AT20*0.85</f>
        <v>37995</v>
      </c>
      <c r="AT21" s="313">
        <f>'C завтраками| Bed and breakfast'!AU20*0.85</f>
        <v>33745</v>
      </c>
      <c r="AU21" s="313">
        <f>'C завтраками| Bed and breakfast'!AV20*0.85</f>
        <v>37995</v>
      </c>
      <c r="AV21" s="313">
        <f>'C завтраками| Bed and breakfast'!AW20*0.85</f>
        <v>33745</v>
      </c>
      <c r="AW21" s="313">
        <f>'C завтраками| Bed and breakfast'!AX20*0.85</f>
        <v>40545</v>
      </c>
      <c r="AX21" s="313">
        <f>'C завтраками| Bed and breakfast'!AY20*0.85</f>
        <v>29750</v>
      </c>
      <c r="AY21" s="313">
        <f>'C завтраками| Bed and breakfast'!AZ20*0.85</f>
        <v>35445</v>
      </c>
      <c r="AZ21" s="313">
        <f>'C завтраками| Bed and breakfast'!BA20*0.85</f>
        <v>27200</v>
      </c>
      <c r="BA21" s="313">
        <f>'C завтраками| Bed and breakfast'!BB20*0.85</f>
        <v>28475</v>
      </c>
      <c r="BB21" s="313">
        <f>'C завтраками| Bed and breakfast'!BC20*0.85</f>
        <v>27200</v>
      </c>
      <c r="BC21" s="313">
        <f>'C завтраками| Bed and breakfast'!BD20*0.85</f>
        <v>28475</v>
      </c>
      <c r="BD21" s="313">
        <f>'C завтраками| Bed and breakfast'!BE20*0.85</f>
        <v>27200</v>
      </c>
      <c r="BE21" s="313">
        <f>'C завтраками| Bed and breakfast'!BF20*0.85</f>
        <v>28475</v>
      </c>
      <c r="BF21" s="313">
        <f>'C завтраками| Bed and breakfast'!BG20*0.85</f>
        <v>27200</v>
      </c>
      <c r="BG21" s="313">
        <f>'C завтраками| Bed and breakfast'!BH20*0.85</f>
        <v>28475</v>
      </c>
      <c r="BH21" s="313">
        <f>'C завтраками| Bed and breakfast'!BI20*0.85</f>
        <v>27200</v>
      </c>
    </row>
    <row r="22" spans="1:60" s="85" customFormat="1" x14ac:dyDescent="0.2">
      <c r="A22" s="259" t="s">
        <v>137</v>
      </c>
      <c r="B22" s="311"/>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row>
    <row r="23" spans="1:60" s="85" customFormat="1" x14ac:dyDescent="0.2">
      <c r="A23" s="260" t="s">
        <v>129</v>
      </c>
      <c r="B23" s="313" t="e">
        <f>'C завтраками| Bed and breakfast'!#REF!*0.85</f>
        <v>#REF!</v>
      </c>
      <c r="C23" s="313" t="e">
        <f>'C завтраками| Bed and breakfast'!#REF!*0.85</f>
        <v>#REF!</v>
      </c>
      <c r="D23" s="313" t="e">
        <f>'C завтраками| Bed and breakfast'!#REF!*0.85</f>
        <v>#REF!</v>
      </c>
      <c r="E23" s="313" t="e">
        <f>'C завтраками| Bed and breakfast'!#REF!*0.85</f>
        <v>#REF!</v>
      </c>
      <c r="F23" s="313" t="e">
        <f>'C завтраками| Bed and breakfast'!#REF!*0.85</f>
        <v>#REF!</v>
      </c>
      <c r="G23" s="313" t="e">
        <f>'C завтраками| Bed and breakfast'!#REF!*0.85</f>
        <v>#REF!</v>
      </c>
      <c r="H23" s="313">
        <f>'C завтраками| Bed and breakfast'!B22*0.85</f>
        <v>31875</v>
      </c>
      <c r="I23" s="313">
        <f>'C завтраками| Bed and breakfast'!C22*0.85</f>
        <v>30600</v>
      </c>
      <c r="J23" s="313">
        <f>'C завтраками| Bed and breakfast'!D22*0.85</f>
        <v>28645</v>
      </c>
      <c r="K23" s="313">
        <f>'C завтраками| Bed and breakfast'!E22*0.85</f>
        <v>28645</v>
      </c>
      <c r="L23" s="313">
        <f>'C завтраками| Bed and breakfast'!F22*0.85</f>
        <v>31875</v>
      </c>
      <c r="M23" s="313">
        <f>'C завтраками| Bed and breakfast'!G22*0.85</f>
        <v>43350</v>
      </c>
      <c r="N23" s="313">
        <f>'C завтраками| Bed and breakfast'!I22*0.85</f>
        <v>36975</v>
      </c>
      <c r="O23" s="313">
        <f>'C завтраками| Bed and breakfast'!J22*0.85</f>
        <v>36975</v>
      </c>
      <c r="P23" s="313">
        <f>'C завтраками| Bed and breakfast'!K22*0.85</f>
        <v>34425</v>
      </c>
      <c r="Q23" s="313">
        <f>'C завтраками| Bed and breakfast'!L22*0.85</f>
        <v>39525</v>
      </c>
      <c r="R23" s="313">
        <f>'C завтраками| Bed and breakfast'!N22*0.85</f>
        <v>28050</v>
      </c>
      <c r="S23" s="313">
        <f>'C завтраками| Bed and breakfast'!P22*0.85</f>
        <v>28050</v>
      </c>
      <c r="T23" s="313">
        <f>'C завтраками| Bed and breakfast'!Q22*0.85</f>
        <v>28645</v>
      </c>
      <c r="U23" s="313">
        <f>'C завтраками| Bed and breakfast'!R22*0.85</f>
        <v>29325</v>
      </c>
      <c r="V23" s="313">
        <f>'C завтраками| Bed and breakfast'!S22*0.85</f>
        <v>26775</v>
      </c>
      <c r="W23" s="313">
        <f>'C завтраками| Bed and breakfast'!T22*0.85</f>
        <v>29325</v>
      </c>
      <c r="X23" s="313">
        <f>'C завтраками| Bed and breakfast'!U22*0.85</f>
        <v>31875</v>
      </c>
      <c r="Y23" s="313">
        <f>'C завтраками| Bed and breakfast'!V22*0.85</f>
        <v>31875</v>
      </c>
      <c r="Z23" s="313">
        <f>'C завтраками| Bed and breakfast'!W22*0.85</f>
        <v>31875</v>
      </c>
      <c r="AA23" s="313">
        <f>'C завтраками| Bed and breakfast'!X22*0.85</f>
        <v>31875</v>
      </c>
      <c r="AB23" s="313">
        <f>'C завтраками| Bed and breakfast'!Y22*0.85</f>
        <v>30600</v>
      </c>
      <c r="AC23" s="313">
        <f>'C завтраками| Bed and breakfast'!Z22*0.85</f>
        <v>34425</v>
      </c>
      <c r="AD23" s="313">
        <f>'C завтраками| Bed and breakfast'!AA22*0.85</f>
        <v>30600</v>
      </c>
      <c r="AE23" s="313">
        <f>'C завтраками| Bed and breakfast'!AC22*0.85</f>
        <v>34425</v>
      </c>
      <c r="AF23" s="313">
        <f>'C завтраками| Bed and breakfast'!AD22*0.85</f>
        <v>30600</v>
      </c>
      <c r="AG23" s="313">
        <f>'C завтраками| Bed and breakfast'!AE22*0.85</f>
        <v>34425</v>
      </c>
      <c r="AH23" s="313">
        <f>'C завтраками| Bed and breakfast'!AF22*0.85</f>
        <v>31875</v>
      </c>
      <c r="AI23" s="313">
        <f>'C завтраками| Bed and breakfast'!AG22*0.85</f>
        <v>37570</v>
      </c>
      <c r="AJ23" s="313">
        <f>'C завтраками| Bed and breakfast'!AH22*0.85</f>
        <v>40120</v>
      </c>
      <c r="AK23" s="313">
        <f>'C завтраками| Bed and breakfast'!AI22*0.85</f>
        <v>37570</v>
      </c>
      <c r="AL23" s="313">
        <f>'C завтраками| Bed and breakfast'!AL22*0.85</f>
        <v>37570</v>
      </c>
      <c r="AM23" s="313">
        <f>'C завтраками| Bed and breakfast'!AM22*0.85</f>
        <v>36125</v>
      </c>
      <c r="AN23" s="313">
        <f>'C завтраками| Bed and breakfast'!AN22*0.85</f>
        <v>40120</v>
      </c>
      <c r="AO23" s="313">
        <f>'C завтраками| Bed and breakfast'!AO22*0.85</f>
        <v>37570</v>
      </c>
      <c r="AP23" s="313">
        <f>'C завтраками| Bed and breakfast'!AQ22*0.85</f>
        <v>40120</v>
      </c>
      <c r="AQ23" s="313">
        <f>'C завтраками| Bed and breakfast'!AR22*0.85</f>
        <v>46920</v>
      </c>
      <c r="AR23" s="313">
        <f>'C завтраками| Bed and breakfast'!AS22*0.85</f>
        <v>40120</v>
      </c>
      <c r="AS23" s="313">
        <f>'C завтраками| Bed and breakfast'!AT22*0.85</f>
        <v>44370</v>
      </c>
      <c r="AT23" s="313">
        <f>'C завтраками| Bed and breakfast'!AU22*0.85</f>
        <v>40120</v>
      </c>
      <c r="AU23" s="313">
        <f>'C завтраками| Bed and breakfast'!AV22*0.85</f>
        <v>44370</v>
      </c>
      <c r="AV23" s="313">
        <f>'C завтраками| Bed and breakfast'!AW22*0.85</f>
        <v>40120</v>
      </c>
      <c r="AW23" s="313">
        <f>'C завтраками| Bed and breakfast'!AX22*0.85</f>
        <v>46920</v>
      </c>
      <c r="AX23" s="313">
        <f>'C завтраками| Bed and breakfast'!AY22*0.85</f>
        <v>36125</v>
      </c>
      <c r="AY23" s="313">
        <f>'C завтраками| Bed and breakfast'!AZ22*0.85</f>
        <v>41820</v>
      </c>
      <c r="AZ23" s="313">
        <f>'C завтраками| Bed and breakfast'!BA22*0.85</f>
        <v>33575</v>
      </c>
      <c r="BA23" s="313">
        <f>'C завтраками| Bed and breakfast'!BB22*0.85</f>
        <v>34850</v>
      </c>
      <c r="BB23" s="313">
        <f>'C завтраками| Bed and breakfast'!BC22*0.85</f>
        <v>33575</v>
      </c>
      <c r="BC23" s="313">
        <f>'C завтраками| Bed and breakfast'!BD22*0.85</f>
        <v>34850</v>
      </c>
      <c r="BD23" s="313">
        <f>'C завтраками| Bed and breakfast'!BE22*0.85</f>
        <v>33575</v>
      </c>
      <c r="BE23" s="313">
        <f>'C завтраками| Bed and breakfast'!BF22*0.85</f>
        <v>34850</v>
      </c>
      <c r="BF23" s="313">
        <f>'C завтраками| Bed and breakfast'!BG22*0.85</f>
        <v>33575</v>
      </c>
      <c r="BG23" s="313">
        <f>'C завтраками| Bed and breakfast'!BH22*0.85</f>
        <v>34850</v>
      </c>
      <c r="BH23" s="313">
        <f>'C завтраками| Bed and breakfast'!BI22*0.85</f>
        <v>33575</v>
      </c>
    </row>
    <row r="24" spans="1:60" s="85" customFormat="1" x14ac:dyDescent="0.2">
      <c r="A24" s="259" t="s">
        <v>138</v>
      </c>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2"/>
      <c r="BC24" s="292"/>
      <c r="BD24" s="292"/>
      <c r="BE24" s="292"/>
      <c r="BF24" s="292"/>
      <c r="BG24" s="292"/>
      <c r="BH24" s="292"/>
    </row>
    <row r="25" spans="1:60" s="85" customFormat="1" x14ac:dyDescent="0.2">
      <c r="A25" s="260" t="s">
        <v>129</v>
      </c>
      <c r="B25" s="313" t="e">
        <f>'C завтраками| Bed and breakfast'!#REF!*0.85</f>
        <v>#REF!</v>
      </c>
      <c r="C25" s="313" t="e">
        <f>'C завтраками| Bed and breakfast'!#REF!*0.85</f>
        <v>#REF!</v>
      </c>
      <c r="D25" s="313" t="e">
        <f>'C завтраками| Bed and breakfast'!#REF!*0.85</f>
        <v>#REF!</v>
      </c>
      <c r="E25" s="313" t="e">
        <f>'C завтраками| Bed and breakfast'!#REF!*0.85</f>
        <v>#REF!</v>
      </c>
      <c r="F25" s="313" t="e">
        <f>'C завтраками| Bed and breakfast'!#REF!*0.85</f>
        <v>#REF!</v>
      </c>
      <c r="G25" s="313" t="e">
        <f>'C завтраками| Bed and breakfast'!#REF!*0.85</f>
        <v>#REF!</v>
      </c>
      <c r="H25" s="313">
        <f>'C завтраками| Bed and breakfast'!B24*0.85</f>
        <v>38675</v>
      </c>
      <c r="I25" s="313">
        <f>'C завтраками| Bed and breakfast'!C24*0.85</f>
        <v>37400</v>
      </c>
      <c r="J25" s="313">
        <f>'C завтраками| Bed and breakfast'!D24*0.85</f>
        <v>35445</v>
      </c>
      <c r="K25" s="313">
        <f>'C завтраками| Bed and breakfast'!E24*0.85</f>
        <v>35445</v>
      </c>
      <c r="L25" s="313">
        <f>'C завтраками| Bed and breakfast'!F24*0.85</f>
        <v>38675</v>
      </c>
      <c r="M25" s="313">
        <f>'C завтраками| Bed and breakfast'!G24*0.85</f>
        <v>50150</v>
      </c>
      <c r="N25" s="313">
        <f>'C завтраками| Bed and breakfast'!I24*0.85</f>
        <v>43775</v>
      </c>
      <c r="O25" s="313">
        <f>'C завтраками| Bed and breakfast'!J24*0.85</f>
        <v>43775</v>
      </c>
      <c r="P25" s="313">
        <f>'C завтраками| Bed and breakfast'!K24*0.85</f>
        <v>41225</v>
      </c>
      <c r="Q25" s="313">
        <f>'C завтраками| Bed and breakfast'!L24*0.85</f>
        <v>46325</v>
      </c>
      <c r="R25" s="313">
        <f>'C завтраками| Bed and breakfast'!N24*0.85</f>
        <v>34850</v>
      </c>
      <c r="S25" s="313">
        <f>'C завтраками| Bed and breakfast'!P24*0.85</f>
        <v>34850</v>
      </c>
      <c r="T25" s="313">
        <f>'C завтраками| Bed and breakfast'!Q24*0.85</f>
        <v>35445</v>
      </c>
      <c r="U25" s="313">
        <f>'C завтраками| Bed and breakfast'!R24*0.85</f>
        <v>36125</v>
      </c>
      <c r="V25" s="313">
        <f>'C завтраками| Bed and breakfast'!S24*0.85</f>
        <v>33575</v>
      </c>
      <c r="W25" s="313">
        <f>'C завтраками| Bed and breakfast'!T24*0.85</f>
        <v>36125</v>
      </c>
      <c r="X25" s="313">
        <f>'C завтраками| Bed and breakfast'!U24*0.85</f>
        <v>38675</v>
      </c>
      <c r="Y25" s="313">
        <f>'C завтраками| Bed and breakfast'!V24*0.85</f>
        <v>38675</v>
      </c>
      <c r="Z25" s="313">
        <f>'C завтраками| Bed and breakfast'!W24*0.85</f>
        <v>38675</v>
      </c>
      <c r="AA25" s="313">
        <f>'C завтраками| Bed and breakfast'!X24*0.85</f>
        <v>38675</v>
      </c>
      <c r="AB25" s="313">
        <f>'C завтраками| Bed and breakfast'!Y24*0.85</f>
        <v>37400</v>
      </c>
      <c r="AC25" s="313">
        <f>'C завтраками| Bed and breakfast'!Z24*0.85</f>
        <v>41225</v>
      </c>
      <c r="AD25" s="313">
        <f>'C завтраками| Bed and breakfast'!AA24*0.85</f>
        <v>37400</v>
      </c>
      <c r="AE25" s="313">
        <f>'C завтраками| Bed and breakfast'!AC24*0.85</f>
        <v>41225</v>
      </c>
      <c r="AF25" s="313">
        <f>'C завтраками| Bed and breakfast'!AD24*0.85</f>
        <v>37400</v>
      </c>
      <c r="AG25" s="313">
        <f>'C завтраками| Bed and breakfast'!AE24*0.85</f>
        <v>41225</v>
      </c>
      <c r="AH25" s="313">
        <f>'C завтраками| Bed and breakfast'!AF24*0.85</f>
        <v>38675</v>
      </c>
      <c r="AI25" s="313">
        <f>'C завтраками| Bed and breakfast'!AG24*0.85</f>
        <v>44370</v>
      </c>
      <c r="AJ25" s="313">
        <f>'C завтраками| Bed and breakfast'!AH24*0.85</f>
        <v>46920</v>
      </c>
      <c r="AK25" s="313">
        <f>'C завтраками| Bed and breakfast'!AI24*0.85</f>
        <v>44370</v>
      </c>
      <c r="AL25" s="313">
        <f>'C завтраками| Bed and breakfast'!AL24*0.85</f>
        <v>44370</v>
      </c>
      <c r="AM25" s="313">
        <f>'C завтраками| Bed and breakfast'!AM24*0.85</f>
        <v>42925</v>
      </c>
      <c r="AN25" s="313">
        <f>'C завтраками| Bed and breakfast'!AN24*0.85</f>
        <v>46920</v>
      </c>
      <c r="AO25" s="313">
        <f>'C завтраками| Bed and breakfast'!AO24*0.85</f>
        <v>44370</v>
      </c>
      <c r="AP25" s="313">
        <f>'C завтраками| Bed and breakfast'!AQ24*0.85</f>
        <v>46920</v>
      </c>
      <c r="AQ25" s="313">
        <f>'C завтраками| Bed and breakfast'!AR24*0.85</f>
        <v>53720</v>
      </c>
      <c r="AR25" s="313">
        <f>'C завтраками| Bed and breakfast'!AS24*0.85</f>
        <v>46920</v>
      </c>
      <c r="AS25" s="313">
        <f>'C завтраками| Bed and breakfast'!AT24*0.85</f>
        <v>51170</v>
      </c>
      <c r="AT25" s="313">
        <f>'C завтраками| Bed and breakfast'!AU24*0.85</f>
        <v>46920</v>
      </c>
      <c r="AU25" s="313">
        <f>'C завтраками| Bed and breakfast'!AV24*0.85</f>
        <v>51170</v>
      </c>
      <c r="AV25" s="313">
        <f>'C завтраками| Bed and breakfast'!AW24*0.85</f>
        <v>46920</v>
      </c>
      <c r="AW25" s="313">
        <f>'C завтраками| Bed and breakfast'!AX24*0.85</f>
        <v>53720</v>
      </c>
      <c r="AX25" s="313">
        <f>'C завтраками| Bed and breakfast'!AY24*0.85</f>
        <v>42925</v>
      </c>
      <c r="AY25" s="313">
        <f>'C завтраками| Bed and breakfast'!AZ24*0.85</f>
        <v>48620</v>
      </c>
      <c r="AZ25" s="313">
        <f>'C завтраками| Bed and breakfast'!BA24*0.85</f>
        <v>40375</v>
      </c>
      <c r="BA25" s="313">
        <f>'C завтраками| Bed and breakfast'!BB24*0.85</f>
        <v>41650</v>
      </c>
      <c r="BB25" s="313">
        <f>'C завтраками| Bed and breakfast'!BC24*0.85</f>
        <v>40375</v>
      </c>
      <c r="BC25" s="313">
        <f>'C завтраками| Bed and breakfast'!BD24*0.85</f>
        <v>41650</v>
      </c>
      <c r="BD25" s="313">
        <f>'C завтраками| Bed and breakfast'!BE24*0.85</f>
        <v>40375</v>
      </c>
      <c r="BE25" s="313">
        <f>'C завтраками| Bed and breakfast'!BF24*0.85</f>
        <v>41650</v>
      </c>
      <c r="BF25" s="313">
        <f>'C завтраками| Bed and breakfast'!BG24*0.85</f>
        <v>40375</v>
      </c>
      <c r="BG25" s="313">
        <f>'C завтраками| Bed and breakfast'!BH24*0.85</f>
        <v>41650</v>
      </c>
      <c r="BH25" s="313">
        <f>'C завтраками| Bed and breakfast'!BI24*0.85</f>
        <v>40375</v>
      </c>
    </row>
    <row r="26" spans="1:60" s="85" customFormat="1" x14ac:dyDescent="0.2">
      <c r="A26" s="261" t="s">
        <v>139</v>
      </c>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292"/>
      <c r="AW26" s="292"/>
      <c r="AX26" s="292"/>
      <c r="AY26" s="292"/>
      <c r="AZ26" s="292"/>
      <c r="BA26" s="292"/>
      <c r="BB26" s="292"/>
      <c r="BC26" s="292"/>
      <c r="BD26" s="292"/>
      <c r="BE26" s="292"/>
      <c r="BF26" s="292"/>
      <c r="BG26" s="292"/>
      <c r="BH26" s="292"/>
    </row>
    <row r="27" spans="1:60" s="85" customFormat="1" x14ac:dyDescent="0.2">
      <c r="A27" s="260" t="s">
        <v>129</v>
      </c>
      <c r="B27" s="313" t="e">
        <f>'C завтраками| Bed and breakfast'!#REF!*0.85</f>
        <v>#REF!</v>
      </c>
      <c r="C27" s="313" t="e">
        <f>'C завтраками| Bed and breakfast'!#REF!*0.85</f>
        <v>#REF!</v>
      </c>
      <c r="D27" s="313" t="e">
        <f>'C завтраками| Bed and breakfast'!#REF!*0.85</f>
        <v>#REF!</v>
      </c>
      <c r="E27" s="313" t="e">
        <f>'C завтраками| Bed and breakfast'!#REF!*0.85</f>
        <v>#REF!</v>
      </c>
      <c r="F27" s="313" t="e">
        <f>'C завтраками| Bed and breakfast'!#REF!*0.85</f>
        <v>#REF!</v>
      </c>
      <c r="G27" s="313" t="e">
        <f>'C завтраками| Bed and breakfast'!#REF!*0.85</f>
        <v>#REF!</v>
      </c>
      <c r="H27" s="313">
        <f>'C завтраками| Bed and breakfast'!B26*0.85</f>
        <v>59925</v>
      </c>
      <c r="I27" s="313">
        <f>'C завтраками| Bed and breakfast'!C26*0.85</f>
        <v>58650</v>
      </c>
      <c r="J27" s="313">
        <f>'C завтраками| Bed and breakfast'!D26*0.85</f>
        <v>56695</v>
      </c>
      <c r="K27" s="313">
        <f>'C завтраками| Bed and breakfast'!E26*0.85</f>
        <v>56695</v>
      </c>
      <c r="L27" s="313">
        <f>'C завтраками| Bed and breakfast'!F26*0.85</f>
        <v>59925</v>
      </c>
      <c r="M27" s="313">
        <f>'C завтраками| Bed and breakfast'!G26*0.85</f>
        <v>71400</v>
      </c>
      <c r="N27" s="313">
        <f>'C завтраками| Bed and breakfast'!I26*0.85</f>
        <v>65025</v>
      </c>
      <c r="O27" s="313">
        <f>'C завтраками| Bed and breakfast'!J26*0.85</f>
        <v>65025</v>
      </c>
      <c r="P27" s="313">
        <f>'C завтраками| Bed and breakfast'!K26*0.85</f>
        <v>62475</v>
      </c>
      <c r="Q27" s="313">
        <f>'C завтраками| Bed and breakfast'!L26*0.85</f>
        <v>67575</v>
      </c>
      <c r="R27" s="313">
        <f>'C завтраками| Bed and breakfast'!N26*0.85</f>
        <v>56100</v>
      </c>
      <c r="S27" s="313">
        <f>'C завтраками| Bed and breakfast'!P26*0.85</f>
        <v>56100</v>
      </c>
      <c r="T27" s="313">
        <f>'C завтраками| Bed and breakfast'!Q26*0.85</f>
        <v>56695</v>
      </c>
      <c r="U27" s="313">
        <f>'C завтраками| Bed and breakfast'!R26*0.85</f>
        <v>57375</v>
      </c>
      <c r="V27" s="313">
        <f>'C завтраками| Bed and breakfast'!S26*0.85</f>
        <v>54825</v>
      </c>
      <c r="W27" s="313">
        <f>'C завтраками| Bed and breakfast'!T26*0.85</f>
        <v>57375</v>
      </c>
      <c r="X27" s="313">
        <f>'C завтраками| Bed and breakfast'!U26*0.85</f>
        <v>59925</v>
      </c>
      <c r="Y27" s="313">
        <f>'C завтраками| Bed and breakfast'!V26*0.85</f>
        <v>59925</v>
      </c>
      <c r="Z27" s="313">
        <f>'C завтраками| Bed and breakfast'!W26*0.85</f>
        <v>59925</v>
      </c>
      <c r="AA27" s="313">
        <f>'C завтраками| Bed and breakfast'!X26*0.85</f>
        <v>59925</v>
      </c>
      <c r="AB27" s="313">
        <f>'C завтраками| Bed and breakfast'!Y26*0.85</f>
        <v>58650</v>
      </c>
      <c r="AC27" s="313">
        <f>'C завтраками| Bed and breakfast'!Z26*0.85</f>
        <v>62475</v>
      </c>
      <c r="AD27" s="313">
        <f>'C завтраками| Bed and breakfast'!AA26*0.85</f>
        <v>58650</v>
      </c>
      <c r="AE27" s="313">
        <f>'C завтраками| Bed and breakfast'!AC26*0.85</f>
        <v>62475</v>
      </c>
      <c r="AF27" s="313">
        <f>'C завтраками| Bed and breakfast'!AD26*0.85</f>
        <v>58650</v>
      </c>
      <c r="AG27" s="313">
        <f>'C завтраками| Bed and breakfast'!AE26*0.85</f>
        <v>62475</v>
      </c>
      <c r="AH27" s="313">
        <f>'C завтраками| Bed and breakfast'!AF26*0.85</f>
        <v>59925</v>
      </c>
      <c r="AI27" s="313">
        <f>'C завтраками| Bed and breakfast'!AG26*0.85</f>
        <v>65620</v>
      </c>
      <c r="AJ27" s="313">
        <f>'C завтраками| Bed and breakfast'!AH26*0.85</f>
        <v>68170</v>
      </c>
      <c r="AK27" s="313">
        <f>'C завтраками| Bed and breakfast'!AI26*0.85</f>
        <v>65620</v>
      </c>
      <c r="AL27" s="313">
        <f>'C завтраками| Bed and breakfast'!AL26*0.85</f>
        <v>65620</v>
      </c>
      <c r="AM27" s="313">
        <f>'C завтраками| Bed and breakfast'!AM26*0.85</f>
        <v>64175</v>
      </c>
      <c r="AN27" s="313">
        <f>'C завтраками| Bed and breakfast'!AN26*0.85</f>
        <v>68170</v>
      </c>
      <c r="AO27" s="313">
        <f>'C завтраками| Bed and breakfast'!AO26*0.85</f>
        <v>65620</v>
      </c>
      <c r="AP27" s="313">
        <f>'C завтраками| Bed and breakfast'!AQ26*0.85</f>
        <v>68170</v>
      </c>
      <c r="AQ27" s="313">
        <f>'C завтраками| Bed and breakfast'!AR26*0.85</f>
        <v>74970</v>
      </c>
      <c r="AR27" s="313">
        <f>'C завтраками| Bed and breakfast'!AS26*0.85</f>
        <v>68170</v>
      </c>
      <c r="AS27" s="313">
        <f>'C завтраками| Bed and breakfast'!AT26*0.85</f>
        <v>72420</v>
      </c>
      <c r="AT27" s="313">
        <f>'C завтраками| Bed and breakfast'!AU26*0.85</f>
        <v>68170</v>
      </c>
      <c r="AU27" s="313">
        <f>'C завтраками| Bed and breakfast'!AV26*0.85</f>
        <v>72420</v>
      </c>
      <c r="AV27" s="313">
        <f>'C завтраками| Bed and breakfast'!AW26*0.85</f>
        <v>68170</v>
      </c>
      <c r="AW27" s="313">
        <f>'C завтраками| Bed and breakfast'!AX26*0.85</f>
        <v>74970</v>
      </c>
      <c r="AX27" s="313">
        <f>'C завтраками| Bed and breakfast'!AY26*0.85</f>
        <v>64175</v>
      </c>
      <c r="AY27" s="313">
        <f>'C завтраками| Bed and breakfast'!AZ26*0.85</f>
        <v>69870</v>
      </c>
      <c r="AZ27" s="313">
        <f>'C завтраками| Bed and breakfast'!BA26*0.85</f>
        <v>61625</v>
      </c>
      <c r="BA27" s="313">
        <f>'C завтраками| Bed and breakfast'!BB26*0.85</f>
        <v>62900</v>
      </c>
      <c r="BB27" s="313">
        <f>'C завтраками| Bed and breakfast'!BC26*0.85</f>
        <v>61625</v>
      </c>
      <c r="BC27" s="313">
        <f>'C завтраками| Bed and breakfast'!BD26*0.85</f>
        <v>62900</v>
      </c>
      <c r="BD27" s="313">
        <f>'C завтраками| Bed and breakfast'!BE26*0.85</f>
        <v>61625</v>
      </c>
      <c r="BE27" s="313">
        <f>'C завтраками| Bed and breakfast'!BF26*0.85</f>
        <v>62900</v>
      </c>
      <c r="BF27" s="313">
        <f>'C завтраками| Bed and breakfast'!BG26*0.85</f>
        <v>61625</v>
      </c>
      <c r="BG27" s="313">
        <f>'C завтраками| Bed and breakfast'!BH26*0.85</f>
        <v>62900</v>
      </c>
      <c r="BH27" s="313">
        <f>'C завтраками| Bed and breakfast'!BI26*0.85</f>
        <v>61625</v>
      </c>
    </row>
    <row r="28" spans="1:60" s="85" customFormat="1" x14ac:dyDescent="0.2">
      <c r="A28" s="259" t="s">
        <v>140</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2"/>
      <c r="BE28" s="292"/>
      <c r="BF28" s="292"/>
      <c r="BG28" s="292"/>
      <c r="BH28" s="292"/>
    </row>
    <row r="29" spans="1:60" s="85" customFormat="1" x14ac:dyDescent="0.2">
      <c r="A29" s="260" t="s">
        <v>129</v>
      </c>
      <c r="B29" s="313" t="e">
        <f>'C завтраками| Bed and breakfast'!#REF!*0.85</f>
        <v>#REF!</v>
      </c>
      <c r="C29" s="313" t="e">
        <f>'C завтраками| Bed and breakfast'!#REF!*0.85</f>
        <v>#REF!</v>
      </c>
      <c r="D29" s="313" t="e">
        <f>'C завтраками| Bed and breakfast'!#REF!*0.85</f>
        <v>#REF!</v>
      </c>
      <c r="E29" s="313" t="e">
        <f>'C завтраками| Bed and breakfast'!#REF!*0.85</f>
        <v>#REF!</v>
      </c>
      <c r="F29" s="313" t="e">
        <f>'C завтраками| Bed and breakfast'!#REF!*0.85</f>
        <v>#REF!</v>
      </c>
      <c r="G29" s="313" t="e">
        <f>'C завтраками| Bed and breakfast'!#REF!*0.85</f>
        <v>#REF!</v>
      </c>
      <c r="H29" s="313">
        <f>'C завтраками| Bed and breakfast'!B28*0.85</f>
        <v>76925</v>
      </c>
      <c r="I29" s="313">
        <f>'C завтраками| Bed and breakfast'!C28*0.85</f>
        <v>75650</v>
      </c>
      <c r="J29" s="313">
        <f>'C завтраками| Bed and breakfast'!D28*0.85</f>
        <v>73695</v>
      </c>
      <c r="K29" s="313">
        <f>'C завтраками| Bed and breakfast'!E28*0.85</f>
        <v>73695</v>
      </c>
      <c r="L29" s="313">
        <f>'C завтраками| Bed and breakfast'!F28*0.85</f>
        <v>76925</v>
      </c>
      <c r="M29" s="313">
        <f>'C завтраками| Bed and breakfast'!G28*0.85</f>
        <v>88400</v>
      </c>
      <c r="N29" s="313">
        <f>'C завтраками| Bed and breakfast'!I28*0.85</f>
        <v>82025</v>
      </c>
      <c r="O29" s="313">
        <f>'C завтраками| Bed and breakfast'!J28*0.85</f>
        <v>82025</v>
      </c>
      <c r="P29" s="313">
        <f>'C завтраками| Bed and breakfast'!K28*0.85</f>
        <v>79475</v>
      </c>
      <c r="Q29" s="313">
        <f>'C завтраками| Bed and breakfast'!L28*0.85</f>
        <v>84575</v>
      </c>
      <c r="R29" s="313">
        <f>'C завтраками| Bed and breakfast'!N28*0.85</f>
        <v>73100</v>
      </c>
      <c r="S29" s="313">
        <f>'C завтраками| Bed and breakfast'!P28*0.85</f>
        <v>73100</v>
      </c>
      <c r="T29" s="313">
        <f>'C завтраками| Bed and breakfast'!Q28*0.85</f>
        <v>73695</v>
      </c>
      <c r="U29" s="313">
        <f>'C завтраками| Bed and breakfast'!R28*0.85</f>
        <v>74375</v>
      </c>
      <c r="V29" s="313">
        <f>'C завтраками| Bed and breakfast'!S28*0.85</f>
        <v>71825</v>
      </c>
      <c r="W29" s="313">
        <f>'C завтраками| Bed and breakfast'!T28*0.85</f>
        <v>74375</v>
      </c>
      <c r="X29" s="313">
        <f>'C завтраками| Bed and breakfast'!U28*0.85</f>
        <v>76925</v>
      </c>
      <c r="Y29" s="313">
        <f>'C завтраками| Bed and breakfast'!V28*0.85</f>
        <v>76925</v>
      </c>
      <c r="Z29" s="313">
        <f>'C завтраками| Bed and breakfast'!W28*0.85</f>
        <v>76925</v>
      </c>
      <c r="AA29" s="313">
        <f>'C завтраками| Bed and breakfast'!X28*0.85</f>
        <v>76925</v>
      </c>
      <c r="AB29" s="313">
        <f>'C завтраками| Bed and breakfast'!Y28*0.85</f>
        <v>75650</v>
      </c>
      <c r="AC29" s="313">
        <f>'C завтраками| Bed and breakfast'!Z28*0.85</f>
        <v>79475</v>
      </c>
      <c r="AD29" s="313">
        <f>'C завтраками| Bed and breakfast'!AA28*0.85</f>
        <v>75650</v>
      </c>
      <c r="AE29" s="313">
        <f>'C завтраками| Bed and breakfast'!AC28*0.85</f>
        <v>79475</v>
      </c>
      <c r="AF29" s="313">
        <f>'C завтраками| Bed and breakfast'!AD28*0.85</f>
        <v>75650</v>
      </c>
      <c r="AG29" s="313">
        <f>'C завтраками| Bed and breakfast'!AE28*0.85</f>
        <v>79475</v>
      </c>
      <c r="AH29" s="313">
        <f>'C завтраками| Bed and breakfast'!AF28*0.85</f>
        <v>76925</v>
      </c>
      <c r="AI29" s="313">
        <f>'C завтраками| Bed and breakfast'!AG28*0.85</f>
        <v>82620</v>
      </c>
      <c r="AJ29" s="313">
        <f>'C завтраками| Bed and breakfast'!AH28*0.85</f>
        <v>85170</v>
      </c>
      <c r="AK29" s="313">
        <f>'C завтраками| Bed and breakfast'!AI28*0.85</f>
        <v>82620</v>
      </c>
      <c r="AL29" s="313">
        <f>'C завтраками| Bed and breakfast'!AL28*0.85</f>
        <v>82620</v>
      </c>
      <c r="AM29" s="313">
        <f>'C завтраками| Bed and breakfast'!AM28*0.85</f>
        <v>81175</v>
      </c>
      <c r="AN29" s="313">
        <f>'C завтраками| Bed and breakfast'!AN28*0.85</f>
        <v>85170</v>
      </c>
      <c r="AO29" s="313">
        <f>'C завтраками| Bed and breakfast'!AO28*0.85</f>
        <v>82620</v>
      </c>
      <c r="AP29" s="313">
        <f>'C завтраками| Bed and breakfast'!AQ28*0.85</f>
        <v>85170</v>
      </c>
      <c r="AQ29" s="313">
        <f>'C завтраками| Bed and breakfast'!AR28*0.85</f>
        <v>91970</v>
      </c>
      <c r="AR29" s="313">
        <f>'C завтраками| Bed and breakfast'!AS28*0.85</f>
        <v>85170</v>
      </c>
      <c r="AS29" s="313">
        <f>'C завтраками| Bed and breakfast'!AT28*0.85</f>
        <v>89420</v>
      </c>
      <c r="AT29" s="313">
        <f>'C завтраками| Bed and breakfast'!AU28*0.85</f>
        <v>85170</v>
      </c>
      <c r="AU29" s="313">
        <f>'C завтраками| Bed and breakfast'!AV28*0.85</f>
        <v>89420</v>
      </c>
      <c r="AV29" s="313">
        <f>'C завтраками| Bed and breakfast'!AW28*0.85</f>
        <v>85170</v>
      </c>
      <c r="AW29" s="313">
        <f>'C завтраками| Bed and breakfast'!AX28*0.85</f>
        <v>91970</v>
      </c>
      <c r="AX29" s="313">
        <f>'C завтраками| Bed and breakfast'!AY28*0.85</f>
        <v>81175</v>
      </c>
      <c r="AY29" s="313">
        <f>'C завтраками| Bed and breakfast'!AZ28*0.85</f>
        <v>86870</v>
      </c>
      <c r="AZ29" s="313">
        <f>'C завтраками| Bed and breakfast'!BA28*0.85</f>
        <v>78625</v>
      </c>
      <c r="BA29" s="313">
        <f>'C завтраками| Bed and breakfast'!BB28*0.85</f>
        <v>79900</v>
      </c>
      <c r="BB29" s="313">
        <f>'C завтраками| Bed and breakfast'!BC28*0.85</f>
        <v>78625</v>
      </c>
      <c r="BC29" s="313">
        <f>'C завтраками| Bed and breakfast'!BD28*0.85</f>
        <v>79900</v>
      </c>
      <c r="BD29" s="313">
        <f>'C завтраками| Bed and breakfast'!BE28*0.85</f>
        <v>78625</v>
      </c>
      <c r="BE29" s="313">
        <f>'C завтраками| Bed and breakfast'!BF28*0.85</f>
        <v>79900</v>
      </c>
      <c r="BF29" s="313">
        <f>'C завтраками| Bed and breakfast'!BG28*0.85</f>
        <v>78625</v>
      </c>
      <c r="BG29" s="313">
        <f>'C завтраками| Bed and breakfast'!BH28*0.85</f>
        <v>79900</v>
      </c>
      <c r="BH29" s="313">
        <f>'C завтраками| Bed and breakfast'!BI28*0.85</f>
        <v>78625</v>
      </c>
    </row>
    <row r="30" spans="1:60" s="85" customFormat="1" x14ac:dyDescent="0.2">
      <c r="A30" s="101"/>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2"/>
      <c r="AY30" s="312"/>
      <c r="AZ30" s="312"/>
      <c r="BA30" s="312"/>
      <c r="BB30" s="312"/>
      <c r="BC30" s="312"/>
      <c r="BD30" s="312"/>
      <c r="BE30" s="312"/>
      <c r="BF30" s="312"/>
      <c r="BG30" s="312"/>
      <c r="BH30" s="312"/>
    </row>
    <row r="31" spans="1:60" s="85" customFormat="1" x14ac:dyDescent="0.2">
      <c r="A31" s="273" t="s">
        <v>313</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2"/>
      <c r="BE31" s="312"/>
      <c r="BF31" s="312"/>
      <c r="BG31" s="312"/>
      <c r="BH31" s="312"/>
    </row>
    <row r="32" spans="1:60" s="85" customFormat="1" x14ac:dyDescent="0.2">
      <c r="A32" s="93" t="s">
        <v>143</v>
      </c>
      <c r="B32" s="310" t="e">
        <f t="shared" ref="B32:B33" si="0">B5</f>
        <v>#REF!</v>
      </c>
      <c r="C32" s="291" t="e">
        <f t="shared" ref="C32:BH32" si="1">C5</f>
        <v>#REF!</v>
      </c>
      <c r="D32" s="310" t="e">
        <f t="shared" si="1"/>
        <v>#REF!</v>
      </c>
      <c r="E32" s="310" t="e">
        <f t="shared" si="1"/>
        <v>#REF!</v>
      </c>
      <c r="F32" s="310" t="e">
        <f t="shared" si="1"/>
        <v>#REF!</v>
      </c>
      <c r="G32" s="310" t="e">
        <f t="shared" si="1"/>
        <v>#REF!</v>
      </c>
      <c r="H32" s="310">
        <f t="shared" si="1"/>
        <v>45399</v>
      </c>
      <c r="I32" s="310">
        <f t="shared" si="1"/>
        <v>45401</v>
      </c>
      <c r="J32" s="310">
        <f t="shared" si="1"/>
        <v>45403</v>
      </c>
      <c r="K32" s="310">
        <f t="shared" si="1"/>
        <v>45407</v>
      </c>
      <c r="L32" s="310">
        <f t="shared" si="1"/>
        <v>45408</v>
      </c>
      <c r="M32" s="310">
        <f t="shared" si="1"/>
        <v>45410</v>
      </c>
      <c r="N32" s="310">
        <f t="shared" si="1"/>
        <v>45414</v>
      </c>
      <c r="O32" s="310">
        <f t="shared" si="1"/>
        <v>45415</v>
      </c>
      <c r="P32" s="310">
        <f t="shared" si="1"/>
        <v>45417</v>
      </c>
      <c r="Q32" s="310">
        <f t="shared" si="1"/>
        <v>45420</v>
      </c>
      <c r="R32" s="310">
        <f t="shared" si="1"/>
        <v>45424</v>
      </c>
      <c r="S32" s="310">
        <f t="shared" si="1"/>
        <v>45429</v>
      </c>
      <c r="T32" s="310">
        <f t="shared" si="1"/>
        <v>45431</v>
      </c>
      <c r="U32" s="310">
        <f t="shared" si="1"/>
        <v>45436</v>
      </c>
      <c r="V32" s="310">
        <f t="shared" si="1"/>
        <v>45438</v>
      </c>
      <c r="W32" s="310">
        <f t="shared" si="1"/>
        <v>45440</v>
      </c>
      <c r="X32" s="310">
        <f t="shared" si="1"/>
        <v>45443</v>
      </c>
      <c r="Y32" s="310">
        <f t="shared" si="1"/>
        <v>45444</v>
      </c>
      <c r="Z32" s="310">
        <f t="shared" si="1"/>
        <v>45445</v>
      </c>
      <c r="AA32" s="310">
        <f t="shared" si="1"/>
        <v>45453</v>
      </c>
      <c r="AB32" s="310">
        <f t="shared" si="1"/>
        <v>45454</v>
      </c>
      <c r="AC32" s="310">
        <f t="shared" si="1"/>
        <v>45457</v>
      </c>
      <c r="AD32" s="310">
        <f t="shared" si="1"/>
        <v>45459</v>
      </c>
      <c r="AE32" s="310">
        <f t="shared" si="1"/>
        <v>45464</v>
      </c>
      <c r="AF32" s="310">
        <f t="shared" si="1"/>
        <v>45466</v>
      </c>
      <c r="AG32" s="310">
        <f t="shared" si="1"/>
        <v>45471</v>
      </c>
      <c r="AH32" s="310">
        <f t="shared" si="1"/>
        <v>45473</v>
      </c>
      <c r="AI32" s="310">
        <f t="shared" si="1"/>
        <v>45474</v>
      </c>
      <c r="AJ32" s="310">
        <f t="shared" si="1"/>
        <v>45478</v>
      </c>
      <c r="AK32" s="310">
        <f t="shared" si="1"/>
        <v>45480</v>
      </c>
      <c r="AL32" s="310">
        <f t="shared" si="1"/>
        <v>45492</v>
      </c>
      <c r="AM32" s="310">
        <f t="shared" si="1"/>
        <v>45494</v>
      </c>
      <c r="AN32" s="310">
        <f t="shared" si="1"/>
        <v>45499</v>
      </c>
      <c r="AO32" s="310">
        <f t="shared" si="1"/>
        <v>45501</v>
      </c>
      <c r="AP32" s="310">
        <f t="shared" si="1"/>
        <v>45505</v>
      </c>
      <c r="AQ32" s="310">
        <f t="shared" si="1"/>
        <v>45506</v>
      </c>
      <c r="AR32" s="310">
        <f t="shared" si="1"/>
        <v>45508</v>
      </c>
      <c r="AS32" s="310">
        <f t="shared" si="1"/>
        <v>45513</v>
      </c>
      <c r="AT32" s="310">
        <f t="shared" si="1"/>
        <v>45515</v>
      </c>
      <c r="AU32" s="310">
        <f t="shared" si="1"/>
        <v>45520</v>
      </c>
      <c r="AV32" s="310">
        <f t="shared" si="1"/>
        <v>45522</v>
      </c>
      <c r="AW32" s="310">
        <f t="shared" si="1"/>
        <v>45526</v>
      </c>
      <c r="AX32" s="310">
        <f t="shared" si="1"/>
        <v>45532</v>
      </c>
      <c r="AY32" s="310">
        <f t="shared" si="1"/>
        <v>45534</v>
      </c>
      <c r="AZ32" s="310">
        <f t="shared" si="1"/>
        <v>45536</v>
      </c>
      <c r="BA32" s="310">
        <f t="shared" si="1"/>
        <v>45541</v>
      </c>
      <c r="BB32" s="310">
        <f t="shared" si="1"/>
        <v>45543</v>
      </c>
      <c r="BC32" s="310">
        <f t="shared" si="1"/>
        <v>45548</v>
      </c>
      <c r="BD32" s="310">
        <f t="shared" si="1"/>
        <v>45550</v>
      </c>
      <c r="BE32" s="310">
        <f t="shared" si="1"/>
        <v>45555</v>
      </c>
      <c r="BF32" s="310">
        <f t="shared" si="1"/>
        <v>45557</v>
      </c>
      <c r="BG32" s="310">
        <f t="shared" si="1"/>
        <v>45562</v>
      </c>
      <c r="BH32" s="310">
        <f t="shared" si="1"/>
        <v>45564</v>
      </c>
    </row>
    <row r="33" spans="1:60" s="85" customFormat="1" x14ac:dyDescent="0.2">
      <c r="A33" s="94"/>
      <c r="B33" s="310" t="e">
        <f t="shared" si="0"/>
        <v>#REF!</v>
      </c>
      <c r="C33" s="291" t="e">
        <f t="shared" ref="C33:BH33" si="2">C6</f>
        <v>#REF!</v>
      </c>
      <c r="D33" s="310" t="e">
        <f t="shared" si="2"/>
        <v>#REF!</v>
      </c>
      <c r="E33" s="310" t="e">
        <f t="shared" si="2"/>
        <v>#REF!</v>
      </c>
      <c r="F33" s="310" t="e">
        <f t="shared" si="2"/>
        <v>#REF!</v>
      </c>
      <c r="G33" s="310" t="e">
        <f t="shared" si="2"/>
        <v>#REF!</v>
      </c>
      <c r="H33" s="310">
        <f t="shared" si="2"/>
        <v>45400</v>
      </c>
      <c r="I33" s="310">
        <f t="shared" si="2"/>
        <v>45402</v>
      </c>
      <c r="J33" s="310">
        <f t="shared" si="2"/>
        <v>45406</v>
      </c>
      <c r="K33" s="310">
        <f t="shared" si="2"/>
        <v>45407</v>
      </c>
      <c r="L33" s="310">
        <f t="shared" si="2"/>
        <v>45409</v>
      </c>
      <c r="M33" s="310">
        <f t="shared" si="2"/>
        <v>45411</v>
      </c>
      <c r="N33" s="310">
        <f t="shared" si="2"/>
        <v>45414</v>
      </c>
      <c r="O33" s="310">
        <f t="shared" si="2"/>
        <v>45416</v>
      </c>
      <c r="P33" s="310">
        <f t="shared" si="2"/>
        <v>45419</v>
      </c>
      <c r="Q33" s="310">
        <f t="shared" si="2"/>
        <v>45420</v>
      </c>
      <c r="R33" s="310">
        <f t="shared" si="2"/>
        <v>45426</v>
      </c>
      <c r="S33" s="310">
        <f t="shared" si="2"/>
        <v>45430</v>
      </c>
      <c r="T33" s="310">
        <f t="shared" si="2"/>
        <v>45435</v>
      </c>
      <c r="U33" s="310">
        <f t="shared" si="2"/>
        <v>45437</v>
      </c>
      <c r="V33" s="310">
        <f t="shared" si="2"/>
        <v>45439</v>
      </c>
      <c r="W33" s="310">
        <f t="shared" si="2"/>
        <v>45442</v>
      </c>
      <c r="X33" s="310">
        <f t="shared" si="2"/>
        <v>45443</v>
      </c>
      <c r="Y33" s="310">
        <f t="shared" si="2"/>
        <v>45444</v>
      </c>
      <c r="Z33" s="310">
        <f t="shared" si="2"/>
        <v>45452</v>
      </c>
      <c r="AA33" s="310">
        <f t="shared" si="2"/>
        <v>45453</v>
      </c>
      <c r="AB33" s="310">
        <f t="shared" si="2"/>
        <v>45456</v>
      </c>
      <c r="AC33" s="310">
        <f t="shared" si="2"/>
        <v>45458</v>
      </c>
      <c r="AD33" s="310">
        <f t="shared" si="2"/>
        <v>45460</v>
      </c>
      <c r="AE33" s="310">
        <f t="shared" si="2"/>
        <v>45465</v>
      </c>
      <c r="AF33" s="310">
        <f t="shared" si="2"/>
        <v>45470</v>
      </c>
      <c r="AG33" s="310">
        <f t="shared" si="2"/>
        <v>45472</v>
      </c>
      <c r="AH33" s="310">
        <f t="shared" si="2"/>
        <v>45473</v>
      </c>
      <c r="AI33" s="310">
        <f t="shared" si="2"/>
        <v>45477</v>
      </c>
      <c r="AJ33" s="310">
        <f t="shared" si="2"/>
        <v>45479</v>
      </c>
      <c r="AK33" s="310">
        <f t="shared" si="2"/>
        <v>45483</v>
      </c>
      <c r="AL33" s="310">
        <f t="shared" si="2"/>
        <v>45493</v>
      </c>
      <c r="AM33" s="310">
        <f t="shared" si="2"/>
        <v>45498</v>
      </c>
      <c r="AN33" s="310">
        <f t="shared" si="2"/>
        <v>45500</v>
      </c>
      <c r="AO33" s="310">
        <f t="shared" si="2"/>
        <v>45503</v>
      </c>
      <c r="AP33" s="310">
        <f t="shared" si="2"/>
        <v>45505</v>
      </c>
      <c r="AQ33" s="310">
        <f t="shared" si="2"/>
        <v>45507</v>
      </c>
      <c r="AR33" s="310">
        <f t="shared" si="2"/>
        <v>45512</v>
      </c>
      <c r="AS33" s="310">
        <f t="shared" si="2"/>
        <v>45514</v>
      </c>
      <c r="AT33" s="310">
        <f t="shared" si="2"/>
        <v>45519</v>
      </c>
      <c r="AU33" s="310">
        <f t="shared" si="2"/>
        <v>45521</v>
      </c>
      <c r="AV33" s="310">
        <f t="shared" si="2"/>
        <v>45525</v>
      </c>
      <c r="AW33" s="310">
        <f t="shared" si="2"/>
        <v>45531</v>
      </c>
      <c r="AX33" s="310">
        <f t="shared" si="2"/>
        <v>45533</v>
      </c>
      <c r="AY33" s="310">
        <f t="shared" si="2"/>
        <v>45535</v>
      </c>
      <c r="AZ33" s="310">
        <f t="shared" si="2"/>
        <v>45540</v>
      </c>
      <c r="BA33" s="310">
        <f t="shared" si="2"/>
        <v>45542</v>
      </c>
      <c r="BB33" s="310">
        <f t="shared" si="2"/>
        <v>45547</v>
      </c>
      <c r="BC33" s="310">
        <f t="shared" si="2"/>
        <v>45549</v>
      </c>
      <c r="BD33" s="310">
        <f t="shared" si="2"/>
        <v>45554</v>
      </c>
      <c r="BE33" s="310">
        <f t="shared" si="2"/>
        <v>45556</v>
      </c>
      <c r="BF33" s="310">
        <f t="shared" si="2"/>
        <v>45561</v>
      </c>
      <c r="BG33" s="310">
        <f t="shared" si="2"/>
        <v>45563</v>
      </c>
      <c r="BH33" s="310">
        <f t="shared" si="2"/>
        <v>45565</v>
      </c>
    </row>
    <row r="34" spans="1:60" s="85" customFormat="1" x14ac:dyDescent="0.2">
      <c r="A34" s="259" t="s">
        <v>153</v>
      </c>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1"/>
      <c r="BC34" s="311"/>
      <c r="BD34" s="311"/>
      <c r="BE34" s="311"/>
      <c r="BF34" s="311"/>
      <c r="BG34" s="311"/>
      <c r="BH34" s="311"/>
    </row>
    <row r="35" spans="1:60" s="85" customFormat="1" x14ac:dyDescent="0.2">
      <c r="A35" s="260">
        <v>1</v>
      </c>
      <c r="B35" s="292" t="e">
        <f>ROUND(B8*0.87,)+25</f>
        <v>#REF!</v>
      </c>
      <c r="C35" s="292" t="e">
        <f t="shared" ref="C35:BH41" si="3">ROUND(C8*0.87,)+25</f>
        <v>#REF!</v>
      </c>
      <c r="D35" s="292" t="e">
        <f t="shared" si="3"/>
        <v>#REF!</v>
      </c>
      <c r="E35" s="292" t="e">
        <f t="shared" si="3"/>
        <v>#REF!</v>
      </c>
      <c r="F35" s="292" t="e">
        <f t="shared" si="3"/>
        <v>#REF!</v>
      </c>
      <c r="G35" s="292" t="e">
        <f t="shared" si="3"/>
        <v>#REF!</v>
      </c>
      <c r="H35" s="292">
        <f t="shared" si="3"/>
        <v>13706</v>
      </c>
      <c r="I35" s="292">
        <f t="shared" si="3"/>
        <v>12597</v>
      </c>
      <c r="J35" s="292">
        <f t="shared" si="3"/>
        <v>10896</v>
      </c>
      <c r="K35" s="292">
        <f t="shared" si="3"/>
        <v>10896</v>
      </c>
      <c r="L35" s="292">
        <f t="shared" si="3"/>
        <v>13706</v>
      </c>
      <c r="M35" s="292">
        <f t="shared" si="3"/>
        <v>23689</v>
      </c>
      <c r="N35" s="292">
        <f t="shared" si="3"/>
        <v>18143</v>
      </c>
      <c r="O35" s="292">
        <f t="shared" si="3"/>
        <v>18143</v>
      </c>
      <c r="P35" s="292">
        <f t="shared" si="3"/>
        <v>15924</v>
      </c>
      <c r="Q35" s="292">
        <f t="shared" si="3"/>
        <v>20361</v>
      </c>
      <c r="R35" s="292">
        <f t="shared" si="3"/>
        <v>10378</v>
      </c>
      <c r="S35" s="292">
        <f t="shared" si="3"/>
        <v>10378</v>
      </c>
      <c r="T35" s="292">
        <f t="shared" si="3"/>
        <v>10896</v>
      </c>
      <c r="U35" s="292">
        <f t="shared" si="3"/>
        <v>11487</v>
      </c>
      <c r="V35" s="292">
        <f t="shared" si="3"/>
        <v>9269</v>
      </c>
      <c r="W35" s="292">
        <f t="shared" si="3"/>
        <v>11487</v>
      </c>
      <c r="X35" s="292">
        <f t="shared" si="3"/>
        <v>13706</v>
      </c>
      <c r="Y35" s="292">
        <f t="shared" si="3"/>
        <v>13706</v>
      </c>
      <c r="Z35" s="292">
        <f t="shared" si="3"/>
        <v>13706</v>
      </c>
      <c r="AA35" s="292">
        <f t="shared" si="3"/>
        <v>13706</v>
      </c>
      <c r="AB35" s="292">
        <f t="shared" si="3"/>
        <v>12597</v>
      </c>
      <c r="AC35" s="292">
        <f t="shared" si="3"/>
        <v>15924</v>
      </c>
      <c r="AD35" s="292">
        <f t="shared" si="3"/>
        <v>12597</v>
      </c>
      <c r="AE35" s="292">
        <f t="shared" si="3"/>
        <v>15924</v>
      </c>
      <c r="AF35" s="292">
        <f t="shared" si="3"/>
        <v>12597</v>
      </c>
      <c r="AG35" s="292">
        <f t="shared" si="3"/>
        <v>15924</v>
      </c>
      <c r="AH35" s="292">
        <f t="shared" si="3"/>
        <v>13706</v>
      </c>
      <c r="AI35" s="292">
        <f t="shared" si="3"/>
        <v>18660</v>
      </c>
      <c r="AJ35" s="292">
        <f t="shared" si="3"/>
        <v>20879</v>
      </c>
      <c r="AK35" s="292">
        <f t="shared" si="3"/>
        <v>18660</v>
      </c>
      <c r="AL35" s="292">
        <f t="shared" si="3"/>
        <v>18660</v>
      </c>
      <c r="AM35" s="292">
        <f t="shared" si="3"/>
        <v>17403</v>
      </c>
      <c r="AN35" s="292">
        <f t="shared" si="3"/>
        <v>20879</v>
      </c>
      <c r="AO35" s="292">
        <f t="shared" si="3"/>
        <v>18660</v>
      </c>
      <c r="AP35" s="292">
        <f t="shared" si="3"/>
        <v>20879</v>
      </c>
      <c r="AQ35" s="292">
        <f t="shared" si="3"/>
        <v>26795</v>
      </c>
      <c r="AR35" s="292">
        <f t="shared" si="3"/>
        <v>20879</v>
      </c>
      <c r="AS35" s="292">
        <f t="shared" si="3"/>
        <v>24576</v>
      </c>
      <c r="AT35" s="292">
        <f t="shared" si="3"/>
        <v>20879</v>
      </c>
      <c r="AU35" s="292">
        <f t="shared" si="3"/>
        <v>24576</v>
      </c>
      <c r="AV35" s="292">
        <f t="shared" si="3"/>
        <v>20879</v>
      </c>
      <c r="AW35" s="292">
        <f t="shared" si="3"/>
        <v>26795</v>
      </c>
      <c r="AX35" s="292">
        <f t="shared" si="3"/>
        <v>17403</v>
      </c>
      <c r="AY35" s="292">
        <f t="shared" si="3"/>
        <v>22358</v>
      </c>
      <c r="AZ35" s="292">
        <f t="shared" si="3"/>
        <v>15185</v>
      </c>
      <c r="BA35" s="292">
        <f t="shared" si="3"/>
        <v>16294</v>
      </c>
      <c r="BB35" s="292">
        <f t="shared" si="3"/>
        <v>15185</v>
      </c>
      <c r="BC35" s="292">
        <f t="shared" si="3"/>
        <v>16294</v>
      </c>
      <c r="BD35" s="292">
        <f t="shared" si="3"/>
        <v>15185</v>
      </c>
      <c r="BE35" s="292">
        <f t="shared" si="3"/>
        <v>16294</v>
      </c>
      <c r="BF35" s="292">
        <f t="shared" si="3"/>
        <v>15185</v>
      </c>
      <c r="BG35" s="292">
        <f t="shared" si="3"/>
        <v>16294</v>
      </c>
      <c r="BH35" s="292">
        <f t="shared" si="3"/>
        <v>15185</v>
      </c>
    </row>
    <row r="36" spans="1:60" s="85" customFormat="1" x14ac:dyDescent="0.2">
      <c r="A36" s="260">
        <v>2</v>
      </c>
      <c r="B36" s="292" t="e">
        <f t="shared" ref="B36:Q56" si="4">ROUND(B9*0.87,)+25</f>
        <v>#REF!</v>
      </c>
      <c r="C36" s="292" t="e">
        <f t="shared" si="4"/>
        <v>#REF!</v>
      </c>
      <c r="D36" s="292" t="e">
        <f t="shared" si="4"/>
        <v>#REF!</v>
      </c>
      <c r="E36" s="292" t="e">
        <f t="shared" si="4"/>
        <v>#REF!</v>
      </c>
      <c r="F36" s="292" t="e">
        <f t="shared" si="4"/>
        <v>#REF!</v>
      </c>
      <c r="G36" s="292" t="e">
        <f t="shared" si="4"/>
        <v>#REF!</v>
      </c>
      <c r="H36" s="292">
        <f t="shared" si="4"/>
        <v>15185</v>
      </c>
      <c r="I36" s="292">
        <f t="shared" si="4"/>
        <v>14076</v>
      </c>
      <c r="J36" s="292">
        <f t="shared" si="4"/>
        <v>12375</v>
      </c>
      <c r="K36" s="292">
        <f t="shared" si="4"/>
        <v>12375</v>
      </c>
      <c r="L36" s="292">
        <f t="shared" si="4"/>
        <v>15185</v>
      </c>
      <c r="M36" s="292">
        <f t="shared" si="4"/>
        <v>25168</v>
      </c>
      <c r="N36" s="292">
        <f t="shared" si="4"/>
        <v>19622</v>
      </c>
      <c r="O36" s="292">
        <f t="shared" si="4"/>
        <v>19622</v>
      </c>
      <c r="P36" s="292">
        <f t="shared" si="4"/>
        <v>17403</v>
      </c>
      <c r="Q36" s="292">
        <f t="shared" si="4"/>
        <v>21840</v>
      </c>
      <c r="R36" s="292">
        <f t="shared" si="3"/>
        <v>11857</v>
      </c>
      <c r="S36" s="292">
        <f t="shared" si="3"/>
        <v>11857</v>
      </c>
      <c r="T36" s="292">
        <f t="shared" si="3"/>
        <v>12375</v>
      </c>
      <c r="U36" s="292">
        <f t="shared" si="3"/>
        <v>12966</v>
      </c>
      <c r="V36" s="292">
        <f t="shared" si="3"/>
        <v>10748</v>
      </c>
      <c r="W36" s="292">
        <f t="shared" si="3"/>
        <v>12966</v>
      </c>
      <c r="X36" s="292">
        <f t="shared" si="3"/>
        <v>15185</v>
      </c>
      <c r="Y36" s="292">
        <f t="shared" si="3"/>
        <v>15185</v>
      </c>
      <c r="Z36" s="292">
        <f t="shared" si="3"/>
        <v>15185</v>
      </c>
      <c r="AA36" s="292">
        <f t="shared" si="3"/>
        <v>15185</v>
      </c>
      <c r="AB36" s="292">
        <f t="shared" si="3"/>
        <v>14076</v>
      </c>
      <c r="AC36" s="292">
        <f t="shared" si="3"/>
        <v>17403</v>
      </c>
      <c r="AD36" s="292">
        <f t="shared" si="3"/>
        <v>14076</v>
      </c>
      <c r="AE36" s="292">
        <f t="shared" si="3"/>
        <v>17403</v>
      </c>
      <c r="AF36" s="292">
        <f t="shared" si="3"/>
        <v>14076</v>
      </c>
      <c r="AG36" s="292">
        <f t="shared" si="3"/>
        <v>17403</v>
      </c>
      <c r="AH36" s="292">
        <f t="shared" si="3"/>
        <v>15185</v>
      </c>
      <c r="AI36" s="292">
        <f t="shared" si="3"/>
        <v>20139</v>
      </c>
      <c r="AJ36" s="292">
        <f t="shared" si="3"/>
        <v>22358</v>
      </c>
      <c r="AK36" s="292">
        <f t="shared" si="3"/>
        <v>20139</v>
      </c>
      <c r="AL36" s="292">
        <f t="shared" si="3"/>
        <v>20139</v>
      </c>
      <c r="AM36" s="292">
        <f t="shared" si="3"/>
        <v>18882</v>
      </c>
      <c r="AN36" s="292">
        <f t="shared" si="3"/>
        <v>22358</v>
      </c>
      <c r="AO36" s="292">
        <f t="shared" si="3"/>
        <v>20139</v>
      </c>
      <c r="AP36" s="292">
        <f t="shared" si="3"/>
        <v>22358</v>
      </c>
      <c r="AQ36" s="292">
        <f t="shared" si="3"/>
        <v>28274</v>
      </c>
      <c r="AR36" s="292">
        <f t="shared" si="3"/>
        <v>22358</v>
      </c>
      <c r="AS36" s="292">
        <f t="shared" si="3"/>
        <v>26055</v>
      </c>
      <c r="AT36" s="292">
        <f t="shared" si="3"/>
        <v>22358</v>
      </c>
      <c r="AU36" s="292">
        <f t="shared" si="3"/>
        <v>26055</v>
      </c>
      <c r="AV36" s="292">
        <f t="shared" si="3"/>
        <v>22358</v>
      </c>
      <c r="AW36" s="292">
        <f t="shared" si="3"/>
        <v>28274</v>
      </c>
      <c r="AX36" s="292">
        <f t="shared" si="3"/>
        <v>18882</v>
      </c>
      <c r="AY36" s="292">
        <f t="shared" si="3"/>
        <v>23837</v>
      </c>
      <c r="AZ36" s="292">
        <f t="shared" si="3"/>
        <v>16664</v>
      </c>
      <c r="BA36" s="292">
        <f t="shared" si="3"/>
        <v>17773</v>
      </c>
      <c r="BB36" s="292">
        <f t="shared" si="3"/>
        <v>16664</v>
      </c>
      <c r="BC36" s="292">
        <f t="shared" si="3"/>
        <v>17773</v>
      </c>
      <c r="BD36" s="292">
        <f t="shared" si="3"/>
        <v>16664</v>
      </c>
      <c r="BE36" s="292">
        <f t="shared" si="3"/>
        <v>17773</v>
      </c>
      <c r="BF36" s="292">
        <f t="shared" si="3"/>
        <v>16664</v>
      </c>
      <c r="BG36" s="292">
        <f t="shared" si="3"/>
        <v>17773</v>
      </c>
      <c r="BH36" s="292">
        <f t="shared" si="3"/>
        <v>16664</v>
      </c>
    </row>
    <row r="37" spans="1:60" s="85" customFormat="1" x14ac:dyDescent="0.2">
      <c r="A37" s="259" t="s">
        <v>155</v>
      </c>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2"/>
    </row>
    <row r="38" spans="1:60" s="85" customFormat="1" x14ac:dyDescent="0.2">
      <c r="A38" s="260">
        <v>1</v>
      </c>
      <c r="B38" s="292" t="e">
        <f t="shared" si="4"/>
        <v>#REF!</v>
      </c>
      <c r="C38" s="292" t="e">
        <f t="shared" si="3"/>
        <v>#REF!</v>
      </c>
      <c r="D38" s="292" t="e">
        <f t="shared" si="3"/>
        <v>#REF!</v>
      </c>
      <c r="E38" s="292" t="e">
        <f t="shared" si="3"/>
        <v>#REF!</v>
      </c>
      <c r="F38" s="292" t="e">
        <f t="shared" si="3"/>
        <v>#REF!</v>
      </c>
      <c r="G38" s="292" t="e">
        <f t="shared" si="3"/>
        <v>#REF!</v>
      </c>
      <c r="H38" s="292">
        <f t="shared" si="3"/>
        <v>15555</v>
      </c>
      <c r="I38" s="292">
        <f t="shared" si="3"/>
        <v>14445</v>
      </c>
      <c r="J38" s="292">
        <f t="shared" si="3"/>
        <v>12744</v>
      </c>
      <c r="K38" s="292">
        <f t="shared" si="3"/>
        <v>12744</v>
      </c>
      <c r="L38" s="292">
        <f t="shared" si="3"/>
        <v>15555</v>
      </c>
      <c r="M38" s="292">
        <f t="shared" si="3"/>
        <v>25538</v>
      </c>
      <c r="N38" s="292">
        <f t="shared" si="3"/>
        <v>19992</v>
      </c>
      <c r="O38" s="292">
        <f t="shared" si="3"/>
        <v>19992</v>
      </c>
      <c r="P38" s="292">
        <f t="shared" si="3"/>
        <v>17773</v>
      </c>
      <c r="Q38" s="292">
        <f t="shared" si="3"/>
        <v>22210</v>
      </c>
      <c r="R38" s="292">
        <f t="shared" si="3"/>
        <v>12227</v>
      </c>
      <c r="S38" s="292">
        <f t="shared" si="3"/>
        <v>12227</v>
      </c>
      <c r="T38" s="292">
        <f t="shared" si="3"/>
        <v>12744</v>
      </c>
      <c r="U38" s="292">
        <f t="shared" si="3"/>
        <v>13336</v>
      </c>
      <c r="V38" s="292">
        <f t="shared" si="3"/>
        <v>11118</v>
      </c>
      <c r="W38" s="292">
        <f t="shared" si="3"/>
        <v>13336</v>
      </c>
      <c r="X38" s="292">
        <f t="shared" si="3"/>
        <v>15555</v>
      </c>
      <c r="Y38" s="292">
        <f t="shared" si="3"/>
        <v>15555</v>
      </c>
      <c r="Z38" s="292">
        <f t="shared" si="3"/>
        <v>15555</v>
      </c>
      <c r="AA38" s="292">
        <f t="shared" si="3"/>
        <v>15555</v>
      </c>
      <c r="AB38" s="292">
        <f t="shared" si="3"/>
        <v>14445</v>
      </c>
      <c r="AC38" s="292">
        <f t="shared" si="3"/>
        <v>17773</v>
      </c>
      <c r="AD38" s="292">
        <f t="shared" si="3"/>
        <v>14445</v>
      </c>
      <c r="AE38" s="292">
        <f t="shared" si="3"/>
        <v>17773</v>
      </c>
      <c r="AF38" s="292">
        <f t="shared" si="3"/>
        <v>14445</v>
      </c>
      <c r="AG38" s="292">
        <f t="shared" si="3"/>
        <v>17773</v>
      </c>
      <c r="AH38" s="292">
        <f t="shared" si="3"/>
        <v>15555</v>
      </c>
      <c r="AI38" s="292">
        <f t="shared" si="3"/>
        <v>20509</v>
      </c>
      <c r="AJ38" s="292">
        <f t="shared" si="3"/>
        <v>22728</v>
      </c>
      <c r="AK38" s="292">
        <f t="shared" si="3"/>
        <v>20509</v>
      </c>
      <c r="AL38" s="292">
        <f t="shared" si="3"/>
        <v>20509</v>
      </c>
      <c r="AM38" s="292">
        <f t="shared" si="3"/>
        <v>19252</v>
      </c>
      <c r="AN38" s="292">
        <f t="shared" si="3"/>
        <v>22728</v>
      </c>
      <c r="AO38" s="292">
        <f t="shared" si="3"/>
        <v>20509</v>
      </c>
      <c r="AP38" s="292">
        <f t="shared" si="3"/>
        <v>22728</v>
      </c>
      <c r="AQ38" s="292">
        <f t="shared" si="3"/>
        <v>28644</v>
      </c>
      <c r="AR38" s="292">
        <f t="shared" si="3"/>
        <v>22728</v>
      </c>
      <c r="AS38" s="292">
        <f t="shared" si="3"/>
        <v>26425</v>
      </c>
      <c r="AT38" s="292">
        <f t="shared" si="3"/>
        <v>22728</v>
      </c>
      <c r="AU38" s="292">
        <f t="shared" si="3"/>
        <v>26425</v>
      </c>
      <c r="AV38" s="292">
        <f t="shared" si="3"/>
        <v>22728</v>
      </c>
      <c r="AW38" s="292">
        <f t="shared" si="3"/>
        <v>28644</v>
      </c>
      <c r="AX38" s="292">
        <f t="shared" si="3"/>
        <v>19252</v>
      </c>
      <c r="AY38" s="292">
        <f t="shared" si="3"/>
        <v>24207</v>
      </c>
      <c r="AZ38" s="292">
        <f t="shared" si="3"/>
        <v>17034</v>
      </c>
      <c r="BA38" s="292">
        <f t="shared" si="3"/>
        <v>18143</v>
      </c>
      <c r="BB38" s="292">
        <f t="shared" si="3"/>
        <v>17034</v>
      </c>
      <c r="BC38" s="292">
        <f t="shared" si="3"/>
        <v>18143</v>
      </c>
      <c r="BD38" s="292">
        <f t="shared" si="3"/>
        <v>17034</v>
      </c>
      <c r="BE38" s="292">
        <f t="shared" si="3"/>
        <v>18143</v>
      </c>
      <c r="BF38" s="292">
        <f t="shared" si="3"/>
        <v>17034</v>
      </c>
      <c r="BG38" s="292">
        <f t="shared" si="3"/>
        <v>18143</v>
      </c>
      <c r="BH38" s="292">
        <f t="shared" si="3"/>
        <v>17034</v>
      </c>
    </row>
    <row r="39" spans="1:60" s="85" customFormat="1" x14ac:dyDescent="0.2">
      <c r="A39" s="260">
        <v>2</v>
      </c>
      <c r="B39" s="292" t="e">
        <f t="shared" si="4"/>
        <v>#REF!</v>
      </c>
      <c r="C39" s="292" t="e">
        <f t="shared" si="3"/>
        <v>#REF!</v>
      </c>
      <c r="D39" s="292" t="e">
        <f t="shared" si="3"/>
        <v>#REF!</v>
      </c>
      <c r="E39" s="292" t="e">
        <f t="shared" si="3"/>
        <v>#REF!</v>
      </c>
      <c r="F39" s="292" t="e">
        <f t="shared" si="3"/>
        <v>#REF!</v>
      </c>
      <c r="G39" s="292" t="e">
        <f t="shared" si="3"/>
        <v>#REF!</v>
      </c>
      <c r="H39" s="292">
        <f t="shared" si="3"/>
        <v>17034</v>
      </c>
      <c r="I39" s="292">
        <f t="shared" si="3"/>
        <v>15924</v>
      </c>
      <c r="J39" s="292">
        <f t="shared" si="3"/>
        <v>14223</v>
      </c>
      <c r="K39" s="292">
        <f t="shared" si="3"/>
        <v>14223</v>
      </c>
      <c r="L39" s="292">
        <f t="shared" si="3"/>
        <v>17034</v>
      </c>
      <c r="M39" s="292">
        <f t="shared" si="3"/>
        <v>27017</v>
      </c>
      <c r="N39" s="292">
        <f t="shared" si="3"/>
        <v>21471</v>
      </c>
      <c r="O39" s="292">
        <f t="shared" si="3"/>
        <v>21471</v>
      </c>
      <c r="P39" s="292">
        <f t="shared" si="3"/>
        <v>19252</v>
      </c>
      <c r="Q39" s="292">
        <f t="shared" si="3"/>
        <v>23689</v>
      </c>
      <c r="R39" s="292">
        <f t="shared" si="3"/>
        <v>13706</v>
      </c>
      <c r="S39" s="292">
        <f t="shared" si="3"/>
        <v>13706</v>
      </c>
      <c r="T39" s="292">
        <f t="shared" si="3"/>
        <v>14223</v>
      </c>
      <c r="U39" s="292">
        <f t="shared" si="3"/>
        <v>14815</v>
      </c>
      <c r="V39" s="292">
        <f t="shared" si="3"/>
        <v>12597</v>
      </c>
      <c r="W39" s="292">
        <f t="shared" si="3"/>
        <v>14815</v>
      </c>
      <c r="X39" s="292">
        <f t="shared" si="3"/>
        <v>17034</v>
      </c>
      <c r="Y39" s="292">
        <f t="shared" si="3"/>
        <v>17034</v>
      </c>
      <c r="Z39" s="292">
        <f t="shared" si="3"/>
        <v>17034</v>
      </c>
      <c r="AA39" s="292">
        <f t="shared" si="3"/>
        <v>17034</v>
      </c>
      <c r="AB39" s="292">
        <f t="shared" si="3"/>
        <v>15924</v>
      </c>
      <c r="AC39" s="292">
        <f t="shared" si="3"/>
        <v>19252</v>
      </c>
      <c r="AD39" s="292">
        <f t="shared" si="3"/>
        <v>15924</v>
      </c>
      <c r="AE39" s="292">
        <f t="shared" si="3"/>
        <v>19252</v>
      </c>
      <c r="AF39" s="292">
        <f t="shared" si="3"/>
        <v>15924</v>
      </c>
      <c r="AG39" s="292">
        <f t="shared" si="3"/>
        <v>19252</v>
      </c>
      <c r="AH39" s="292">
        <f t="shared" si="3"/>
        <v>17034</v>
      </c>
      <c r="AI39" s="292">
        <f t="shared" si="3"/>
        <v>21988</v>
      </c>
      <c r="AJ39" s="292">
        <f t="shared" si="3"/>
        <v>24207</v>
      </c>
      <c r="AK39" s="292">
        <f t="shared" si="3"/>
        <v>21988</v>
      </c>
      <c r="AL39" s="292">
        <f t="shared" si="3"/>
        <v>21988</v>
      </c>
      <c r="AM39" s="292">
        <f t="shared" si="3"/>
        <v>20731</v>
      </c>
      <c r="AN39" s="292">
        <f t="shared" si="3"/>
        <v>24207</v>
      </c>
      <c r="AO39" s="292">
        <f t="shared" si="3"/>
        <v>21988</v>
      </c>
      <c r="AP39" s="292">
        <f t="shared" si="3"/>
        <v>24207</v>
      </c>
      <c r="AQ39" s="292">
        <f t="shared" si="3"/>
        <v>30123</v>
      </c>
      <c r="AR39" s="292">
        <f t="shared" si="3"/>
        <v>24207</v>
      </c>
      <c r="AS39" s="292">
        <f t="shared" si="3"/>
        <v>27904</v>
      </c>
      <c r="AT39" s="292">
        <f t="shared" si="3"/>
        <v>24207</v>
      </c>
      <c r="AU39" s="292">
        <f t="shared" si="3"/>
        <v>27904</v>
      </c>
      <c r="AV39" s="292">
        <f t="shared" si="3"/>
        <v>24207</v>
      </c>
      <c r="AW39" s="292">
        <f t="shared" si="3"/>
        <v>30123</v>
      </c>
      <c r="AX39" s="292">
        <f t="shared" si="3"/>
        <v>20731</v>
      </c>
      <c r="AY39" s="292">
        <f t="shared" si="3"/>
        <v>25686</v>
      </c>
      <c r="AZ39" s="292">
        <f t="shared" si="3"/>
        <v>18513</v>
      </c>
      <c r="BA39" s="292">
        <f t="shared" si="3"/>
        <v>19622</v>
      </c>
      <c r="BB39" s="292">
        <f t="shared" si="3"/>
        <v>18513</v>
      </c>
      <c r="BC39" s="292">
        <f t="shared" si="3"/>
        <v>19622</v>
      </c>
      <c r="BD39" s="292">
        <f t="shared" si="3"/>
        <v>18513</v>
      </c>
      <c r="BE39" s="292">
        <f t="shared" si="3"/>
        <v>19622</v>
      </c>
      <c r="BF39" s="292">
        <f t="shared" si="3"/>
        <v>18513</v>
      </c>
      <c r="BG39" s="292">
        <f t="shared" si="3"/>
        <v>19622</v>
      </c>
      <c r="BH39" s="292">
        <f t="shared" si="3"/>
        <v>18513</v>
      </c>
    </row>
    <row r="40" spans="1:60" s="85" customFormat="1" x14ac:dyDescent="0.2">
      <c r="A40" s="259" t="s">
        <v>154</v>
      </c>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row>
    <row r="41" spans="1:60" s="85" customFormat="1" x14ac:dyDescent="0.2">
      <c r="A41" s="260">
        <v>1</v>
      </c>
      <c r="B41" s="292" t="e">
        <f t="shared" si="4"/>
        <v>#REF!</v>
      </c>
      <c r="C41" s="292" t="e">
        <f t="shared" si="3"/>
        <v>#REF!</v>
      </c>
      <c r="D41" s="292" t="e">
        <f t="shared" si="3"/>
        <v>#REF!</v>
      </c>
      <c r="E41" s="292" t="e">
        <f t="shared" si="3"/>
        <v>#REF!</v>
      </c>
      <c r="F41" s="292" t="e">
        <f t="shared" si="3"/>
        <v>#REF!</v>
      </c>
      <c r="G41" s="292" t="e">
        <f t="shared" si="3"/>
        <v>#REF!</v>
      </c>
      <c r="H41" s="292">
        <f t="shared" si="3"/>
        <v>16294</v>
      </c>
      <c r="I41" s="292">
        <f t="shared" si="3"/>
        <v>15185</v>
      </c>
      <c r="J41" s="292">
        <f t="shared" si="3"/>
        <v>13484</v>
      </c>
      <c r="K41" s="292">
        <f t="shared" si="3"/>
        <v>13484</v>
      </c>
      <c r="L41" s="292">
        <f t="shared" si="3"/>
        <v>16294</v>
      </c>
      <c r="M41" s="292">
        <f t="shared" si="3"/>
        <v>26277</v>
      </c>
      <c r="N41" s="292">
        <f t="shared" si="3"/>
        <v>20731</v>
      </c>
      <c r="O41" s="292">
        <f t="shared" si="3"/>
        <v>20731</v>
      </c>
      <c r="P41" s="292">
        <f t="shared" si="3"/>
        <v>18513</v>
      </c>
      <c r="Q41" s="292">
        <f t="shared" si="3"/>
        <v>22950</v>
      </c>
      <c r="R41" s="292">
        <f t="shared" si="3"/>
        <v>12966</v>
      </c>
      <c r="S41" s="292">
        <f t="shared" si="3"/>
        <v>12966</v>
      </c>
      <c r="T41" s="292">
        <f t="shared" si="3"/>
        <v>13484</v>
      </c>
      <c r="U41" s="292">
        <f t="shared" si="3"/>
        <v>14076</v>
      </c>
      <c r="V41" s="292">
        <f t="shared" si="3"/>
        <v>11857</v>
      </c>
      <c r="W41" s="292">
        <f t="shared" si="3"/>
        <v>14076</v>
      </c>
      <c r="X41" s="292">
        <f t="shared" si="3"/>
        <v>16294</v>
      </c>
      <c r="Y41" s="292">
        <f t="shared" si="3"/>
        <v>16294</v>
      </c>
      <c r="Z41" s="292">
        <f t="shared" si="3"/>
        <v>16294</v>
      </c>
      <c r="AA41" s="292">
        <f t="shared" si="3"/>
        <v>16294</v>
      </c>
      <c r="AB41" s="292">
        <f t="shared" si="3"/>
        <v>15185</v>
      </c>
      <c r="AC41" s="292">
        <f t="shared" si="3"/>
        <v>18513</v>
      </c>
      <c r="AD41" s="292">
        <f t="shared" si="3"/>
        <v>15185</v>
      </c>
      <c r="AE41" s="292">
        <f t="shared" si="3"/>
        <v>18513</v>
      </c>
      <c r="AF41" s="292">
        <f t="shared" si="3"/>
        <v>15185</v>
      </c>
      <c r="AG41" s="292">
        <f t="shared" si="3"/>
        <v>18513</v>
      </c>
      <c r="AH41" s="292">
        <f t="shared" si="3"/>
        <v>16294</v>
      </c>
      <c r="AI41" s="292">
        <f t="shared" si="3"/>
        <v>21249</v>
      </c>
      <c r="AJ41" s="292">
        <f t="shared" si="3"/>
        <v>23467</v>
      </c>
      <c r="AK41" s="292">
        <f t="shared" ref="C41:BH47" si="5">ROUND(AK14*0.87,)+25</f>
        <v>21249</v>
      </c>
      <c r="AL41" s="292">
        <f t="shared" si="5"/>
        <v>21249</v>
      </c>
      <c r="AM41" s="292">
        <f t="shared" si="5"/>
        <v>19992</v>
      </c>
      <c r="AN41" s="292">
        <f t="shared" si="5"/>
        <v>23467</v>
      </c>
      <c r="AO41" s="292">
        <f t="shared" si="5"/>
        <v>21249</v>
      </c>
      <c r="AP41" s="292">
        <f t="shared" si="5"/>
        <v>23467</v>
      </c>
      <c r="AQ41" s="292">
        <f t="shared" si="5"/>
        <v>29383</v>
      </c>
      <c r="AR41" s="292">
        <f t="shared" si="5"/>
        <v>23467</v>
      </c>
      <c r="AS41" s="292">
        <f t="shared" si="5"/>
        <v>27165</v>
      </c>
      <c r="AT41" s="292">
        <f t="shared" si="5"/>
        <v>23467</v>
      </c>
      <c r="AU41" s="292">
        <f t="shared" si="5"/>
        <v>27165</v>
      </c>
      <c r="AV41" s="292">
        <f t="shared" si="5"/>
        <v>23467</v>
      </c>
      <c r="AW41" s="292">
        <f t="shared" si="5"/>
        <v>29383</v>
      </c>
      <c r="AX41" s="292">
        <f t="shared" si="5"/>
        <v>19992</v>
      </c>
      <c r="AY41" s="292">
        <f t="shared" si="5"/>
        <v>24946</v>
      </c>
      <c r="AZ41" s="292">
        <f t="shared" si="5"/>
        <v>17773</v>
      </c>
      <c r="BA41" s="292">
        <f t="shared" si="5"/>
        <v>18882</v>
      </c>
      <c r="BB41" s="292">
        <f t="shared" si="5"/>
        <v>17773</v>
      </c>
      <c r="BC41" s="292">
        <f t="shared" si="5"/>
        <v>18882</v>
      </c>
      <c r="BD41" s="292">
        <f t="shared" si="5"/>
        <v>17773</v>
      </c>
      <c r="BE41" s="292">
        <f t="shared" si="5"/>
        <v>18882</v>
      </c>
      <c r="BF41" s="292">
        <f t="shared" si="5"/>
        <v>17773</v>
      </c>
      <c r="BG41" s="292">
        <f t="shared" si="5"/>
        <v>18882</v>
      </c>
      <c r="BH41" s="292">
        <f t="shared" si="5"/>
        <v>17773</v>
      </c>
    </row>
    <row r="42" spans="1:60" s="85" customFormat="1" x14ac:dyDescent="0.2">
      <c r="A42" s="260">
        <v>2</v>
      </c>
      <c r="B42" s="292" t="e">
        <f t="shared" si="4"/>
        <v>#REF!</v>
      </c>
      <c r="C42" s="292" t="e">
        <f t="shared" si="5"/>
        <v>#REF!</v>
      </c>
      <c r="D42" s="292" t="e">
        <f t="shared" si="5"/>
        <v>#REF!</v>
      </c>
      <c r="E42" s="292" t="e">
        <f t="shared" si="5"/>
        <v>#REF!</v>
      </c>
      <c r="F42" s="292" t="e">
        <f t="shared" si="5"/>
        <v>#REF!</v>
      </c>
      <c r="G42" s="292" t="e">
        <f t="shared" si="5"/>
        <v>#REF!</v>
      </c>
      <c r="H42" s="292">
        <f t="shared" si="5"/>
        <v>17773</v>
      </c>
      <c r="I42" s="292">
        <f t="shared" si="5"/>
        <v>16664</v>
      </c>
      <c r="J42" s="292">
        <f t="shared" si="5"/>
        <v>14963</v>
      </c>
      <c r="K42" s="292">
        <f t="shared" si="5"/>
        <v>14963</v>
      </c>
      <c r="L42" s="292">
        <f t="shared" si="5"/>
        <v>17773</v>
      </c>
      <c r="M42" s="292">
        <f t="shared" si="5"/>
        <v>27756</v>
      </c>
      <c r="N42" s="292">
        <f t="shared" si="5"/>
        <v>22210</v>
      </c>
      <c r="O42" s="292">
        <f t="shared" si="5"/>
        <v>22210</v>
      </c>
      <c r="P42" s="292">
        <f t="shared" si="5"/>
        <v>19992</v>
      </c>
      <c r="Q42" s="292">
        <f t="shared" si="5"/>
        <v>24429</v>
      </c>
      <c r="R42" s="292">
        <f t="shared" si="5"/>
        <v>14445</v>
      </c>
      <c r="S42" s="292">
        <f t="shared" si="5"/>
        <v>14445</v>
      </c>
      <c r="T42" s="292">
        <f t="shared" si="5"/>
        <v>14963</v>
      </c>
      <c r="U42" s="292">
        <f t="shared" si="5"/>
        <v>15555</v>
      </c>
      <c r="V42" s="292">
        <f t="shared" si="5"/>
        <v>13336</v>
      </c>
      <c r="W42" s="292">
        <f t="shared" si="5"/>
        <v>15555</v>
      </c>
      <c r="X42" s="292">
        <f t="shared" si="5"/>
        <v>17773</v>
      </c>
      <c r="Y42" s="292">
        <f t="shared" si="5"/>
        <v>17773</v>
      </c>
      <c r="Z42" s="292">
        <f t="shared" si="5"/>
        <v>17773</v>
      </c>
      <c r="AA42" s="292">
        <f t="shared" si="5"/>
        <v>17773</v>
      </c>
      <c r="AB42" s="292">
        <f t="shared" si="5"/>
        <v>16664</v>
      </c>
      <c r="AC42" s="292">
        <f t="shared" si="5"/>
        <v>19992</v>
      </c>
      <c r="AD42" s="292">
        <f t="shared" si="5"/>
        <v>16664</v>
      </c>
      <c r="AE42" s="292">
        <f t="shared" si="5"/>
        <v>19992</v>
      </c>
      <c r="AF42" s="292">
        <f t="shared" si="5"/>
        <v>16664</v>
      </c>
      <c r="AG42" s="292">
        <f t="shared" si="5"/>
        <v>19992</v>
      </c>
      <c r="AH42" s="292">
        <f t="shared" si="5"/>
        <v>17773</v>
      </c>
      <c r="AI42" s="292">
        <f t="shared" si="5"/>
        <v>22728</v>
      </c>
      <c r="AJ42" s="292">
        <f t="shared" si="5"/>
        <v>24946</v>
      </c>
      <c r="AK42" s="292">
        <f t="shared" si="5"/>
        <v>22728</v>
      </c>
      <c r="AL42" s="292">
        <f t="shared" si="5"/>
        <v>22728</v>
      </c>
      <c r="AM42" s="292">
        <f t="shared" si="5"/>
        <v>21471</v>
      </c>
      <c r="AN42" s="292">
        <f t="shared" si="5"/>
        <v>24946</v>
      </c>
      <c r="AO42" s="292">
        <f t="shared" si="5"/>
        <v>22728</v>
      </c>
      <c r="AP42" s="292">
        <f t="shared" si="5"/>
        <v>24946</v>
      </c>
      <c r="AQ42" s="292">
        <f t="shared" si="5"/>
        <v>30862</v>
      </c>
      <c r="AR42" s="292">
        <f t="shared" si="5"/>
        <v>24946</v>
      </c>
      <c r="AS42" s="292">
        <f t="shared" si="5"/>
        <v>28644</v>
      </c>
      <c r="AT42" s="292">
        <f t="shared" si="5"/>
        <v>24946</v>
      </c>
      <c r="AU42" s="292">
        <f t="shared" si="5"/>
        <v>28644</v>
      </c>
      <c r="AV42" s="292">
        <f t="shared" si="5"/>
        <v>24946</v>
      </c>
      <c r="AW42" s="292">
        <f t="shared" si="5"/>
        <v>30862</v>
      </c>
      <c r="AX42" s="292">
        <f t="shared" si="5"/>
        <v>21471</v>
      </c>
      <c r="AY42" s="292">
        <f t="shared" si="5"/>
        <v>26425</v>
      </c>
      <c r="AZ42" s="292">
        <f t="shared" si="5"/>
        <v>19252</v>
      </c>
      <c r="BA42" s="292">
        <f t="shared" si="5"/>
        <v>20361</v>
      </c>
      <c r="BB42" s="292">
        <f t="shared" si="5"/>
        <v>19252</v>
      </c>
      <c r="BC42" s="292">
        <f t="shared" si="5"/>
        <v>20361</v>
      </c>
      <c r="BD42" s="292">
        <f t="shared" si="5"/>
        <v>19252</v>
      </c>
      <c r="BE42" s="292">
        <f t="shared" si="5"/>
        <v>20361</v>
      </c>
      <c r="BF42" s="292">
        <f t="shared" si="5"/>
        <v>19252</v>
      </c>
      <c r="BG42" s="292">
        <f t="shared" si="5"/>
        <v>20361</v>
      </c>
      <c r="BH42" s="292">
        <f t="shared" si="5"/>
        <v>19252</v>
      </c>
    </row>
    <row r="43" spans="1:60" s="85" customFormat="1" x14ac:dyDescent="0.2">
      <c r="A43" s="259" t="s">
        <v>156</v>
      </c>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row>
    <row r="44" spans="1:60" s="85" customFormat="1" x14ac:dyDescent="0.2">
      <c r="A44" s="260">
        <v>1</v>
      </c>
      <c r="B44" s="292" t="e">
        <f t="shared" si="4"/>
        <v>#REF!</v>
      </c>
      <c r="C44" s="292" t="e">
        <f t="shared" si="5"/>
        <v>#REF!</v>
      </c>
      <c r="D44" s="292" t="e">
        <f t="shared" si="5"/>
        <v>#REF!</v>
      </c>
      <c r="E44" s="292" t="e">
        <f t="shared" si="5"/>
        <v>#REF!</v>
      </c>
      <c r="F44" s="292" t="e">
        <f t="shared" si="5"/>
        <v>#REF!</v>
      </c>
      <c r="G44" s="292" t="e">
        <f t="shared" si="5"/>
        <v>#REF!</v>
      </c>
      <c r="H44" s="292">
        <f t="shared" si="5"/>
        <v>18513</v>
      </c>
      <c r="I44" s="292">
        <f t="shared" si="5"/>
        <v>17403</v>
      </c>
      <c r="J44" s="292">
        <f t="shared" si="5"/>
        <v>15702</v>
      </c>
      <c r="K44" s="292">
        <f t="shared" si="5"/>
        <v>15702</v>
      </c>
      <c r="L44" s="292">
        <f t="shared" si="5"/>
        <v>18513</v>
      </c>
      <c r="M44" s="292">
        <f t="shared" si="5"/>
        <v>28496</v>
      </c>
      <c r="N44" s="292">
        <f t="shared" si="5"/>
        <v>22950</v>
      </c>
      <c r="O44" s="292">
        <f t="shared" si="5"/>
        <v>22950</v>
      </c>
      <c r="P44" s="292">
        <f t="shared" si="5"/>
        <v>20731</v>
      </c>
      <c r="Q44" s="292">
        <f t="shared" si="5"/>
        <v>25168</v>
      </c>
      <c r="R44" s="292">
        <f t="shared" si="5"/>
        <v>15185</v>
      </c>
      <c r="S44" s="292">
        <f t="shared" si="5"/>
        <v>15185</v>
      </c>
      <c r="T44" s="292">
        <f t="shared" si="5"/>
        <v>15702</v>
      </c>
      <c r="U44" s="292">
        <f t="shared" si="5"/>
        <v>16294</v>
      </c>
      <c r="V44" s="292">
        <f t="shared" si="5"/>
        <v>14076</v>
      </c>
      <c r="W44" s="292">
        <f t="shared" si="5"/>
        <v>16294</v>
      </c>
      <c r="X44" s="292">
        <f t="shared" si="5"/>
        <v>18513</v>
      </c>
      <c r="Y44" s="292">
        <f t="shared" si="5"/>
        <v>18513</v>
      </c>
      <c r="Z44" s="292">
        <f t="shared" si="5"/>
        <v>18513</v>
      </c>
      <c r="AA44" s="292">
        <f t="shared" si="5"/>
        <v>18513</v>
      </c>
      <c r="AB44" s="292">
        <f t="shared" si="5"/>
        <v>17403</v>
      </c>
      <c r="AC44" s="292">
        <f t="shared" si="5"/>
        <v>20731</v>
      </c>
      <c r="AD44" s="292">
        <f t="shared" si="5"/>
        <v>17403</v>
      </c>
      <c r="AE44" s="292">
        <f t="shared" si="5"/>
        <v>20731</v>
      </c>
      <c r="AF44" s="292">
        <f t="shared" si="5"/>
        <v>17403</v>
      </c>
      <c r="AG44" s="292">
        <f t="shared" si="5"/>
        <v>20731</v>
      </c>
      <c r="AH44" s="292">
        <f t="shared" si="5"/>
        <v>18513</v>
      </c>
      <c r="AI44" s="292">
        <f t="shared" si="5"/>
        <v>23467</v>
      </c>
      <c r="AJ44" s="292">
        <f t="shared" si="5"/>
        <v>25686</v>
      </c>
      <c r="AK44" s="292">
        <f t="shared" si="5"/>
        <v>23467</v>
      </c>
      <c r="AL44" s="292">
        <f t="shared" si="5"/>
        <v>23467</v>
      </c>
      <c r="AM44" s="292">
        <f t="shared" si="5"/>
        <v>22210</v>
      </c>
      <c r="AN44" s="292">
        <f t="shared" si="5"/>
        <v>25686</v>
      </c>
      <c r="AO44" s="292">
        <f t="shared" si="5"/>
        <v>23467</v>
      </c>
      <c r="AP44" s="292">
        <f t="shared" si="5"/>
        <v>25686</v>
      </c>
      <c r="AQ44" s="292">
        <f t="shared" si="5"/>
        <v>31602</v>
      </c>
      <c r="AR44" s="292">
        <f t="shared" si="5"/>
        <v>25686</v>
      </c>
      <c r="AS44" s="292">
        <f t="shared" si="5"/>
        <v>29383</v>
      </c>
      <c r="AT44" s="292">
        <f t="shared" si="5"/>
        <v>25686</v>
      </c>
      <c r="AU44" s="292">
        <f t="shared" si="5"/>
        <v>29383</v>
      </c>
      <c r="AV44" s="292">
        <f t="shared" si="5"/>
        <v>25686</v>
      </c>
      <c r="AW44" s="292">
        <f t="shared" si="5"/>
        <v>31602</v>
      </c>
      <c r="AX44" s="292">
        <f t="shared" si="5"/>
        <v>22210</v>
      </c>
      <c r="AY44" s="292">
        <f t="shared" si="5"/>
        <v>27165</v>
      </c>
      <c r="AZ44" s="292">
        <f t="shared" si="5"/>
        <v>19992</v>
      </c>
      <c r="BA44" s="292">
        <f t="shared" si="5"/>
        <v>21101</v>
      </c>
      <c r="BB44" s="292">
        <f t="shared" si="5"/>
        <v>19992</v>
      </c>
      <c r="BC44" s="292">
        <f t="shared" si="5"/>
        <v>21101</v>
      </c>
      <c r="BD44" s="292">
        <f t="shared" si="5"/>
        <v>19992</v>
      </c>
      <c r="BE44" s="292">
        <f t="shared" si="5"/>
        <v>21101</v>
      </c>
      <c r="BF44" s="292">
        <f t="shared" si="5"/>
        <v>19992</v>
      </c>
      <c r="BG44" s="292">
        <f t="shared" si="5"/>
        <v>21101</v>
      </c>
      <c r="BH44" s="292">
        <f t="shared" si="5"/>
        <v>19992</v>
      </c>
    </row>
    <row r="45" spans="1:60" s="85" customFormat="1" x14ac:dyDescent="0.2">
      <c r="A45" s="260">
        <v>2</v>
      </c>
      <c r="B45" s="292" t="e">
        <f t="shared" si="4"/>
        <v>#REF!</v>
      </c>
      <c r="C45" s="292" t="e">
        <f t="shared" si="5"/>
        <v>#REF!</v>
      </c>
      <c r="D45" s="292" t="e">
        <f t="shared" si="5"/>
        <v>#REF!</v>
      </c>
      <c r="E45" s="292" t="e">
        <f t="shared" si="5"/>
        <v>#REF!</v>
      </c>
      <c r="F45" s="292" t="e">
        <f t="shared" si="5"/>
        <v>#REF!</v>
      </c>
      <c r="G45" s="292" t="e">
        <f t="shared" si="5"/>
        <v>#REF!</v>
      </c>
      <c r="H45" s="292">
        <f t="shared" si="5"/>
        <v>19992</v>
      </c>
      <c r="I45" s="292">
        <f t="shared" si="5"/>
        <v>18882</v>
      </c>
      <c r="J45" s="292">
        <f t="shared" si="5"/>
        <v>17181</v>
      </c>
      <c r="K45" s="292">
        <f t="shared" si="5"/>
        <v>17181</v>
      </c>
      <c r="L45" s="292">
        <f t="shared" si="5"/>
        <v>19992</v>
      </c>
      <c r="M45" s="292">
        <f t="shared" si="5"/>
        <v>29975</v>
      </c>
      <c r="N45" s="292">
        <f t="shared" si="5"/>
        <v>24429</v>
      </c>
      <c r="O45" s="292">
        <f t="shared" si="5"/>
        <v>24429</v>
      </c>
      <c r="P45" s="292">
        <f t="shared" si="5"/>
        <v>22210</v>
      </c>
      <c r="Q45" s="292">
        <f t="shared" si="5"/>
        <v>26647</v>
      </c>
      <c r="R45" s="292">
        <f t="shared" si="5"/>
        <v>16664</v>
      </c>
      <c r="S45" s="292">
        <f t="shared" si="5"/>
        <v>16664</v>
      </c>
      <c r="T45" s="292">
        <f t="shared" si="5"/>
        <v>17181</v>
      </c>
      <c r="U45" s="292">
        <f t="shared" si="5"/>
        <v>17773</v>
      </c>
      <c r="V45" s="292">
        <f t="shared" si="5"/>
        <v>15555</v>
      </c>
      <c r="W45" s="292">
        <f t="shared" si="5"/>
        <v>17773</v>
      </c>
      <c r="X45" s="292">
        <f t="shared" si="5"/>
        <v>19992</v>
      </c>
      <c r="Y45" s="292">
        <f t="shared" si="5"/>
        <v>19992</v>
      </c>
      <c r="Z45" s="292">
        <f t="shared" si="5"/>
        <v>19992</v>
      </c>
      <c r="AA45" s="292">
        <f t="shared" si="5"/>
        <v>19992</v>
      </c>
      <c r="AB45" s="292">
        <f t="shared" si="5"/>
        <v>18882</v>
      </c>
      <c r="AC45" s="292">
        <f t="shared" si="5"/>
        <v>22210</v>
      </c>
      <c r="AD45" s="292">
        <f t="shared" si="5"/>
        <v>18882</v>
      </c>
      <c r="AE45" s="292">
        <f t="shared" si="5"/>
        <v>22210</v>
      </c>
      <c r="AF45" s="292">
        <f t="shared" si="5"/>
        <v>18882</v>
      </c>
      <c r="AG45" s="292">
        <f t="shared" si="5"/>
        <v>22210</v>
      </c>
      <c r="AH45" s="292">
        <f t="shared" si="5"/>
        <v>19992</v>
      </c>
      <c r="AI45" s="292">
        <f t="shared" si="5"/>
        <v>24946</v>
      </c>
      <c r="AJ45" s="292">
        <f t="shared" si="5"/>
        <v>27165</v>
      </c>
      <c r="AK45" s="292">
        <f t="shared" si="5"/>
        <v>24946</v>
      </c>
      <c r="AL45" s="292">
        <f t="shared" si="5"/>
        <v>24946</v>
      </c>
      <c r="AM45" s="292">
        <f t="shared" si="5"/>
        <v>23689</v>
      </c>
      <c r="AN45" s="292">
        <f t="shared" si="5"/>
        <v>27165</v>
      </c>
      <c r="AO45" s="292">
        <f t="shared" si="5"/>
        <v>24946</v>
      </c>
      <c r="AP45" s="292">
        <f t="shared" si="5"/>
        <v>27165</v>
      </c>
      <c r="AQ45" s="292">
        <f t="shared" si="5"/>
        <v>33081</v>
      </c>
      <c r="AR45" s="292">
        <f t="shared" si="5"/>
        <v>27165</v>
      </c>
      <c r="AS45" s="292">
        <f t="shared" si="5"/>
        <v>30862</v>
      </c>
      <c r="AT45" s="292">
        <f t="shared" si="5"/>
        <v>27165</v>
      </c>
      <c r="AU45" s="292">
        <f t="shared" si="5"/>
        <v>30862</v>
      </c>
      <c r="AV45" s="292">
        <f t="shared" si="5"/>
        <v>27165</v>
      </c>
      <c r="AW45" s="292">
        <f t="shared" si="5"/>
        <v>33081</v>
      </c>
      <c r="AX45" s="292">
        <f t="shared" si="5"/>
        <v>23689</v>
      </c>
      <c r="AY45" s="292">
        <f t="shared" si="5"/>
        <v>28644</v>
      </c>
      <c r="AZ45" s="292">
        <f t="shared" si="5"/>
        <v>21471</v>
      </c>
      <c r="BA45" s="292">
        <f t="shared" si="5"/>
        <v>22580</v>
      </c>
      <c r="BB45" s="292">
        <f t="shared" si="5"/>
        <v>21471</v>
      </c>
      <c r="BC45" s="292">
        <f t="shared" si="5"/>
        <v>22580</v>
      </c>
      <c r="BD45" s="292">
        <f t="shared" si="5"/>
        <v>21471</v>
      </c>
      <c r="BE45" s="292">
        <f t="shared" si="5"/>
        <v>22580</v>
      </c>
      <c r="BF45" s="292">
        <f t="shared" si="5"/>
        <v>21471</v>
      </c>
      <c r="BG45" s="292">
        <f t="shared" si="5"/>
        <v>22580</v>
      </c>
      <c r="BH45" s="292">
        <f t="shared" si="5"/>
        <v>21471</v>
      </c>
    </row>
    <row r="46" spans="1:60" s="85" customFormat="1" x14ac:dyDescent="0.2">
      <c r="A46" s="259" t="s">
        <v>136</v>
      </c>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row>
    <row r="47" spans="1:60" s="85" customFormat="1" x14ac:dyDescent="0.2">
      <c r="A47" s="260">
        <v>1</v>
      </c>
      <c r="B47" s="292" t="e">
        <f t="shared" si="4"/>
        <v>#REF!</v>
      </c>
      <c r="C47" s="292" t="e">
        <f t="shared" si="5"/>
        <v>#REF!</v>
      </c>
      <c r="D47" s="292" t="e">
        <f t="shared" si="5"/>
        <v>#REF!</v>
      </c>
      <c r="E47" s="292" t="e">
        <f t="shared" si="5"/>
        <v>#REF!</v>
      </c>
      <c r="F47" s="292" t="e">
        <f t="shared" si="5"/>
        <v>#REF!</v>
      </c>
      <c r="G47" s="292" t="e">
        <f t="shared" si="5"/>
        <v>#REF!</v>
      </c>
      <c r="H47" s="292">
        <f t="shared" si="5"/>
        <v>20731</v>
      </c>
      <c r="I47" s="292">
        <f t="shared" si="5"/>
        <v>19622</v>
      </c>
      <c r="J47" s="292">
        <f t="shared" si="5"/>
        <v>17921</v>
      </c>
      <c r="K47" s="292">
        <f t="shared" si="5"/>
        <v>17921</v>
      </c>
      <c r="L47" s="292">
        <f t="shared" si="5"/>
        <v>20731</v>
      </c>
      <c r="M47" s="292">
        <f t="shared" si="5"/>
        <v>30714</v>
      </c>
      <c r="N47" s="292">
        <f t="shared" si="5"/>
        <v>25168</v>
      </c>
      <c r="O47" s="292">
        <f t="shared" si="5"/>
        <v>25168</v>
      </c>
      <c r="P47" s="292">
        <f t="shared" si="5"/>
        <v>22950</v>
      </c>
      <c r="Q47" s="292">
        <f t="shared" si="5"/>
        <v>27387</v>
      </c>
      <c r="R47" s="292">
        <f t="shared" si="5"/>
        <v>17403</v>
      </c>
      <c r="S47" s="292">
        <f t="shared" si="5"/>
        <v>17403</v>
      </c>
      <c r="T47" s="292">
        <f t="shared" si="5"/>
        <v>17921</v>
      </c>
      <c r="U47" s="292">
        <f t="shared" si="5"/>
        <v>18513</v>
      </c>
      <c r="V47" s="292">
        <f t="shared" si="5"/>
        <v>16294</v>
      </c>
      <c r="W47" s="292">
        <f t="shared" si="5"/>
        <v>18513</v>
      </c>
      <c r="X47" s="292">
        <f t="shared" si="5"/>
        <v>20731</v>
      </c>
      <c r="Y47" s="292">
        <f t="shared" si="5"/>
        <v>20731</v>
      </c>
      <c r="Z47" s="292">
        <f t="shared" si="5"/>
        <v>20731</v>
      </c>
      <c r="AA47" s="292">
        <f t="shared" si="5"/>
        <v>20731</v>
      </c>
      <c r="AB47" s="292">
        <f t="shared" si="5"/>
        <v>19622</v>
      </c>
      <c r="AC47" s="292">
        <f t="shared" si="5"/>
        <v>22950</v>
      </c>
      <c r="AD47" s="292">
        <f t="shared" si="5"/>
        <v>19622</v>
      </c>
      <c r="AE47" s="292">
        <f t="shared" si="5"/>
        <v>22950</v>
      </c>
      <c r="AF47" s="292">
        <f t="shared" si="5"/>
        <v>19622</v>
      </c>
      <c r="AG47" s="292">
        <f t="shared" si="5"/>
        <v>22950</v>
      </c>
      <c r="AH47" s="292">
        <f t="shared" si="5"/>
        <v>20731</v>
      </c>
      <c r="AI47" s="292">
        <f t="shared" si="5"/>
        <v>25686</v>
      </c>
      <c r="AJ47" s="292">
        <f t="shared" si="5"/>
        <v>27904</v>
      </c>
      <c r="AK47" s="292">
        <f t="shared" si="5"/>
        <v>25686</v>
      </c>
      <c r="AL47" s="292">
        <f t="shared" si="5"/>
        <v>25686</v>
      </c>
      <c r="AM47" s="292">
        <f t="shared" si="5"/>
        <v>24429</v>
      </c>
      <c r="AN47" s="292">
        <f t="shared" si="5"/>
        <v>27904</v>
      </c>
      <c r="AO47" s="292">
        <f t="shared" si="5"/>
        <v>25686</v>
      </c>
      <c r="AP47" s="292">
        <f t="shared" si="5"/>
        <v>27904</v>
      </c>
      <c r="AQ47" s="292">
        <f t="shared" si="5"/>
        <v>33820</v>
      </c>
      <c r="AR47" s="292">
        <f t="shared" si="5"/>
        <v>27904</v>
      </c>
      <c r="AS47" s="292">
        <f t="shared" si="5"/>
        <v>31602</v>
      </c>
      <c r="AT47" s="292">
        <f t="shared" si="5"/>
        <v>27904</v>
      </c>
      <c r="AU47" s="292">
        <f t="shared" si="5"/>
        <v>31602</v>
      </c>
      <c r="AV47" s="292">
        <f t="shared" si="5"/>
        <v>27904</v>
      </c>
      <c r="AW47" s="292">
        <f t="shared" si="5"/>
        <v>33820</v>
      </c>
      <c r="AX47" s="292">
        <f t="shared" si="5"/>
        <v>24429</v>
      </c>
      <c r="AY47" s="292">
        <f t="shared" si="5"/>
        <v>29383</v>
      </c>
      <c r="AZ47" s="292">
        <f t="shared" si="5"/>
        <v>22210</v>
      </c>
      <c r="BA47" s="292">
        <f t="shared" si="5"/>
        <v>23319</v>
      </c>
      <c r="BB47" s="292">
        <f t="shared" si="5"/>
        <v>22210</v>
      </c>
      <c r="BC47" s="292">
        <f t="shared" si="5"/>
        <v>23319</v>
      </c>
      <c r="BD47" s="292">
        <f t="shared" ref="C47:BH56" si="6">ROUND(BD20*0.87,)+25</f>
        <v>22210</v>
      </c>
      <c r="BE47" s="292">
        <f t="shared" si="6"/>
        <v>23319</v>
      </c>
      <c r="BF47" s="292">
        <f t="shared" si="6"/>
        <v>22210</v>
      </c>
      <c r="BG47" s="292">
        <f t="shared" si="6"/>
        <v>23319</v>
      </c>
      <c r="BH47" s="292">
        <f t="shared" si="6"/>
        <v>22210</v>
      </c>
    </row>
    <row r="48" spans="1:60" s="85" customFormat="1" x14ac:dyDescent="0.2">
      <c r="A48" s="260">
        <v>2</v>
      </c>
      <c r="B48" s="292" t="e">
        <f t="shared" si="4"/>
        <v>#REF!</v>
      </c>
      <c r="C48" s="292" t="e">
        <f t="shared" si="6"/>
        <v>#REF!</v>
      </c>
      <c r="D48" s="292" t="e">
        <f t="shared" si="6"/>
        <v>#REF!</v>
      </c>
      <c r="E48" s="292" t="e">
        <f t="shared" si="6"/>
        <v>#REF!</v>
      </c>
      <c r="F48" s="292" t="e">
        <f t="shared" si="6"/>
        <v>#REF!</v>
      </c>
      <c r="G48" s="292" t="e">
        <f t="shared" si="6"/>
        <v>#REF!</v>
      </c>
      <c r="H48" s="292">
        <f t="shared" si="6"/>
        <v>22210</v>
      </c>
      <c r="I48" s="292">
        <f t="shared" si="6"/>
        <v>21101</v>
      </c>
      <c r="J48" s="292">
        <f t="shared" si="6"/>
        <v>19400</v>
      </c>
      <c r="K48" s="292">
        <f t="shared" si="6"/>
        <v>19400</v>
      </c>
      <c r="L48" s="292">
        <f t="shared" si="6"/>
        <v>22210</v>
      </c>
      <c r="M48" s="292">
        <f t="shared" si="6"/>
        <v>32193</v>
      </c>
      <c r="N48" s="292">
        <f t="shared" si="6"/>
        <v>26647</v>
      </c>
      <c r="O48" s="292">
        <f t="shared" si="6"/>
        <v>26647</v>
      </c>
      <c r="P48" s="292">
        <f t="shared" si="6"/>
        <v>24429</v>
      </c>
      <c r="Q48" s="292">
        <f t="shared" si="6"/>
        <v>28866</v>
      </c>
      <c r="R48" s="292">
        <f t="shared" si="6"/>
        <v>18882</v>
      </c>
      <c r="S48" s="292">
        <f t="shared" si="6"/>
        <v>18882</v>
      </c>
      <c r="T48" s="292">
        <f t="shared" si="6"/>
        <v>19400</v>
      </c>
      <c r="U48" s="292">
        <f t="shared" si="6"/>
        <v>19992</v>
      </c>
      <c r="V48" s="292">
        <f t="shared" si="6"/>
        <v>17773</v>
      </c>
      <c r="W48" s="292">
        <f t="shared" si="6"/>
        <v>19992</v>
      </c>
      <c r="X48" s="292">
        <f t="shared" si="6"/>
        <v>22210</v>
      </c>
      <c r="Y48" s="292">
        <f t="shared" si="6"/>
        <v>22210</v>
      </c>
      <c r="Z48" s="292">
        <f t="shared" si="6"/>
        <v>22210</v>
      </c>
      <c r="AA48" s="292">
        <f t="shared" si="6"/>
        <v>22210</v>
      </c>
      <c r="AB48" s="292">
        <f t="shared" si="6"/>
        <v>21101</v>
      </c>
      <c r="AC48" s="292">
        <f t="shared" si="6"/>
        <v>24429</v>
      </c>
      <c r="AD48" s="292">
        <f t="shared" si="6"/>
        <v>21101</v>
      </c>
      <c r="AE48" s="292">
        <f t="shared" si="6"/>
        <v>24429</v>
      </c>
      <c r="AF48" s="292">
        <f t="shared" si="6"/>
        <v>21101</v>
      </c>
      <c r="AG48" s="292">
        <f t="shared" si="6"/>
        <v>24429</v>
      </c>
      <c r="AH48" s="292">
        <f t="shared" si="6"/>
        <v>22210</v>
      </c>
      <c r="AI48" s="292">
        <f t="shared" si="6"/>
        <v>27165</v>
      </c>
      <c r="AJ48" s="292">
        <f t="shared" si="6"/>
        <v>29383</v>
      </c>
      <c r="AK48" s="292">
        <f t="shared" si="6"/>
        <v>27165</v>
      </c>
      <c r="AL48" s="292">
        <f t="shared" si="6"/>
        <v>27165</v>
      </c>
      <c r="AM48" s="292">
        <f t="shared" si="6"/>
        <v>25908</v>
      </c>
      <c r="AN48" s="292">
        <f t="shared" si="6"/>
        <v>29383</v>
      </c>
      <c r="AO48" s="292">
        <f t="shared" si="6"/>
        <v>27165</v>
      </c>
      <c r="AP48" s="292">
        <f t="shared" si="6"/>
        <v>29383</v>
      </c>
      <c r="AQ48" s="292">
        <f t="shared" si="6"/>
        <v>35299</v>
      </c>
      <c r="AR48" s="292">
        <f t="shared" si="6"/>
        <v>29383</v>
      </c>
      <c r="AS48" s="292">
        <f t="shared" si="6"/>
        <v>33081</v>
      </c>
      <c r="AT48" s="292">
        <f t="shared" si="6"/>
        <v>29383</v>
      </c>
      <c r="AU48" s="292">
        <f t="shared" si="6"/>
        <v>33081</v>
      </c>
      <c r="AV48" s="292">
        <f t="shared" si="6"/>
        <v>29383</v>
      </c>
      <c r="AW48" s="292">
        <f t="shared" si="6"/>
        <v>35299</v>
      </c>
      <c r="AX48" s="292">
        <f t="shared" si="6"/>
        <v>25908</v>
      </c>
      <c r="AY48" s="292">
        <f t="shared" si="6"/>
        <v>30862</v>
      </c>
      <c r="AZ48" s="292">
        <f t="shared" si="6"/>
        <v>23689</v>
      </c>
      <c r="BA48" s="292">
        <f t="shared" si="6"/>
        <v>24798</v>
      </c>
      <c r="BB48" s="292">
        <f t="shared" si="6"/>
        <v>23689</v>
      </c>
      <c r="BC48" s="292">
        <f t="shared" si="6"/>
        <v>24798</v>
      </c>
      <c r="BD48" s="292">
        <f t="shared" si="6"/>
        <v>23689</v>
      </c>
      <c r="BE48" s="292">
        <f t="shared" si="6"/>
        <v>24798</v>
      </c>
      <c r="BF48" s="292">
        <f t="shared" si="6"/>
        <v>23689</v>
      </c>
      <c r="BG48" s="292">
        <f t="shared" si="6"/>
        <v>24798</v>
      </c>
      <c r="BH48" s="292">
        <f t="shared" si="6"/>
        <v>23689</v>
      </c>
    </row>
    <row r="49" spans="1:60" s="85" customFormat="1" x14ac:dyDescent="0.2">
      <c r="A49" s="259" t="s">
        <v>137</v>
      </c>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292"/>
      <c r="AZ49" s="292"/>
      <c r="BA49" s="292"/>
      <c r="BB49" s="292"/>
      <c r="BC49" s="292"/>
      <c r="BD49" s="292"/>
      <c r="BE49" s="292"/>
      <c r="BF49" s="292"/>
      <c r="BG49" s="292"/>
      <c r="BH49" s="292"/>
    </row>
    <row r="50" spans="1:60" s="85" customFormat="1" x14ac:dyDescent="0.2">
      <c r="A50" s="260" t="s">
        <v>129</v>
      </c>
      <c r="B50" s="292" t="e">
        <f t="shared" si="4"/>
        <v>#REF!</v>
      </c>
      <c r="C50" s="292" t="e">
        <f t="shared" si="6"/>
        <v>#REF!</v>
      </c>
      <c r="D50" s="292" t="e">
        <f t="shared" si="6"/>
        <v>#REF!</v>
      </c>
      <c r="E50" s="292" t="e">
        <f t="shared" si="6"/>
        <v>#REF!</v>
      </c>
      <c r="F50" s="292" t="e">
        <f t="shared" si="6"/>
        <v>#REF!</v>
      </c>
      <c r="G50" s="292" t="e">
        <f t="shared" si="6"/>
        <v>#REF!</v>
      </c>
      <c r="H50" s="292">
        <f t="shared" si="6"/>
        <v>27756</v>
      </c>
      <c r="I50" s="292">
        <f t="shared" si="6"/>
        <v>26647</v>
      </c>
      <c r="J50" s="292">
        <f t="shared" si="6"/>
        <v>24946</v>
      </c>
      <c r="K50" s="292">
        <f t="shared" si="6"/>
        <v>24946</v>
      </c>
      <c r="L50" s="292">
        <f t="shared" si="6"/>
        <v>27756</v>
      </c>
      <c r="M50" s="292">
        <f t="shared" si="6"/>
        <v>37740</v>
      </c>
      <c r="N50" s="292">
        <f t="shared" si="6"/>
        <v>32193</v>
      </c>
      <c r="O50" s="292">
        <f t="shared" si="6"/>
        <v>32193</v>
      </c>
      <c r="P50" s="292">
        <f t="shared" si="6"/>
        <v>29975</v>
      </c>
      <c r="Q50" s="292">
        <f t="shared" si="6"/>
        <v>34412</v>
      </c>
      <c r="R50" s="292">
        <f t="shared" si="6"/>
        <v>24429</v>
      </c>
      <c r="S50" s="292">
        <f t="shared" si="6"/>
        <v>24429</v>
      </c>
      <c r="T50" s="292">
        <f t="shared" si="6"/>
        <v>24946</v>
      </c>
      <c r="U50" s="292">
        <f t="shared" si="6"/>
        <v>25538</v>
      </c>
      <c r="V50" s="292">
        <f t="shared" si="6"/>
        <v>23319</v>
      </c>
      <c r="W50" s="292">
        <f t="shared" si="6"/>
        <v>25538</v>
      </c>
      <c r="X50" s="292">
        <f t="shared" si="6"/>
        <v>27756</v>
      </c>
      <c r="Y50" s="292">
        <f t="shared" si="6"/>
        <v>27756</v>
      </c>
      <c r="Z50" s="292">
        <f t="shared" si="6"/>
        <v>27756</v>
      </c>
      <c r="AA50" s="292">
        <f t="shared" si="6"/>
        <v>27756</v>
      </c>
      <c r="AB50" s="292">
        <f t="shared" si="6"/>
        <v>26647</v>
      </c>
      <c r="AC50" s="292">
        <f t="shared" si="6"/>
        <v>29975</v>
      </c>
      <c r="AD50" s="292">
        <f t="shared" si="6"/>
        <v>26647</v>
      </c>
      <c r="AE50" s="292">
        <f t="shared" si="6"/>
        <v>29975</v>
      </c>
      <c r="AF50" s="292">
        <f t="shared" si="6"/>
        <v>26647</v>
      </c>
      <c r="AG50" s="292">
        <f t="shared" si="6"/>
        <v>29975</v>
      </c>
      <c r="AH50" s="292">
        <f t="shared" si="6"/>
        <v>27756</v>
      </c>
      <c r="AI50" s="292">
        <f t="shared" si="6"/>
        <v>32711</v>
      </c>
      <c r="AJ50" s="292">
        <f t="shared" si="6"/>
        <v>34929</v>
      </c>
      <c r="AK50" s="292">
        <f t="shared" si="6"/>
        <v>32711</v>
      </c>
      <c r="AL50" s="292">
        <f t="shared" si="6"/>
        <v>32711</v>
      </c>
      <c r="AM50" s="292">
        <f t="shared" si="6"/>
        <v>31454</v>
      </c>
      <c r="AN50" s="292">
        <f t="shared" si="6"/>
        <v>34929</v>
      </c>
      <c r="AO50" s="292">
        <f t="shared" si="6"/>
        <v>32711</v>
      </c>
      <c r="AP50" s="292">
        <f t="shared" si="6"/>
        <v>34929</v>
      </c>
      <c r="AQ50" s="292">
        <f t="shared" si="6"/>
        <v>40845</v>
      </c>
      <c r="AR50" s="292">
        <f t="shared" si="6"/>
        <v>34929</v>
      </c>
      <c r="AS50" s="292">
        <f t="shared" si="6"/>
        <v>38627</v>
      </c>
      <c r="AT50" s="292">
        <f t="shared" si="6"/>
        <v>34929</v>
      </c>
      <c r="AU50" s="292">
        <f t="shared" si="6"/>
        <v>38627</v>
      </c>
      <c r="AV50" s="292">
        <f t="shared" si="6"/>
        <v>34929</v>
      </c>
      <c r="AW50" s="292">
        <f t="shared" si="6"/>
        <v>40845</v>
      </c>
      <c r="AX50" s="292">
        <f t="shared" si="6"/>
        <v>31454</v>
      </c>
      <c r="AY50" s="292">
        <f t="shared" si="6"/>
        <v>36408</v>
      </c>
      <c r="AZ50" s="292">
        <f t="shared" si="6"/>
        <v>29235</v>
      </c>
      <c r="BA50" s="292">
        <f t="shared" si="6"/>
        <v>30345</v>
      </c>
      <c r="BB50" s="292">
        <f t="shared" si="6"/>
        <v>29235</v>
      </c>
      <c r="BC50" s="292">
        <f t="shared" si="6"/>
        <v>30345</v>
      </c>
      <c r="BD50" s="292">
        <f t="shared" si="6"/>
        <v>29235</v>
      </c>
      <c r="BE50" s="292">
        <f t="shared" si="6"/>
        <v>30345</v>
      </c>
      <c r="BF50" s="292">
        <f t="shared" si="6"/>
        <v>29235</v>
      </c>
      <c r="BG50" s="292">
        <f t="shared" si="6"/>
        <v>30345</v>
      </c>
      <c r="BH50" s="292">
        <f t="shared" si="6"/>
        <v>29235</v>
      </c>
    </row>
    <row r="51" spans="1:60" s="85" customFormat="1" x14ac:dyDescent="0.2">
      <c r="A51" s="259" t="s">
        <v>138</v>
      </c>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292"/>
      <c r="AM51" s="292"/>
      <c r="AN51" s="292"/>
      <c r="AO51" s="292"/>
      <c r="AP51" s="292"/>
      <c r="AQ51" s="292"/>
      <c r="AR51" s="292"/>
      <c r="AS51" s="292"/>
      <c r="AT51" s="292"/>
      <c r="AU51" s="292"/>
      <c r="AV51" s="292"/>
      <c r="AW51" s="292"/>
      <c r="AX51" s="292"/>
      <c r="AY51" s="292"/>
      <c r="AZ51" s="292"/>
      <c r="BA51" s="292"/>
      <c r="BB51" s="292"/>
      <c r="BC51" s="292"/>
      <c r="BD51" s="292"/>
      <c r="BE51" s="292"/>
      <c r="BF51" s="292"/>
      <c r="BG51" s="292"/>
      <c r="BH51" s="292"/>
    </row>
    <row r="52" spans="1:60" s="85" customFormat="1" x14ac:dyDescent="0.2">
      <c r="A52" s="260" t="s">
        <v>129</v>
      </c>
      <c r="B52" s="292" t="e">
        <f t="shared" si="4"/>
        <v>#REF!</v>
      </c>
      <c r="C52" s="292" t="e">
        <f t="shared" si="6"/>
        <v>#REF!</v>
      </c>
      <c r="D52" s="292" t="e">
        <f t="shared" si="6"/>
        <v>#REF!</v>
      </c>
      <c r="E52" s="292" t="e">
        <f t="shared" si="6"/>
        <v>#REF!</v>
      </c>
      <c r="F52" s="292" t="e">
        <f t="shared" si="6"/>
        <v>#REF!</v>
      </c>
      <c r="G52" s="292" t="e">
        <f t="shared" si="6"/>
        <v>#REF!</v>
      </c>
      <c r="H52" s="292">
        <f t="shared" si="6"/>
        <v>33672</v>
      </c>
      <c r="I52" s="292">
        <f t="shared" si="6"/>
        <v>32563</v>
      </c>
      <c r="J52" s="292">
        <f t="shared" si="6"/>
        <v>30862</v>
      </c>
      <c r="K52" s="292">
        <f t="shared" si="6"/>
        <v>30862</v>
      </c>
      <c r="L52" s="292">
        <f t="shared" si="6"/>
        <v>33672</v>
      </c>
      <c r="M52" s="292">
        <f t="shared" si="6"/>
        <v>43656</v>
      </c>
      <c r="N52" s="292">
        <f t="shared" si="6"/>
        <v>38109</v>
      </c>
      <c r="O52" s="292">
        <f t="shared" si="6"/>
        <v>38109</v>
      </c>
      <c r="P52" s="292">
        <f t="shared" si="6"/>
        <v>35891</v>
      </c>
      <c r="Q52" s="292">
        <f t="shared" si="6"/>
        <v>40328</v>
      </c>
      <c r="R52" s="292">
        <f t="shared" si="6"/>
        <v>30345</v>
      </c>
      <c r="S52" s="292">
        <f t="shared" si="6"/>
        <v>30345</v>
      </c>
      <c r="T52" s="292">
        <f t="shared" si="6"/>
        <v>30862</v>
      </c>
      <c r="U52" s="292">
        <f t="shared" si="6"/>
        <v>31454</v>
      </c>
      <c r="V52" s="292">
        <f t="shared" si="6"/>
        <v>29235</v>
      </c>
      <c r="W52" s="292">
        <f t="shared" si="6"/>
        <v>31454</v>
      </c>
      <c r="X52" s="292">
        <f t="shared" si="6"/>
        <v>33672</v>
      </c>
      <c r="Y52" s="292">
        <f t="shared" si="6"/>
        <v>33672</v>
      </c>
      <c r="Z52" s="292">
        <f t="shared" si="6"/>
        <v>33672</v>
      </c>
      <c r="AA52" s="292">
        <f t="shared" si="6"/>
        <v>33672</v>
      </c>
      <c r="AB52" s="292">
        <f t="shared" si="6"/>
        <v>32563</v>
      </c>
      <c r="AC52" s="292">
        <f t="shared" si="6"/>
        <v>35891</v>
      </c>
      <c r="AD52" s="292">
        <f t="shared" si="6"/>
        <v>32563</v>
      </c>
      <c r="AE52" s="292">
        <f t="shared" si="6"/>
        <v>35891</v>
      </c>
      <c r="AF52" s="292">
        <f t="shared" si="6"/>
        <v>32563</v>
      </c>
      <c r="AG52" s="292">
        <f t="shared" si="6"/>
        <v>35891</v>
      </c>
      <c r="AH52" s="292">
        <f t="shared" si="6"/>
        <v>33672</v>
      </c>
      <c r="AI52" s="292">
        <f t="shared" si="6"/>
        <v>38627</v>
      </c>
      <c r="AJ52" s="292">
        <f t="shared" si="6"/>
        <v>40845</v>
      </c>
      <c r="AK52" s="292">
        <f t="shared" si="6"/>
        <v>38627</v>
      </c>
      <c r="AL52" s="292">
        <f t="shared" si="6"/>
        <v>38627</v>
      </c>
      <c r="AM52" s="292">
        <f t="shared" si="6"/>
        <v>37370</v>
      </c>
      <c r="AN52" s="292">
        <f t="shared" si="6"/>
        <v>40845</v>
      </c>
      <c r="AO52" s="292">
        <f t="shared" si="6"/>
        <v>38627</v>
      </c>
      <c r="AP52" s="292">
        <f t="shared" si="6"/>
        <v>40845</v>
      </c>
      <c r="AQ52" s="292">
        <f t="shared" si="6"/>
        <v>46761</v>
      </c>
      <c r="AR52" s="292">
        <f t="shared" si="6"/>
        <v>40845</v>
      </c>
      <c r="AS52" s="292">
        <f t="shared" si="6"/>
        <v>44543</v>
      </c>
      <c r="AT52" s="292">
        <f t="shared" si="6"/>
        <v>40845</v>
      </c>
      <c r="AU52" s="292">
        <f t="shared" si="6"/>
        <v>44543</v>
      </c>
      <c r="AV52" s="292">
        <f t="shared" si="6"/>
        <v>40845</v>
      </c>
      <c r="AW52" s="292">
        <f t="shared" si="6"/>
        <v>46761</v>
      </c>
      <c r="AX52" s="292">
        <f t="shared" si="6"/>
        <v>37370</v>
      </c>
      <c r="AY52" s="292">
        <f t="shared" si="6"/>
        <v>42324</v>
      </c>
      <c r="AZ52" s="292">
        <f t="shared" si="6"/>
        <v>35151</v>
      </c>
      <c r="BA52" s="292">
        <f t="shared" si="6"/>
        <v>36261</v>
      </c>
      <c r="BB52" s="292">
        <f t="shared" si="6"/>
        <v>35151</v>
      </c>
      <c r="BC52" s="292">
        <f t="shared" si="6"/>
        <v>36261</v>
      </c>
      <c r="BD52" s="292">
        <f t="shared" si="6"/>
        <v>35151</v>
      </c>
      <c r="BE52" s="292">
        <f t="shared" si="6"/>
        <v>36261</v>
      </c>
      <c r="BF52" s="292">
        <f t="shared" si="6"/>
        <v>35151</v>
      </c>
      <c r="BG52" s="292">
        <f t="shared" si="6"/>
        <v>36261</v>
      </c>
      <c r="BH52" s="292">
        <f t="shared" si="6"/>
        <v>35151</v>
      </c>
    </row>
    <row r="53" spans="1:60" s="85" customFormat="1" x14ac:dyDescent="0.2">
      <c r="A53" s="261" t="s">
        <v>139</v>
      </c>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292"/>
      <c r="BH53" s="292"/>
    </row>
    <row r="54" spans="1:60" s="85" customFormat="1" x14ac:dyDescent="0.2">
      <c r="A54" s="260" t="s">
        <v>129</v>
      </c>
      <c r="B54" s="292" t="e">
        <f t="shared" si="4"/>
        <v>#REF!</v>
      </c>
      <c r="C54" s="292" t="e">
        <f t="shared" si="6"/>
        <v>#REF!</v>
      </c>
      <c r="D54" s="292" t="e">
        <f t="shared" si="6"/>
        <v>#REF!</v>
      </c>
      <c r="E54" s="292" t="e">
        <f t="shared" si="6"/>
        <v>#REF!</v>
      </c>
      <c r="F54" s="292" t="e">
        <f t="shared" si="6"/>
        <v>#REF!</v>
      </c>
      <c r="G54" s="292" t="e">
        <f t="shared" si="6"/>
        <v>#REF!</v>
      </c>
      <c r="H54" s="292">
        <f t="shared" si="6"/>
        <v>52160</v>
      </c>
      <c r="I54" s="292">
        <f t="shared" si="6"/>
        <v>51051</v>
      </c>
      <c r="J54" s="292">
        <f t="shared" si="6"/>
        <v>49350</v>
      </c>
      <c r="K54" s="292">
        <f t="shared" si="6"/>
        <v>49350</v>
      </c>
      <c r="L54" s="292">
        <f t="shared" si="6"/>
        <v>52160</v>
      </c>
      <c r="M54" s="292">
        <f t="shared" si="6"/>
        <v>62143</v>
      </c>
      <c r="N54" s="292">
        <f t="shared" si="6"/>
        <v>56597</v>
      </c>
      <c r="O54" s="292">
        <f t="shared" si="6"/>
        <v>56597</v>
      </c>
      <c r="P54" s="292">
        <f t="shared" si="6"/>
        <v>54378</v>
      </c>
      <c r="Q54" s="292">
        <f t="shared" si="6"/>
        <v>58815</v>
      </c>
      <c r="R54" s="292">
        <f t="shared" si="6"/>
        <v>48832</v>
      </c>
      <c r="S54" s="292">
        <f t="shared" si="6"/>
        <v>48832</v>
      </c>
      <c r="T54" s="292">
        <f t="shared" si="6"/>
        <v>49350</v>
      </c>
      <c r="U54" s="292">
        <f t="shared" si="6"/>
        <v>49941</v>
      </c>
      <c r="V54" s="292">
        <f t="shared" si="6"/>
        <v>47723</v>
      </c>
      <c r="W54" s="292">
        <f t="shared" si="6"/>
        <v>49941</v>
      </c>
      <c r="X54" s="292">
        <f t="shared" si="6"/>
        <v>52160</v>
      </c>
      <c r="Y54" s="292">
        <f t="shared" si="6"/>
        <v>52160</v>
      </c>
      <c r="Z54" s="292">
        <f t="shared" si="6"/>
        <v>52160</v>
      </c>
      <c r="AA54" s="292">
        <f t="shared" si="6"/>
        <v>52160</v>
      </c>
      <c r="AB54" s="292">
        <f t="shared" si="6"/>
        <v>51051</v>
      </c>
      <c r="AC54" s="292">
        <f t="shared" si="6"/>
        <v>54378</v>
      </c>
      <c r="AD54" s="292">
        <f t="shared" si="6"/>
        <v>51051</v>
      </c>
      <c r="AE54" s="292">
        <f t="shared" si="6"/>
        <v>54378</v>
      </c>
      <c r="AF54" s="292">
        <f t="shared" si="6"/>
        <v>51051</v>
      </c>
      <c r="AG54" s="292">
        <f t="shared" si="6"/>
        <v>54378</v>
      </c>
      <c r="AH54" s="292">
        <f t="shared" si="6"/>
        <v>52160</v>
      </c>
      <c r="AI54" s="292">
        <f t="shared" si="6"/>
        <v>57114</v>
      </c>
      <c r="AJ54" s="292">
        <f t="shared" si="6"/>
        <v>59333</v>
      </c>
      <c r="AK54" s="292">
        <f t="shared" si="6"/>
        <v>57114</v>
      </c>
      <c r="AL54" s="292">
        <f t="shared" si="6"/>
        <v>57114</v>
      </c>
      <c r="AM54" s="292">
        <f t="shared" si="6"/>
        <v>55857</v>
      </c>
      <c r="AN54" s="292">
        <f t="shared" si="6"/>
        <v>59333</v>
      </c>
      <c r="AO54" s="292">
        <f t="shared" si="6"/>
        <v>57114</v>
      </c>
      <c r="AP54" s="292">
        <f t="shared" si="6"/>
        <v>59333</v>
      </c>
      <c r="AQ54" s="292">
        <f t="shared" si="6"/>
        <v>65249</v>
      </c>
      <c r="AR54" s="292">
        <f t="shared" si="6"/>
        <v>59333</v>
      </c>
      <c r="AS54" s="292">
        <f t="shared" si="6"/>
        <v>63030</v>
      </c>
      <c r="AT54" s="292">
        <f t="shared" si="6"/>
        <v>59333</v>
      </c>
      <c r="AU54" s="292">
        <f t="shared" si="6"/>
        <v>63030</v>
      </c>
      <c r="AV54" s="292">
        <f t="shared" si="6"/>
        <v>59333</v>
      </c>
      <c r="AW54" s="292">
        <f t="shared" si="6"/>
        <v>65249</v>
      </c>
      <c r="AX54" s="292">
        <f t="shared" si="6"/>
        <v>55857</v>
      </c>
      <c r="AY54" s="292">
        <f t="shared" si="6"/>
        <v>60812</v>
      </c>
      <c r="AZ54" s="292">
        <f t="shared" si="6"/>
        <v>53639</v>
      </c>
      <c r="BA54" s="292">
        <f t="shared" si="6"/>
        <v>54748</v>
      </c>
      <c r="BB54" s="292">
        <f t="shared" si="6"/>
        <v>53639</v>
      </c>
      <c r="BC54" s="292">
        <f t="shared" si="6"/>
        <v>54748</v>
      </c>
      <c r="BD54" s="292">
        <f t="shared" si="6"/>
        <v>53639</v>
      </c>
      <c r="BE54" s="292">
        <f t="shared" si="6"/>
        <v>54748</v>
      </c>
      <c r="BF54" s="292">
        <f t="shared" si="6"/>
        <v>53639</v>
      </c>
      <c r="BG54" s="292">
        <f t="shared" si="6"/>
        <v>54748</v>
      </c>
      <c r="BH54" s="292">
        <f t="shared" si="6"/>
        <v>53639</v>
      </c>
    </row>
    <row r="55" spans="1:60" s="85" customFormat="1" x14ac:dyDescent="0.2">
      <c r="A55" s="259" t="s">
        <v>140</v>
      </c>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292"/>
      <c r="AL55" s="292"/>
      <c r="AM55" s="292"/>
      <c r="AN55" s="292"/>
      <c r="AO55" s="292"/>
      <c r="AP55" s="292"/>
      <c r="AQ55" s="292"/>
      <c r="AR55" s="292"/>
      <c r="AS55" s="292"/>
      <c r="AT55" s="292"/>
      <c r="AU55" s="292"/>
      <c r="AV55" s="292"/>
      <c r="AW55" s="292"/>
      <c r="AX55" s="292"/>
      <c r="AY55" s="292"/>
      <c r="AZ55" s="292"/>
      <c r="BA55" s="292"/>
      <c r="BB55" s="292"/>
      <c r="BC55" s="292"/>
      <c r="BD55" s="292"/>
      <c r="BE55" s="292"/>
      <c r="BF55" s="292"/>
      <c r="BG55" s="292"/>
      <c r="BH55" s="292"/>
    </row>
    <row r="56" spans="1:60" s="85" customFormat="1" x14ac:dyDescent="0.2">
      <c r="A56" s="260" t="s">
        <v>129</v>
      </c>
      <c r="B56" s="292" t="e">
        <f t="shared" si="4"/>
        <v>#REF!</v>
      </c>
      <c r="C56" s="292" t="e">
        <f t="shared" si="6"/>
        <v>#REF!</v>
      </c>
      <c r="D56" s="292" t="e">
        <f t="shared" si="6"/>
        <v>#REF!</v>
      </c>
      <c r="E56" s="292" t="e">
        <f t="shared" si="6"/>
        <v>#REF!</v>
      </c>
      <c r="F56" s="292" t="e">
        <f t="shared" si="6"/>
        <v>#REF!</v>
      </c>
      <c r="G56" s="292" t="e">
        <f t="shared" si="6"/>
        <v>#REF!</v>
      </c>
      <c r="H56" s="292">
        <f t="shared" si="6"/>
        <v>66950</v>
      </c>
      <c r="I56" s="292">
        <f t="shared" si="6"/>
        <v>65841</v>
      </c>
      <c r="J56" s="292">
        <f t="shared" si="6"/>
        <v>64140</v>
      </c>
      <c r="K56" s="292">
        <f t="shared" si="6"/>
        <v>64140</v>
      </c>
      <c r="L56" s="292">
        <f t="shared" si="6"/>
        <v>66950</v>
      </c>
      <c r="M56" s="292">
        <f t="shared" si="6"/>
        <v>76933</v>
      </c>
      <c r="N56" s="292">
        <f t="shared" si="6"/>
        <v>71387</v>
      </c>
      <c r="O56" s="292">
        <f t="shared" si="6"/>
        <v>71387</v>
      </c>
      <c r="P56" s="292">
        <f t="shared" ref="P56:BH56" si="7">ROUND(P29*0.87,)+25</f>
        <v>69168</v>
      </c>
      <c r="Q56" s="292">
        <f t="shared" si="7"/>
        <v>73605</v>
      </c>
      <c r="R56" s="292">
        <f t="shared" si="7"/>
        <v>63622</v>
      </c>
      <c r="S56" s="292">
        <f t="shared" si="7"/>
        <v>63622</v>
      </c>
      <c r="T56" s="292">
        <f t="shared" si="7"/>
        <v>64140</v>
      </c>
      <c r="U56" s="292">
        <f t="shared" si="7"/>
        <v>64731</v>
      </c>
      <c r="V56" s="292">
        <f t="shared" si="7"/>
        <v>62513</v>
      </c>
      <c r="W56" s="292">
        <f t="shared" si="7"/>
        <v>64731</v>
      </c>
      <c r="X56" s="292">
        <f t="shared" si="7"/>
        <v>66950</v>
      </c>
      <c r="Y56" s="292">
        <f t="shared" si="7"/>
        <v>66950</v>
      </c>
      <c r="Z56" s="292">
        <f t="shared" si="7"/>
        <v>66950</v>
      </c>
      <c r="AA56" s="292">
        <f t="shared" si="7"/>
        <v>66950</v>
      </c>
      <c r="AB56" s="292">
        <f t="shared" si="7"/>
        <v>65841</v>
      </c>
      <c r="AC56" s="292">
        <f t="shared" si="7"/>
        <v>69168</v>
      </c>
      <c r="AD56" s="292">
        <f t="shared" si="7"/>
        <v>65841</v>
      </c>
      <c r="AE56" s="292">
        <f t="shared" si="7"/>
        <v>69168</v>
      </c>
      <c r="AF56" s="292">
        <f t="shared" si="7"/>
        <v>65841</v>
      </c>
      <c r="AG56" s="292">
        <f t="shared" si="7"/>
        <v>69168</v>
      </c>
      <c r="AH56" s="292">
        <f t="shared" si="7"/>
        <v>66950</v>
      </c>
      <c r="AI56" s="292">
        <f t="shared" si="7"/>
        <v>71904</v>
      </c>
      <c r="AJ56" s="292">
        <f t="shared" si="7"/>
        <v>74123</v>
      </c>
      <c r="AK56" s="292">
        <f t="shared" si="7"/>
        <v>71904</v>
      </c>
      <c r="AL56" s="292">
        <f t="shared" si="7"/>
        <v>71904</v>
      </c>
      <c r="AM56" s="292">
        <f t="shared" si="7"/>
        <v>70647</v>
      </c>
      <c r="AN56" s="292">
        <f t="shared" si="7"/>
        <v>74123</v>
      </c>
      <c r="AO56" s="292">
        <f t="shared" si="7"/>
        <v>71904</v>
      </c>
      <c r="AP56" s="292">
        <f t="shared" si="7"/>
        <v>74123</v>
      </c>
      <c r="AQ56" s="292">
        <f t="shared" si="7"/>
        <v>80039</v>
      </c>
      <c r="AR56" s="292">
        <f t="shared" si="7"/>
        <v>74123</v>
      </c>
      <c r="AS56" s="292">
        <f t="shared" si="7"/>
        <v>77820</v>
      </c>
      <c r="AT56" s="292">
        <f t="shared" si="7"/>
        <v>74123</v>
      </c>
      <c r="AU56" s="292">
        <f t="shared" si="7"/>
        <v>77820</v>
      </c>
      <c r="AV56" s="292">
        <f t="shared" si="7"/>
        <v>74123</v>
      </c>
      <c r="AW56" s="292">
        <f t="shared" si="7"/>
        <v>80039</v>
      </c>
      <c r="AX56" s="292">
        <f t="shared" si="7"/>
        <v>70647</v>
      </c>
      <c r="AY56" s="292">
        <f t="shared" si="7"/>
        <v>75602</v>
      </c>
      <c r="AZ56" s="292">
        <f t="shared" si="7"/>
        <v>68429</v>
      </c>
      <c r="BA56" s="292">
        <f t="shared" si="7"/>
        <v>69538</v>
      </c>
      <c r="BB56" s="292">
        <f t="shared" si="7"/>
        <v>68429</v>
      </c>
      <c r="BC56" s="292">
        <f t="shared" si="7"/>
        <v>69538</v>
      </c>
      <c r="BD56" s="292">
        <f t="shared" si="7"/>
        <v>68429</v>
      </c>
      <c r="BE56" s="292">
        <f t="shared" si="7"/>
        <v>69538</v>
      </c>
      <c r="BF56" s="292">
        <f t="shared" si="7"/>
        <v>68429</v>
      </c>
      <c r="BG56" s="292">
        <f t="shared" si="7"/>
        <v>69538</v>
      </c>
      <c r="BH56" s="292">
        <f t="shared" si="7"/>
        <v>68429</v>
      </c>
    </row>
    <row r="57" spans="1:60" s="85" customFormat="1" ht="12.75" thickBot="1" x14ac:dyDescent="0.25">
      <c r="A57" s="101"/>
    </row>
    <row r="58" spans="1:60" ht="12.75" thickBot="1" x14ac:dyDescent="0.25">
      <c r="A58" s="154" t="s">
        <v>147</v>
      </c>
    </row>
    <row r="59" spans="1:60" ht="12.75" thickBot="1" x14ac:dyDescent="0.25">
      <c r="A59" s="184" t="s">
        <v>379</v>
      </c>
    </row>
    <row r="60" spans="1:60" x14ac:dyDescent="0.2">
      <c r="A60" s="89"/>
    </row>
    <row r="61" spans="1:60" x14ac:dyDescent="0.2">
      <c r="A61" s="205" t="s">
        <v>144</v>
      </c>
    </row>
    <row r="62" spans="1:60" ht="12" customHeight="1" x14ac:dyDescent="0.2">
      <c r="A62" s="422" t="s">
        <v>311</v>
      </c>
    </row>
    <row r="63" spans="1:60" ht="12" customHeight="1" x14ac:dyDescent="0.2">
      <c r="A63" s="423"/>
    </row>
    <row r="64" spans="1:60" s="95" customFormat="1" ht="12" customHeight="1" x14ac:dyDescent="0.2">
      <c r="A64" s="423"/>
    </row>
    <row r="65" spans="1:1" ht="85.5" customHeight="1" x14ac:dyDescent="0.2">
      <c r="A65" s="423"/>
    </row>
    <row r="66" spans="1:1" ht="12.75" thickBot="1" x14ac:dyDescent="0.25">
      <c r="A66" s="262"/>
    </row>
    <row r="67" spans="1:1" ht="12.75" thickBot="1" x14ac:dyDescent="0.25">
      <c r="A67" s="156" t="s">
        <v>145</v>
      </c>
    </row>
    <row r="68" spans="1:1" ht="48" x14ac:dyDescent="0.2">
      <c r="A68" s="264" t="s">
        <v>174</v>
      </c>
    </row>
    <row r="69" spans="1:1" ht="12.75" thickBot="1" x14ac:dyDescent="0.25">
      <c r="A69" s="215"/>
    </row>
    <row r="70" spans="1:1" ht="12.75" thickBot="1" x14ac:dyDescent="0.25">
      <c r="A70" s="154" t="s">
        <v>351</v>
      </c>
    </row>
    <row r="71" spans="1:1" x14ac:dyDescent="0.2">
      <c r="A71" s="296" t="s">
        <v>403</v>
      </c>
    </row>
    <row r="72" spans="1:1" ht="18" customHeight="1" x14ac:dyDescent="0.2"/>
  </sheetData>
  <mergeCells count="1">
    <mergeCell ref="A62:A65"/>
  </mergeCells>
  <pageMargins left="0.7" right="0.7" top="0.75" bottom="0.75" header="0.3" footer="0.3"/>
  <pageSetup paperSize="9" orientation="portrait" horizontalDpi="4294967295" verticalDpi="4294967295"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72"/>
  <sheetViews>
    <sheetView zoomScaleNormal="100" workbookViewId="0"/>
  </sheetViews>
  <sheetFormatPr defaultColWidth="9" defaultRowHeight="12" x14ac:dyDescent="0.2"/>
  <cols>
    <col min="1" max="1" width="83.85546875" style="213" customWidth="1"/>
    <col min="2" max="19" width="9" style="213"/>
    <col min="20" max="21" width="9" style="213" customWidth="1"/>
    <col min="22" max="23" width="9" style="213"/>
    <col min="24" max="24" width="9" style="213" customWidth="1"/>
    <col min="25" max="25" width="9" style="213"/>
    <col min="26" max="26" width="9" style="213" hidden="1" customWidth="1"/>
    <col min="27" max="29" width="9" style="213" customWidth="1"/>
    <col min="30" max="30" width="9" style="213"/>
    <col min="31" max="32" width="9" style="213" customWidth="1"/>
    <col min="33" max="16384" width="9" style="213"/>
  </cols>
  <sheetData>
    <row r="1" spans="1:60" s="21" customFormat="1" ht="12" customHeight="1" x14ac:dyDescent="0.2">
      <c r="A1" s="114" t="s">
        <v>141</v>
      </c>
    </row>
    <row r="2" spans="1:60" s="21" customFormat="1" ht="12" customHeight="1" x14ac:dyDescent="0.2">
      <c r="A2" s="98" t="s">
        <v>241</v>
      </c>
    </row>
    <row r="3" spans="1:60" ht="8.4499999999999993" customHeight="1" x14ac:dyDescent="0.2">
      <c r="A3" s="80"/>
    </row>
    <row r="4" spans="1:60" s="270" customFormat="1" ht="32.450000000000003" customHeight="1" x14ac:dyDescent="0.2">
      <c r="A4" s="315" t="s">
        <v>146</v>
      </c>
    </row>
    <row r="5" spans="1:60" s="272" customFormat="1" ht="23.1" customHeight="1" x14ac:dyDescent="0.2">
      <c r="A5" s="93" t="s">
        <v>143</v>
      </c>
      <c r="B5" s="310" t="e">
        <f>'C завтраками| Bed and breakfast'!#REF!</f>
        <v>#REF!</v>
      </c>
      <c r="C5" s="291" t="e">
        <f>'C завтраками| Bed and breakfast'!#REF!</f>
        <v>#REF!</v>
      </c>
      <c r="D5" s="310" t="e">
        <f>'C завтраками| Bed and breakfast'!#REF!</f>
        <v>#REF!</v>
      </c>
      <c r="E5" s="310" t="e">
        <f>'C завтраками| Bed and breakfast'!#REF!</f>
        <v>#REF!</v>
      </c>
      <c r="F5" s="310" t="e">
        <f>'C завтраками| Bed and breakfast'!#REF!</f>
        <v>#REF!</v>
      </c>
      <c r="G5" s="310" t="e">
        <f>'C завтраками| Bed and breakfast'!#REF!</f>
        <v>#REF!</v>
      </c>
      <c r="H5" s="310">
        <f>'C завтраками| Bed and breakfast'!B4</f>
        <v>45399</v>
      </c>
      <c r="I5" s="310">
        <f>'C завтраками| Bed and breakfast'!C4</f>
        <v>45401</v>
      </c>
      <c r="J5" s="310">
        <f>'C завтраками| Bed and breakfast'!D4</f>
        <v>45403</v>
      </c>
      <c r="K5" s="310">
        <f>'C завтраками| Bed and breakfast'!E4</f>
        <v>45407</v>
      </c>
      <c r="L5" s="310">
        <f>'C завтраками| Bed and breakfast'!F4</f>
        <v>45408</v>
      </c>
      <c r="M5" s="310">
        <f>'C завтраками| Bed and breakfast'!G4</f>
        <v>45410</v>
      </c>
      <c r="N5" s="310">
        <f>'C завтраками| Bed and breakfast'!I4</f>
        <v>45414</v>
      </c>
      <c r="O5" s="310">
        <f>'C завтраками| Bed and breakfast'!J4</f>
        <v>45415</v>
      </c>
      <c r="P5" s="310">
        <f>'C завтраками| Bed and breakfast'!K4</f>
        <v>45417</v>
      </c>
      <c r="Q5" s="310">
        <f>'C завтраками| Bed and breakfast'!L4</f>
        <v>45420</v>
      </c>
      <c r="R5" s="310">
        <f>'C завтраками| Bed and breakfast'!N4</f>
        <v>45424</v>
      </c>
      <c r="S5" s="310">
        <f>'C завтраками| Bed and breakfast'!P4</f>
        <v>45429</v>
      </c>
      <c r="T5" s="310">
        <f>'C завтраками| Bed and breakfast'!Q4</f>
        <v>45431</v>
      </c>
      <c r="U5" s="310">
        <f>'C завтраками| Bed and breakfast'!R4</f>
        <v>45436</v>
      </c>
      <c r="V5" s="310">
        <f>'C завтраками| Bed and breakfast'!S4</f>
        <v>45438</v>
      </c>
      <c r="W5" s="310">
        <f>'C завтраками| Bed and breakfast'!T4</f>
        <v>45440</v>
      </c>
      <c r="X5" s="310">
        <f>'C завтраками| Bed and breakfast'!U4</f>
        <v>45443</v>
      </c>
      <c r="Y5" s="310">
        <f>'C завтраками| Bed and breakfast'!V4</f>
        <v>45444</v>
      </c>
      <c r="Z5" s="310">
        <f>'C завтраками| Bed and breakfast'!W4</f>
        <v>45445</v>
      </c>
      <c r="AA5" s="310">
        <f>'C завтраками| Bed and breakfast'!X4</f>
        <v>45453</v>
      </c>
      <c r="AB5" s="310">
        <f>'C завтраками| Bed and breakfast'!Y4</f>
        <v>45454</v>
      </c>
      <c r="AC5" s="310">
        <f>'C завтраками| Bed and breakfast'!Z4</f>
        <v>45457</v>
      </c>
      <c r="AD5" s="310">
        <f>'C завтраками| Bed and breakfast'!AA4</f>
        <v>45459</v>
      </c>
      <c r="AE5" s="310">
        <f>'C завтраками| Bed and breakfast'!AC4</f>
        <v>45464</v>
      </c>
      <c r="AF5" s="310">
        <f>'C завтраками| Bed and breakfast'!AD4</f>
        <v>45466</v>
      </c>
      <c r="AG5" s="310">
        <f>'C завтраками| Bed and breakfast'!AE4</f>
        <v>45471</v>
      </c>
      <c r="AH5" s="310">
        <f>'C завтраками| Bed and breakfast'!AF4</f>
        <v>45473</v>
      </c>
      <c r="AI5" s="310">
        <f>'C завтраками| Bed and breakfast'!AG4</f>
        <v>45474</v>
      </c>
      <c r="AJ5" s="310">
        <f>'C завтраками| Bed and breakfast'!AH4</f>
        <v>45478</v>
      </c>
      <c r="AK5" s="310">
        <f>'C завтраками| Bed and breakfast'!AI4</f>
        <v>45480</v>
      </c>
      <c r="AL5" s="310">
        <f>'C завтраками| Bed and breakfast'!AL4</f>
        <v>45492</v>
      </c>
      <c r="AM5" s="310">
        <f>'C завтраками| Bed and breakfast'!AM4</f>
        <v>45494</v>
      </c>
      <c r="AN5" s="310">
        <f>'C завтраками| Bed and breakfast'!AN4</f>
        <v>45499</v>
      </c>
      <c r="AO5" s="310">
        <f>'C завтраками| Bed and breakfast'!AO4</f>
        <v>45501</v>
      </c>
      <c r="AP5" s="310">
        <f>'C завтраками| Bed and breakfast'!AQ4</f>
        <v>45505</v>
      </c>
      <c r="AQ5" s="310">
        <f>'C завтраками| Bed and breakfast'!AR4</f>
        <v>45506</v>
      </c>
      <c r="AR5" s="310">
        <f>'C завтраками| Bed and breakfast'!AS4</f>
        <v>45508</v>
      </c>
      <c r="AS5" s="310">
        <f>'C завтраками| Bed and breakfast'!AT4</f>
        <v>45513</v>
      </c>
      <c r="AT5" s="310">
        <f>'C завтраками| Bed and breakfast'!AU4</f>
        <v>45515</v>
      </c>
      <c r="AU5" s="310">
        <f>'C завтраками| Bed and breakfast'!AV4</f>
        <v>45520</v>
      </c>
      <c r="AV5" s="310">
        <f>'C завтраками| Bed and breakfast'!AW4</f>
        <v>45522</v>
      </c>
      <c r="AW5" s="310">
        <f>'C завтраками| Bed and breakfast'!AX4</f>
        <v>45526</v>
      </c>
      <c r="AX5" s="310">
        <f>'C завтраками| Bed and breakfast'!AY4</f>
        <v>45532</v>
      </c>
      <c r="AY5" s="310">
        <f>'C завтраками| Bed and breakfast'!AZ4</f>
        <v>45534</v>
      </c>
      <c r="AZ5" s="310">
        <f>'C завтраками| Bed and breakfast'!BA4</f>
        <v>45536</v>
      </c>
      <c r="BA5" s="310">
        <f>'C завтраками| Bed and breakfast'!BB4</f>
        <v>45541</v>
      </c>
      <c r="BB5" s="310">
        <f>'C завтраками| Bed and breakfast'!BC4</f>
        <v>45543</v>
      </c>
      <c r="BC5" s="310">
        <f>'C завтраками| Bed and breakfast'!BD4</f>
        <v>45548</v>
      </c>
      <c r="BD5" s="310">
        <f>'C завтраками| Bed and breakfast'!BE4</f>
        <v>45550</v>
      </c>
      <c r="BE5" s="310">
        <f>'C завтраками| Bed and breakfast'!BF4</f>
        <v>45555</v>
      </c>
      <c r="BF5" s="310">
        <f>'C завтраками| Bed and breakfast'!BG4</f>
        <v>45557</v>
      </c>
      <c r="BG5" s="310">
        <f>'C завтраками| Bed and breakfast'!BH4</f>
        <v>45562</v>
      </c>
      <c r="BH5" s="310">
        <f>'C завтраками| Bed and breakfast'!BI4</f>
        <v>45564</v>
      </c>
    </row>
    <row r="6" spans="1:60" s="272" customFormat="1" ht="23.1" customHeight="1" x14ac:dyDescent="0.2">
      <c r="A6" s="94"/>
      <c r="B6" s="310" t="e">
        <f>'C завтраками| Bed and breakfast'!#REF!</f>
        <v>#REF!</v>
      </c>
      <c r="C6" s="291" t="e">
        <f>'C завтраками| Bed and breakfast'!#REF!</f>
        <v>#REF!</v>
      </c>
      <c r="D6" s="310" t="e">
        <f>'C завтраками| Bed and breakfast'!#REF!</f>
        <v>#REF!</v>
      </c>
      <c r="E6" s="310" t="e">
        <f>'C завтраками| Bed and breakfast'!#REF!</f>
        <v>#REF!</v>
      </c>
      <c r="F6" s="310" t="e">
        <f>'C завтраками| Bed and breakfast'!#REF!</f>
        <v>#REF!</v>
      </c>
      <c r="G6" s="310" t="e">
        <f>'C завтраками| Bed and breakfast'!#REF!</f>
        <v>#REF!</v>
      </c>
      <c r="H6" s="310">
        <f>'C завтраками| Bed and breakfast'!B5</f>
        <v>45400</v>
      </c>
      <c r="I6" s="310">
        <f>'C завтраками| Bed and breakfast'!C5</f>
        <v>45402</v>
      </c>
      <c r="J6" s="310">
        <f>'C завтраками| Bed and breakfast'!D5</f>
        <v>45406</v>
      </c>
      <c r="K6" s="310">
        <f>'C завтраками| Bed and breakfast'!E5</f>
        <v>45407</v>
      </c>
      <c r="L6" s="310">
        <f>'C завтраками| Bed and breakfast'!F5</f>
        <v>45409</v>
      </c>
      <c r="M6" s="310">
        <f>'C завтраками| Bed and breakfast'!G5</f>
        <v>45411</v>
      </c>
      <c r="N6" s="310">
        <f>'C завтраками| Bed and breakfast'!I5</f>
        <v>45414</v>
      </c>
      <c r="O6" s="310">
        <f>'C завтраками| Bed and breakfast'!J5</f>
        <v>45416</v>
      </c>
      <c r="P6" s="310">
        <f>'C завтраками| Bed and breakfast'!K5</f>
        <v>45419</v>
      </c>
      <c r="Q6" s="310">
        <f>'C завтраками| Bed and breakfast'!L5</f>
        <v>45420</v>
      </c>
      <c r="R6" s="310">
        <f>'C завтраками| Bed and breakfast'!N5</f>
        <v>45426</v>
      </c>
      <c r="S6" s="310">
        <f>'C завтраками| Bed and breakfast'!P5</f>
        <v>45430</v>
      </c>
      <c r="T6" s="310">
        <f>'C завтраками| Bed and breakfast'!Q5</f>
        <v>45435</v>
      </c>
      <c r="U6" s="310">
        <f>'C завтраками| Bed and breakfast'!R5</f>
        <v>45437</v>
      </c>
      <c r="V6" s="310">
        <f>'C завтраками| Bed and breakfast'!S5</f>
        <v>45439</v>
      </c>
      <c r="W6" s="310">
        <f>'C завтраками| Bed and breakfast'!T5</f>
        <v>45442</v>
      </c>
      <c r="X6" s="310">
        <f>'C завтраками| Bed and breakfast'!U5</f>
        <v>45443</v>
      </c>
      <c r="Y6" s="310">
        <f>'C завтраками| Bed and breakfast'!V5</f>
        <v>45444</v>
      </c>
      <c r="Z6" s="310">
        <f>'C завтраками| Bed and breakfast'!W5</f>
        <v>45452</v>
      </c>
      <c r="AA6" s="310">
        <f>'C завтраками| Bed and breakfast'!X5</f>
        <v>45453</v>
      </c>
      <c r="AB6" s="310">
        <f>'C завтраками| Bed and breakfast'!Y5</f>
        <v>45456</v>
      </c>
      <c r="AC6" s="310">
        <f>'C завтраками| Bed and breakfast'!Z5</f>
        <v>45458</v>
      </c>
      <c r="AD6" s="310">
        <f>'C завтраками| Bed and breakfast'!AA5</f>
        <v>45460</v>
      </c>
      <c r="AE6" s="310">
        <f>'C завтраками| Bed and breakfast'!AC5</f>
        <v>45465</v>
      </c>
      <c r="AF6" s="310">
        <f>'C завтраками| Bed and breakfast'!AD5</f>
        <v>45470</v>
      </c>
      <c r="AG6" s="310">
        <f>'C завтраками| Bed and breakfast'!AE5</f>
        <v>45472</v>
      </c>
      <c r="AH6" s="310">
        <f>'C завтраками| Bed and breakfast'!AF5</f>
        <v>45473</v>
      </c>
      <c r="AI6" s="310">
        <f>'C завтраками| Bed and breakfast'!AG5</f>
        <v>45477</v>
      </c>
      <c r="AJ6" s="310">
        <f>'C завтраками| Bed and breakfast'!AH5</f>
        <v>45479</v>
      </c>
      <c r="AK6" s="310">
        <f>'C завтраками| Bed and breakfast'!AI5</f>
        <v>45483</v>
      </c>
      <c r="AL6" s="310">
        <f>'C завтраками| Bed and breakfast'!AL5</f>
        <v>45493</v>
      </c>
      <c r="AM6" s="310">
        <f>'C завтраками| Bed and breakfast'!AM5</f>
        <v>45498</v>
      </c>
      <c r="AN6" s="310">
        <f>'C завтраками| Bed and breakfast'!AN5</f>
        <v>45500</v>
      </c>
      <c r="AO6" s="310">
        <f>'C завтраками| Bed and breakfast'!AO5</f>
        <v>45503</v>
      </c>
      <c r="AP6" s="310">
        <f>'C завтраками| Bed and breakfast'!AQ5</f>
        <v>45505</v>
      </c>
      <c r="AQ6" s="310">
        <f>'C завтраками| Bed and breakfast'!AR5</f>
        <v>45507</v>
      </c>
      <c r="AR6" s="310">
        <f>'C завтраками| Bed and breakfast'!AS5</f>
        <v>45512</v>
      </c>
      <c r="AS6" s="310">
        <f>'C завтраками| Bed and breakfast'!AT5</f>
        <v>45514</v>
      </c>
      <c r="AT6" s="310">
        <f>'C завтраками| Bed and breakfast'!AU5</f>
        <v>45519</v>
      </c>
      <c r="AU6" s="310">
        <f>'C завтраками| Bed and breakfast'!AV5</f>
        <v>45521</v>
      </c>
      <c r="AV6" s="310">
        <f>'C завтраками| Bed and breakfast'!AW5</f>
        <v>45525</v>
      </c>
      <c r="AW6" s="310">
        <f>'C завтраками| Bed and breakfast'!AX5</f>
        <v>45531</v>
      </c>
      <c r="AX6" s="310">
        <f>'C завтраками| Bed and breakfast'!AY5</f>
        <v>45533</v>
      </c>
      <c r="AY6" s="310">
        <f>'C завтраками| Bed and breakfast'!AZ5</f>
        <v>45535</v>
      </c>
      <c r="AZ6" s="310">
        <f>'C завтраками| Bed and breakfast'!BA5</f>
        <v>45540</v>
      </c>
      <c r="BA6" s="310">
        <f>'C завтраками| Bed and breakfast'!BB5</f>
        <v>45542</v>
      </c>
      <c r="BB6" s="310">
        <f>'C завтраками| Bed and breakfast'!BC5</f>
        <v>45547</v>
      </c>
      <c r="BC6" s="310">
        <f>'C завтраками| Bed and breakfast'!BD5</f>
        <v>45549</v>
      </c>
      <c r="BD6" s="310">
        <f>'C завтраками| Bed and breakfast'!BE5</f>
        <v>45554</v>
      </c>
      <c r="BE6" s="310">
        <f>'C завтраками| Bed and breakfast'!BF5</f>
        <v>45556</v>
      </c>
      <c r="BF6" s="310">
        <f>'C завтраками| Bed and breakfast'!BG5</f>
        <v>45561</v>
      </c>
      <c r="BG6" s="310">
        <f>'C завтраками| Bed and breakfast'!BH5</f>
        <v>45563</v>
      </c>
      <c r="BH6" s="310">
        <f>'C завтраками| Bed and breakfast'!BI5</f>
        <v>45565</v>
      </c>
    </row>
    <row r="7" spans="1:60" s="311" customFormat="1" x14ac:dyDescent="0.2">
      <c r="A7" s="259" t="s">
        <v>153</v>
      </c>
    </row>
    <row r="8" spans="1:60" s="311" customFormat="1" x14ac:dyDescent="0.2">
      <c r="A8" s="260">
        <v>1</v>
      </c>
      <c r="B8" s="292" t="e">
        <f>'C завтраками| Bed and breakfast'!#REF!*0.85</f>
        <v>#REF!</v>
      </c>
      <c r="C8" s="292" t="e">
        <f>'C завтраками| Bed and breakfast'!#REF!*0.85</f>
        <v>#REF!</v>
      </c>
      <c r="D8" s="292" t="e">
        <f>'C завтраками| Bed and breakfast'!#REF!*0.85</f>
        <v>#REF!</v>
      </c>
      <c r="E8" s="292" t="e">
        <f>'C завтраками| Bed and breakfast'!#REF!*0.85</f>
        <v>#REF!</v>
      </c>
      <c r="F8" s="292" t="e">
        <f>'C завтраками| Bed and breakfast'!#REF!*0.85</f>
        <v>#REF!</v>
      </c>
      <c r="G8" s="292" t="e">
        <f>'C завтраками| Bed and breakfast'!#REF!*0.85</f>
        <v>#REF!</v>
      </c>
      <c r="H8" s="292">
        <f>'C завтраками| Bed and breakfast'!B7*0.85</f>
        <v>15725</v>
      </c>
      <c r="I8" s="292">
        <f>'C завтраками| Bed and breakfast'!C7*0.85</f>
        <v>14450</v>
      </c>
      <c r="J8" s="292">
        <f>'C завтраками| Bed and breakfast'!D7*0.85</f>
        <v>12495</v>
      </c>
      <c r="K8" s="292">
        <f>'C завтраками| Bed and breakfast'!E7*0.85</f>
        <v>12495</v>
      </c>
      <c r="L8" s="292">
        <f>'C завтраками| Bed and breakfast'!F7*0.85</f>
        <v>15725</v>
      </c>
      <c r="M8" s="292">
        <f>'C завтраками| Bed and breakfast'!G7*0.85</f>
        <v>27200</v>
      </c>
      <c r="N8" s="292">
        <f>'C завтраками| Bed and breakfast'!I7*0.85</f>
        <v>20825</v>
      </c>
      <c r="O8" s="292">
        <f>'C завтраками| Bed and breakfast'!J7*0.85</f>
        <v>20825</v>
      </c>
      <c r="P8" s="292">
        <f>'C завтраками| Bed and breakfast'!K7*0.85</f>
        <v>18275</v>
      </c>
      <c r="Q8" s="292">
        <f>'C завтраками| Bed and breakfast'!L7*0.85</f>
        <v>23375</v>
      </c>
      <c r="R8" s="292">
        <f>'C завтраками| Bed and breakfast'!N7*0.85</f>
        <v>11900</v>
      </c>
      <c r="S8" s="292">
        <f>'C завтраками| Bed and breakfast'!P7*0.85</f>
        <v>11900</v>
      </c>
      <c r="T8" s="292">
        <f>'C завтраками| Bed and breakfast'!Q7*0.85</f>
        <v>12495</v>
      </c>
      <c r="U8" s="292">
        <f>'C завтраками| Bed and breakfast'!R7*0.85</f>
        <v>13175</v>
      </c>
      <c r="V8" s="292">
        <f>'C завтраками| Bed and breakfast'!S7*0.85</f>
        <v>10625</v>
      </c>
      <c r="W8" s="292">
        <f>'C завтраками| Bed and breakfast'!T7*0.85</f>
        <v>13175</v>
      </c>
      <c r="X8" s="292">
        <f>'C завтраками| Bed and breakfast'!U7*0.85</f>
        <v>15725</v>
      </c>
      <c r="Y8" s="292">
        <f>'C завтраками| Bed and breakfast'!V7*0.85</f>
        <v>15725</v>
      </c>
      <c r="Z8" s="292">
        <f>'C завтраками| Bed and breakfast'!W7*0.85</f>
        <v>15725</v>
      </c>
      <c r="AA8" s="292">
        <f>'C завтраками| Bed and breakfast'!X7*0.85</f>
        <v>15725</v>
      </c>
      <c r="AB8" s="292">
        <f>'C завтраками| Bed and breakfast'!Y7*0.85</f>
        <v>14450</v>
      </c>
      <c r="AC8" s="292">
        <f>'C завтраками| Bed and breakfast'!Z7*0.85</f>
        <v>18275</v>
      </c>
      <c r="AD8" s="292">
        <f>'C завтраками| Bed and breakfast'!AA7*0.85</f>
        <v>14450</v>
      </c>
      <c r="AE8" s="292">
        <f>'C завтраками| Bed and breakfast'!AC7*0.85</f>
        <v>18275</v>
      </c>
      <c r="AF8" s="292">
        <f>'C завтраками| Bed and breakfast'!AD7*0.85</f>
        <v>14450</v>
      </c>
      <c r="AG8" s="292">
        <f>'C завтраками| Bed and breakfast'!AE7*0.85</f>
        <v>18275</v>
      </c>
      <c r="AH8" s="292">
        <f>'C завтраками| Bed and breakfast'!AF7*0.85</f>
        <v>15725</v>
      </c>
      <c r="AI8" s="292">
        <f>'C завтраками| Bed and breakfast'!AG7*0.85</f>
        <v>21420</v>
      </c>
      <c r="AJ8" s="292">
        <f>'C завтраками| Bed and breakfast'!AH7*0.85</f>
        <v>23970</v>
      </c>
      <c r="AK8" s="292">
        <f>'C завтраками| Bed and breakfast'!AI7*0.85</f>
        <v>21420</v>
      </c>
      <c r="AL8" s="292">
        <f>'C завтраками| Bed and breakfast'!AL7*0.85</f>
        <v>21420</v>
      </c>
      <c r="AM8" s="292">
        <f>'C завтраками| Bed and breakfast'!AM7*0.85</f>
        <v>19975</v>
      </c>
      <c r="AN8" s="292">
        <f>'C завтраками| Bed and breakfast'!AN7*0.85</f>
        <v>23970</v>
      </c>
      <c r="AO8" s="292">
        <f>'C завтраками| Bed and breakfast'!AO7*0.85</f>
        <v>21420</v>
      </c>
      <c r="AP8" s="292">
        <f>'C завтраками| Bed and breakfast'!AQ7*0.85</f>
        <v>23970</v>
      </c>
      <c r="AQ8" s="292">
        <f>'C завтраками| Bed and breakfast'!AR7*0.85</f>
        <v>30770</v>
      </c>
      <c r="AR8" s="292">
        <f>'C завтраками| Bed and breakfast'!AS7*0.85</f>
        <v>23970</v>
      </c>
      <c r="AS8" s="292">
        <f>'C завтраками| Bed and breakfast'!AT7*0.85</f>
        <v>28220</v>
      </c>
      <c r="AT8" s="292">
        <f>'C завтраками| Bed and breakfast'!AU7*0.85</f>
        <v>23970</v>
      </c>
      <c r="AU8" s="292">
        <f>'C завтраками| Bed and breakfast'!AV7*0.85</f>
        <v>28220</v>
      </c>
      <c r="AV8" s="292">
        <f>'C завтраками| Bed and breakfast'!AW7*0.85</f>
        <v>23970</v>
      </c>
      <c r="AW8" s="292">
        <f>'C завтраками| Bed and breakfast'!AX7*0.85</f>
        <v>30770</v>
      </c>
      <c r="AX8" s="292">
        <f>'C завтраками| Bed and breakfast'!AY7*0.85</f>
        <v>19975</v>
      </c>
      <c r="AY8" s="292">
        <f>'C завтраками| Bed and breakfast'!AZ7*0.85</f>
        <v>25670</v>
      </c>
      <c r="AZ8" s="292">
        <f>'C завтраками| Bed and breakfast'!BA7*0.85</f>
        <v>17425</v>
      </c>
      <c r="BA8" s="292">
        <f>'C завтраками| Bed and breakfast'!BB7*0.85</f>
        <v>18700</v>
      </c>
      <c r="BB8" s="292">
        <f>'C завтраками| Bed and breakfast'!BC7*0.85</f>
        <v>17425</v>
      </c>
      <c r="BC8" s="292">
        <f>'C завтраками| Bed and breakfast'!BD7*0.85</f>
        <v>18700</v>
      </c>
      <c r="BD8" s="292">
        <f>'C завтраками| Bed and breakfast'!BE7*0.85</f>
        <v>17425</v>
      </c>
      <c r="BE8" s="292">
        <f>'C завтраками| Bed and breakfast'!BF7*0.85</f>
        <v>18700</v>
      </c>
      <c r="BF8" s="292">
        <f>'C завтраками| Bed and breakfast'!BG7*0.85</f>
        <v>17425</v>
      </c>
      <c r="BG8" s="292">
        <f>'C завтраками| Bed and breakfast'!BH7*0.85</f>
        <v>18700</v>
      </c>
      <c r="BH8" s="292">
        <f>'C завтраками| Bed and breakfast'!BI7*0.85</f>
        <v>17425</v>
      </c>
    </row>
    <row r="9" spans="1:60" s="311" customFormat="1" x14ac:dyDescent="0.2">
      <c r="A9" s="260">
        <v>2</v>
      </c>
      <c r="B9" s="313" t="e">
        <f>'C завтраками| Bed and breakfast'!#REF!*0.85</f>
        <v>#REF!</v>
      </c>
      <c r="C9" s="313" t="e">
        <f>'C завтраками| Bed and breakfast'!#REF!*0.85</f>
        <v>#REF!</v>
      </c>
      <c r="D9" s="313" t="e">
        <f>'C завтраками| Bed and breakfast'!#REF!*0.85</f>
        <v>#REF!</v>
      </c>
      <c r="E9" s="313" t="e">
        <f>'C завтраками| Bed and breakfast'!#REF!*0.85</f>
        <v>#REF!</v>
      </c>
      <c r="F9" s="313" t="e">
        <f>'C завтраками| Bed and breakfast'!#REF!*0.85</f>
        <v>#REF!</v>
      </c>
      <c r="G9" s="313" t="e">
        <f>'C завтраками| Bed and breakfast'!#REF!*0.85</f>
        <v>#REF!</v>
      </c>
      <c r="H9" s="313">
        <f>'C завтраками| Bed and breakfast'!B8*0.85</f>
        <v>17425</v>
      </c>
      <c r="I9" s="313">
        <f>'C завтраками| Bed and breakfast'!C8*0.85</f>
        <v>16150</v>
      </c>
      <c r="J9" s="313">
        <f>'C завтраками| Bed and breakfast'!D8*0.85</f>
        <v>14195</v>
      </c>
      <c r="K9" s="313">
        <f>'C завтраками| Bed and breakfast'!E8*0.85</f>
        <v>14195</v>
      </c>
      <c r="L9" s="313">
        <f>'C завтраками| Bed and breakfast'!F8*0.85</f>
        <v>17425</v>
      </c>
      <c r="M9" s="313">
        <f>'C завтраками| Bed and breakfast'!G8*0.85</f>
        <v>28900</v>
      </c>
      <c r="N9" s="313">
        <f>'C завтраками| Bed and breakfast'!I8*0.85</f>
        <v>22525</v>
      </c>
      <c r="O9" s="313">
        <f>'C завтраками| Bed and breakfast'!J8*0.85</f>
        <v>22525</v>
      </c>
      <c r="P9" s="313">
        <f>'C завтраками| Bed and breakfast'!K8*0.85</f>
        <v>19975</v>
      </c>
      <c r="Q9" s="313">
        <f>'C завтраками| Bed and breakfast'!L8*0.85</f>
        <v>25075</v>
      </c>
      <c r="R9" s="313">
        <f>'C завтраками| Bed and breakfast'!N8*0.85</f>
        <v>13600</v>
      </c>
      <c r="S9" s="313">
        <f>'C завтраками| Bed and breakfast'!P8*0.85</f>
        <v>13600</v>
      </c>
      <c r="T9" s="313">
        <f>'C завтраками| Bed and breakfast'!Q8*0.85</f>
        <v>14195</v>
      </c>
      <c r="U9" s="313">
        <f>'C завтраками| Bed and breakfast'!R8*0.85</f>
        <v>14875</v>
      </c>
      <c r="V9" s="313">
        <f>'C завтраками| Bed and breakfast'!S8*0.85</f>
        <v>12325</v>
      </c>
      <c r="W9" s="313">
        <f>'C завтраками| Bed and breakfast'!T8*0.85</f>
        <v>14875</v>
      </c>
      <c r="X9" s="313">
        <f>'C завтраками| Bed and breakfast'!U8*0.85</f>
        <v>17425</v>
      </c>
      <c r="Y9" s="313">
        <f>'C завтраками| Bed and breakfast'!V8*0.85</f>
        <v>17425</v>
      </c>
      <c r="Z9" s="313">
        <f>'C завтраками| Bed and breakfast'!W8*0.85</f>
        <v>17425</v>
      </c>
      <c r="AA9" s="313">
        <f>'C завтраками| Bed and breakfast'!X8*0.85</f>
        <v>17425</v>
      </c>
      <c r="AB9" s="313">
        <f>'C завтраками| Bed and breakfast'!Y8*0.85</f>
        <v>16150</v>
      </c>
      <c r="AC9" s="313">
        <f>'C завтраками| Bed and breakfast'!Z8*0.85</f>
        <v>19975</v>
      </c>
      <c r="AD9" s="313">
        <f>'C завтраками| Bed and breakfast'!AA8*0.85</f>
        <v>16150</v>
      </c>
      <c r="AE9" s="313">
        <f>'C завтраками| Bed and breakfast'!AC8*0.85</f>
        <v>19975</v>
      </c>
      <c r="AF9" s="313">
        <f>'C завтраками| Bed and breakfast'!AD8*0.85</f>
        <v>16150</v>
      </c>
      <c r="AG9" s="313">
        <f>'C завтраками| Bed and breakfast'!AE8*0.85</f>
        <v>19975</v>
      </c>
      <c r="AH9" s="313">
        <f>'C завтраками| Bed and breakfast'!AF8*0.85</f>
        <v>17425</v>
      </c>
      <c r="AI9" s="313">
        <f>'C завтраками| Bed and breakfast'!AG8*0.85</f>
        <v>23120</v>
      </c>
      <c r="AJ9" s="313">
        <f>'C завтраками| Bed and breakfast'!AH8*0.85</f>
        <v>25670</v>
      </c>
      <c r="AK9" s="313">
        <f>'C завтраками| Bed and breakfast'!AI8*0.85</f>
        <v>23120</v>
      </c>
      <c r="AL9" s="313">
        <f>'C завтраками| Bed and breakfast'!AL8*0.85</f>
        <v>23120</v>
      </c>
      <c r="AM9" s="313">
        <f>'C завтраками| Bed and breakfast'!AM8*0.85</f>
        <v>21675</v>
      </c>
      <c r="AN9" s="313">
        <f>'C завтраками| Bed and breakfast'!AN8*0.85</f>
        <v>25670</v>
      </c>
      <c r="AO9" s="313">
        <f>'C завтраками| Bed and breakfast'!AO8*0.85</f>
        <v>23120</v>
      </c>
      <c r="AP9" s="313">
        <f>'C завтраками| Bed and breakfast'!AQ8*0.85</f>
        <v>25670</v>
      </c>
      <c r="AQ9" s="313">
        <f>'C завтраками| Bed and breakfast'!AR8*0.85</f>
        <v>32470</v>
      </c>
      <c r="AR9" s="313">
        <f>'C завтраками| Bed and breakfast'!AS8*0.85</f>
        <v>25670</v>
      </c>
      <c r="AS9" s="313">
        <f>'C завтраками| Bed and breakfast'!AT8*0.85</f>
        <v>29920</v>
      </c>
      <c r="AT9" s="313">
        <f>'C завтраками| Bed and breakfast'!AU8*0.85</f>
        <v>25670</v>
      </c>
      <c r="AU9" s="313">
        <f>'C завтраками| Bed and breakfast'!AV8*0.85</f>
        <v>29920</v>
      </c>
      <c r="AV9" s="313">
        <f>'C завтраками| Bed and breakfast'!AW8*0.85</f>
        <v>25670</v>
      </c>
      <c r="AW9" s="313">
        <f>'C завтраками| Bed and breakfast'!AX8*0.85</f>
        <v>32470</v>
      </c>
      <c r="AX9" s="313">
        <f>'C завтраками| Bed and breakfast'!AY8*0.85</f>
        <v>21675</v>
      </c>
      <c r="AY9" s="313">
        <f>'C завтраками| Bed and breakfast'!AZ8*0.85</f>
        <v>27370</v>
      </c>
      <c r="AZ9" s="313">
        <f>'C завтраками| Bed and breakfast'!BA8*0.85</f>
        <v>19125</v>
      </c>
      <c r="BA9" s="313">
        <f>'C завтраками| Bed and breakfast'!BB8*0.85</f>
        <v>20400</v>
      </c>
      <c r="BB9" s="313">
        <f>'C завтраками| Bed and breakfast'!BC8*0.85</f>
        <v>19125</v>
      </c>
      <c r="BC9" s="313">
        <f>'C завтраками| Bed and breakfast'!BD8*0.85</f>
        <v>20400</v>
      </c>
      <c r="BD9" s="313">
        <f>'C завтраками| Bed and breakfast'!BE8*0.85</f>
        <v>19125</v>
      </c>
      <c r="BE9" s="313">
        <f>'C завтраками| Bed and breakfast'!BF8*0.85</f>
        <v>20400</v>
      </c>
      <c r="BF9" s="313">
        <f>'C завтраками| Bed and breakfast'!BG8*0.85</f>
        <v>19125</v>
      </c>
      <c r="BG9" s="313">
        <f>'C завтраками| Bed and breakfast'!BH8*0.85</f>
        <v>20400</v>
      </c>
      <c r="BH9" s="313">
        <f>'C завтраками| Bed and breakfast'!BI8*0.85</f>
        <v>19125</v>
      </c>
    </row>
    <row r="10" spans="1:60" s="311" customFormat="1" x14ac:dyDescent="0.2">
      <c r="A10" s="259" t="s">
        <v>155</v>
      </c>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2"/>
      <c r="BA10" s="292"/>
      <c r="BB10" s="292"/>
      <c r="BC10" s="292"/>
      <c r="BD10" s="292"/>
      <c r="BE10" s="292"/>
      <c r="BF10" s="292"/>
      <c r="BG10" s="292"/>
      <c r="BH10" s="292"/>
    </row>
    <row r="11" spans="1:60" s="311" customFormat="1" x14ac:dyDescent="0.2">
      <c r="A11" s="260">
        <v>1</v>
      </c>
      <c r="B11" s="313" t="e">
        <f>'C завтраками| Bed and breakfast'!#REF!*0.85</f>
        <v>#REF!</v>
      </c>
      <c r="C11" s="313" t="e">
        <f>'C завтраками| Bed and breakfast'!#REF!*0.85</f>
        <v>#REF!</v>
      </c>
      <c r="D11" s="313" t="e">
        <f>'C завтраками| Bed and breakfast'!#REF!*0.85</f>
        <v>#REF!</v>
      </c>
      <c r="E11" s="313" t="e">
        <f>'C завтраками| Bed and breakfast'!#REF!*0.85</f>
        <v>#REF!</v>
      </c>
      <c r="F11" s="313" t="e">
        <f>'C завтраками| Bed and breakfast'!#REF!*0.85</f>
        <v>#REF!</v>
      </c>
      <c r="G11" s="313" t="e">
        <f>'C завтраками| Bed and breakfast'!#REF!*0.85</f>
        <v>#REF!</v>
      </c>
      <c r="H11" s="313">
        <f>'C завтраками| Bed and breakfast'!B10*0.85</f>
        <v>17850</v>
      </c>
      <c r="I11" s="313">
        <f>'C завтраками| Bed and breakfast'!C10*0.85</f>
        <v>16575</v>
      </c>
      <c r="J11" s="313">
        <f>'C завтраками| Bed and breakfast'!D10*0.85</f>
        <v>14620</v>
      </c>
      <c r="K11" s="313">
        <f>'C завтраками| Bed and breakfast'!E10*0.85</f>
        <v>14620</v>
      </c>
      <c r="L11" s="313">
        <f>'C завтраками| Bed and breakfast'!F10*0.85</f>
        <v>17850</v>
      </c>
      <c r="M11" s="313">
        <f>'C завтраками| Bed and breakfast'!G10*0.85</f>
        <v>29325</v>
      </c>
      <c r="N11" s="313">
        <f>'C завтраками| Bed and breakfast'!I10*0.85</f>
        <v>22950</v>
      </c>
      <c r="O11" s="313">
        <f>'C завтраками| Bed and breakfast'!J10*0.85</f>
        <v>22950</v>
      </c>
      <c r="P11" s="313">
        <f>'C завтраками| Bed and breakfast'!K10*0.85</f>
        <v>20400</v>
      </c>
      <c r="Q11" s="313">
        <f>'C завтраками| Bed and breakfast'!L10*0.85</f>
        <v>25500</v>
      </c>
      <c r="R11" s="313">
        <f>'C завтраками| Bed and breakfast'!N10*0.85</f>
        <v>14025</v>
      </c>
      <c r="S11" s="313">
        <f>'C завтраками| Bed and breakfast'!P10*0.85</f>
        <v>14025</v>
      </c>
      <c r="T11" s="313">
        <f>'C завтраками| Bed and breakfast'!Q10*0.85</f>
        <v>14620</v>
      </c>
      <c r="U11" s="313">
        <f>'C завтраками| Bed and breakfast'!R10*0.85</f>
        <v>15300</v>
      </c>
      <c r="V11" s="313">
        <f>'C завтраками| Bed and breakfast'!S10*0.85</f>
        <v>12750</v>
      </c>
      <c r="W11" s="313">
        <f>'C завтраками| Bed and breakfast'!T10*0.85</f>
        <v>15300</v>
      </c>
      <c r="X11" s="313">
        <f>'C завтраками| Bed and breakfast'!U10*0.85</f>
        <v>17850</v>
      </c>
      <c r="Y11" s="313">
        <f>'C завтраками| Bed and breakfast'!V10*0.85</f>
        <v>17850</v>
      </c>
      <c r="Z11" s="313">
        <f>'C завтраками| Bed and breakfast'!W10*0.85</f>
        <v>17850</v>
      </c>
      <c r="AA11" s="313">
        <f>'C завтраками| Bed and breakfast'!X10*0.85</f>
        <v>17850</v>
      </c>
      <c r="AB11" s="313">
        <f>'C завтраками| Bed and breakfast'!Y10*0.85</f>
        <v>16575</v>
      </c>
      <c r="AC11" s="313">
        <f>'C завтраками| Bed and breakfast'!Z10*0.85</f>
        <v>20400</v>
      </c>
      <c r="AD11" s="313">
        <f>'C завтраками| Bed and breakfast'!AA10*0.85</f>
        <v>16575</v>
      </c>
      <c r="AE11" s="313">
        <f>'C завтраками| Bed and breakfast'!AC10*0.85</f>
        <v>20400</v>
      </c>
      <c r="AF11" s="313">
        <f>'C завтраками| Bed and breakfast'!AD10*0.85</f>
        <v>16575</v>
      </c>
      <c r="AG11" s="313">
        <f>'C завтраками| Bed and breakfast'!AE10*0.85</f>
        <v>20400</v>
      </c>
      <c r="AH11" s="313">
        <f>'C завтраками| Bed and breakfast'!AF10*0.85</f>
        <v>17850</v>
      </c>
      <c r="AI11" s="313">
        <f>'C завтраками| Bed and breakfast'!AG10*0.85</f>
        <v>23545</v>
      </c>
      <c r="AJ11" s="313">
        <f>'C завтраками| Bed and breakfast'!AH10*0.85</f>
        <v>26095</v>
      </c>
      <c r="AK11" s="313">
        <f>'C завтраками| Bed and breakfast'!AI10*0.85</f>
        <v>23545</v>
      </c>
      <c r="AL11" s="313">
        <f>'C завтраками| Bed and breakfast'!AL10*0.85</f>
        <v>23545</v>
      </c>
      <c r="AM11" s="313">
        <f>'C завтраками| Bed and breakfast'!AM10*0.85</f>
        <v>22100</v>
      </c>
      <c r="AN11" s="313">
        <f>'C завтраками| Bed and breakfast'!AN10*0.85</f>
        <v>26095</v>
      </c>
      <c r="AO11" s="313">
        <f>'C завтраками| Bed and breakfast'!AO10*0.85</f>
        <v>23545</v>
      </c>
      <c r="AP11" s="313">
        <f>'C завтраками| Bed and breakfast'!AQ10*0.85</f>
        <v>26095</v>
      </c>
      <c r="AQ11" s="313">
        <f>'C завтраками| Bed and breakfast'!AR10*0.85</f>
        <v>32895</v>
      </c>
      <c r="AR11" s="313">
        <f>'C завтраками| Bed and breakfast'!AS10*0.85</f>
        <v>26095</v>
      </c>
      <c r="AS11" s="313">
        <f>'C завтраками| Bed and breakfast'!AT10*0.85</f>
        <v>30345</v>
      </c>
      <c r="AT11" s="313">
        <f>'C завтраками| Bed and breakfast'!AU10*0.85</f>
        <v>26095</v>
      </c>
      <c r="AU11" s="313">
        <f>'C завтраками| Bed and breakfast'!AV10*0.85</f>
        <v>30345</v>
      </c>
      <c r="AV11" s="313">
        <f>'C завтраками| Bed and breakfast'!AW10*0.85</f>
        <v>26095</v>
      </c>
      <c r="AW11" s="313">
        <f>'C завтраками| Bed and breakfast'!AX10*0.85</f>
        <v>32895</v>
      </c>
      <c r="AX11" s="313">
        <f>'C завтраками| Bed and breakfast'!AY10*0.85</f>
        <v>22100</v>
      </c>
      <c r="AY11" s="313">
        <f>'C завтраками| Bed and breakfast'!AZ10*0.85</f>
        <v>27795</v>
      </c>
      <c r="AZ11" s="313">
        <f>'C завтраками| Bed and breakfast'!BA10*0.85</f>
        <v>19550</v>
      </c>
      <c r="BA11" s="313">
        <f>'C завтраками| Bed and breakfast'!BB10*0.85</f>
        <v>20825</v>
      </c>
      <c r="BB11" s="313">
        <f>'C завтраками| Bed and breakfast'!BC10*0.85</f>
        <v>19550</v>
      </c>
      <c r="BC11" s="313">
        <f>'C завтраками| Bed and breakfast'!BD10*0.85</f>
        <v>20825</v>
      </c>
      <c r="BD11" s="313">
        <f>'C завтраками| Bed and breakfast'!BE10*0.85</f>
        <v>19550</v>
      </c>
      <c r="BE11" s="313">
        <f>'C завтраками| Bed and breakfast'!BF10*0.85</f>
        <v>20825</v>
      </c>
      <c r="BF11" s="313">
        <f>'C завтраками| Bed and breakfast'!BG10*0.85</f>
        <v>19550</v>
      </c>
      <c r="BG11" s="313">
        <f>'C завтраками| Bed and breakfast'!BH10*0.85</f>
        <v>20825</v>
      </c>
      <c r="BH11" s="313">
        <f>'C завтраками| Bed and breakfast'!BI10*0.85</f>
        <v>19550</v>
      </c>
    </row>
    <row r="12" spans="1:60" s="311" customFormat="1" x14ac:dyDescent="0.2">
      <c r="A12" s="260">
        <v>2</v>
      </c>
      <c r="B12" s="313" t="e">
        <f>'C завтраками| Bed and breakfast'!#REF!*0.85</f>
        <v>#REF!</v>
      </c>
      <c r="C12" s="313" t="e">
        <f>'C завтраками| Bed and breakfast'!#REF!*0.85</f>
        <v>#REF!</v>
      </c>
      <c r="D12" s="313" t="e">
        <f>'C завтраками| Bed and breakfast'!#REF!*0.85</f>
        <v>#REF!</v>
      </c>
      <c r="E12" s="313" t="e">
        <f>'C завтраками| Bed and breakfast'!#REF!*0.85</f>
        <v>#REF!</v>
      </c>
      <c r="F12" s="313" t="e">
        <f>'C завтраками| Bed and breakfast'!#REF!*0.85</f>
        <v>#REF!</v>
      </c>
      <c r="G12" s="313" t="e">
        <f>'C завтраками| Bed and breakfast'!#REF!*0.85</f>
        <v>#REF!</v>
      </c>
      <c r="H12" s="313">
        <f>'C завтраками| Bed and breakfast'!B11*0.85</f>
        <v>19550</v>
      </c>
      <c r="I12" s="313">
        <f>'C завтраками| Bed and breakfast'!C11*0.85</f>
        <v>18275</v>
      </c>
      <c r="J12" s="313">
        <f>'C завтраками| Bed and breakfast'!D11*0.85</f>
        <v>16320</v>
      </c>
      <c r="K12" s="313">
        <f>'C завтраками| Bed and breakfast'!E11*0.85</f>
        <v>16320</v>
      </c>
      <c r="L12" s="313">
        <f>'C завтраками| Bed and breakfast'!F11*0.85</f>
        <v>19550</v>
      </c>
      <c r="M12" s="313">
        <f>'C завтраками| Bed and breakfast'!G11*0.85</f>
        <v>31025</v>
      </c>
      <c r="N12" s="313">
        <f>'C завтраками| Bed and breakfast'!I11*0.85</f>
        <v>24650</v>
      </c>
      <c r="O12" s="313">
        <f>'C завтраками| Bed and breakfast'!J11*0.85</f>
        <v>24650</v>
      </c>
      <c r="P12" s="313">
        <f>'C завтраками| Bed and breakfast'!K11*0.85</f>
        <v>22100</v>
      </c>
      <c r="Q12" s="313">
        <f>'C завтраками| Bed and breakfast'!L11*0.85</f>
        <v>27200</v>
      </c>
      <c r="R12" s="313">
        <f>'C завтраками| Bed and breakfast'!N11*0.85</f>
        <v>15725</v>
      </c>
      <c r="S12" s="313">
        <f>'C завтраками| Bed and breakfast'!P11*0.85</f>
        <v>15725</v>
      </c>
      <c r="T12" s="313">
        <f>'C завтраками| Bed and breakfast'!Q11*0.85</f>
        <v>16320</v>
      </c>
      <c r="U12" s="313">
        <f>'C завтраками| Bed and breakfast'!R11*0.85</f>
        <v>17000</v>
      </c>
      <c r="V12" s="313">
        <f>'C завтраками| Bed and breakfast'!S11*0.85</f>
        <v>14450</v>
      </c>
      <c r="W12" s="313">
        <f>'C завтраками| Bed and breakfast'!T11*0.85</f>
        <v>17000</v>
      </c>
      <c r="X12" s="313">
        <f>'C завтраками| Bed and breakfast'!U11*0.85</f>
        <v>19550</v>
      </c>
      <c r="Y12" s="313">
        <f>'C завтраками| Bed and breakfast'!V11*0.85</f>
        <v>19550</v>
      </c>
      <c r="Z12" s="313">
        <f>'C завтраками| Bed and breakfast'!W11*0.85</f>
        <v>19550</v>
      </c>
      <c r="AA12" s="313">
        <f>'C завтраками| Bed and breakfast'!X11*0.85</f>
        <v>19550</v>
      </c>
      <c r="AB12" s="313">
        <f>'C завтраками| Bed and breakfast'!Y11*0.85</f>
        <v>18275</v>
      </c>
      <c r="AC12" s="313">
        <f>'C завтраками| Bed and breakfast'!Z11*0.85</f>
        <v>22100</v>
      </c>
      <c r="AD12" s="313">
        <f>'C завтраками| Bed and breakfast'!AA11*0.85</f>
        <v>18275</v>
      </c>
      <c r="AE12" s="313">
        <f>'C завтраками| Bed and breakfast'!AC11*0.85</f>
        <v>22100</v>
      </c>
      <c r="AF12" s="313">
        <f>'C завтраками| Bed and breakfast'!AD11*0.85</f>
        <v>18275</v>
      </c>
      <c r="AG12" s="313">
        <f>'C завтраками| Bed and breakfast'!AE11*0.85</f>
        <v>22100</v>
      </c>
      <c r="AH12" s="313">
        <f>'C завтраками| Bed and breakfast'!AF11*0.85</f>
        <v>19550</v>
      </c>
      <c r="AI12" s="313">
        <f>'C завтраками| Bed and breakfast'!AG11*0.85</f>
        <v>25245</v>
      </c>
      <c r="AJ12" s="313">
        <f>'C завтраками| Bed and breakfast'!AH11*0.85</f>
        <v>27795</v>
      </c>
      <c r="AK12" s="313">
        <f>'C завтраками| Bed and breakfast'!AI11*0.85</f>
        <v>25245</v>
      </c>
      <c r="AL12" s="313">
        <f>'C завтраками| Bed and breakfast'!AL11*0.85</f>
        <v>25245</v>
      </c>
      <c r="AM12" s="313">
        <f>'C завтраками| Bed and breakfast'!AM11*0.85</f>
        <v>23800</v>
      </c>
      <c r="AN12" s="313">
        <f>'C завтраками| Bed and breakfast'!AN11*0.85</f>
        <v>27795</v>
      </c>
      <c r="AO12" s="313">
        <f>'C завтраками| Bed and breakfast'!AO11*0.85</f>
        <v>25245</v>
      </c>
      <c r="AP12" s="313">
        <f>'C завтраками| Bed and breakfast'!AQ11*0.85</f>
        <v>27795</v>
      </c>
      <c r="AQ12" s="313">
        <f>'C завтраками| Bed and breakfast'!AR11*0.85</f>
        <v>34595</v>
      </c>
      <c r="AR12" s="313">
        <f>'C завтраками| Bed and breakfast'!AS11*0.85</f>
        <v>27795</v>
      </c>
      <c r="AS12" s="313">
        <f>'C завтраками| Bed and breakfast'!AT11*0.85</f>
        <v>32045</v>
      </c>
      <c r="AT12" s="313">
        <f>'C завтраками| Bed and breakfast'!AU11*0.85</f>
        <v>27795</v>
      </c>
      <c r="AU12" s="313">
        <f>'C завтраками| Bed and breakfast'!AV11*0.85</f>
        <v>32045</v>
      </c>
      <c r="AV12" s="313">
        <f>'C завтраками| Bed and breakfast'!AW11*0.85</f>
        <v>27795</v>
      </c>
      <c r="AW12" s="313">
        <f>'C завтраками| Bed and breakfast'!AX11*0.85</f>
        <v>34595</v>
      </c>
      <c r="AX12" s="313">
        <f>'C завтраками| Bed and breakfast'!AY11*0.85</f>
        <v>23800</v>
      </c>
      <c r="AY12" s="313">
        <f>'C завтраками| Bed and breakfast'!AZ11*0.85</f>
        <v>29495</v>
      </c>
      <c r="AZ12" s="313">
        <f>'C завтраками| Bed and breakfast'!BA11*0.85</f>
        <v>21250</v>
      </c>
      <c r="BA12" s="313">
        <f>'C завтраками| Bed and breakfast'!BB11*0.85</f>
        <v>22525</v>
      </c>
      <c r="BB12" s="313">
        <f>'C завтраками| Bed and breakfast'!BC11*0.85</f>
        <v>21250</v>
      </c>
      <c r="BC12" s="313">
        <f>'C завтраками| Bed and breakfast'!BD11*0.85</f>
        <v>22525</v>
      </c>
      <c r="BD12" s="313">
        <f>'C завтраками| Bed and breakfast'!BE11*0.85</f>
        <v>21250</v>
      </c>
      <c r="BE12" s="313">
        <f>'C завтраками| Bed and breakfast'!BF11*0.85</f>
        <v>22525</v>
      </c>
      <c r="BF12" s="313">
        <f>'C завтраками| Bed and breakfast'!BG11*0.85</f>
        <v>21250</v>
      </c>
      <c r="BG12" s="313">
        <f>'C завтраками| Bed and breakfast'!BH11*0.85</f>
        <v>22525</v>
      </c>
      <c r="BH12" s="313">
        <f>'C завтраками| Bed and breakfast'!BI11*0.85</f>
        <v>21250</v>
      </c>
    </row>
    <row r="13" spans="1:60" s="311" customFormat="1" x14ac:dyDescent="0.2">
      <c r="A13" s="259" t="s">
        <v>154</v>
      </c>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row>
    <row r="14" spans="1:60" s="311" customFormat="1" x14ac:dyDescent="0.2">
      <c r="A14" s="260">
        <v>1</v>
      </c>
      <c r="B14" s="313" t="e">
        <f>'C завтраками| Bed and breakfast'!#REF!*0.85</f>
        <v>#REF!</v>
      </c>
      <c r="C14" s="313" t="e">
        <f>'C завтраками| Bed and breakfast'!#REF!*0.85</f>
        <v>#REF!</v>
      </c>
      <c r="D14" s="313" t="e">
        <f>'C завтраками| Bed and breakfast'!#REF!*0.85</f>
        <v>#REF!</v>
      </c>
      <c r="E14" s="313" t="e">
        <f>'C завтраками| Bed and breakfast'!#REF!*0.85</f>
        <v>#REF!</v>
      </c>
      <c r="F14" s="313" t="e">
        <f>'C завтраками| Bed and breakfast'!#REF!*0.85</f>
        <v>#REF!</v>
      </c>
      <c r="G14" s="313" t="e">
        <f>'C завтраками| Bed and breakfast'!#REF!*0.85</f>
        <v>#REF!</v>
      </c>
      <c r="H14" s="313">
        <f>'C завтраками| Bed and breakfast'!B13*0.85</f>
        <v>18700</v>
      </c>
      <c r="I14" s="313">
        <f>'C завтраками| Bed and breakfast'!C13*0.85</f>
        <v>17425</v>
      </c>
      <c r="J14" s="313">
        <f>'C завтраками| Bed and breakfast'!D13*0.85</f>
        <v>15470</v>
      </c>
      <c r="K14" s="313">
        <f>'C завтраками| Bed and breakfast'!E13*0.85</f>
        <v>15470</v>
      </c>
      <c r="L14" s="313">
        <f>'C завтраками| Bed and breakfast'!F13*0.85</f>
        <v>18700</v>
      </c>
      <c r="M14" s="313">
        <f>'C завтраками| Bed and breakfast'!G13*0.85</f>
        <v>30175</v>
      </c>
      <c r="N14" s="313">
        <f>'C завтраками| Bed and breakfast'!I13*0.85</f>
        <v>23800</v>
      </c>
      <c r="O14" s="313">
        <f>'C завтраками| Bed and breakfast'!J13*0.85</f>
        <v>23800</v>
      </c>
      <c r="P14" s="313">
        <f>'C завтраками| Bed and breakfast'!K13*0.85</f>
        <v>21250</v>
      </c>
      <c r="Q14" s="313">
        <f>'C завтраками| Bed and breakfast'!L13*0.85</f>
        <v>26350</v>
      </c>
      <c r="R14" s="313">
        <f>'C завтраками| Bed and breakfast'!N13*0.85</f>
        <v>14875</v>
      </c>
      <c r="S14" s="313">
        <f>'C завтраками| Bed and breakfast'!P13*0.85</f>
        <v>14875</v>
      </c>
      <c r="T14" s="313">
        <f>'C завтраками| Bed and breakfast'!Q13*0.85</f>
        <v>15470</v>
      </c>
      <c r="U14" s="313">
        <f>'C завтраками| Bed and breakfast'!R13*0.85</f>
        <v>16150</v>
      </c>
      <c r="V14" s="313">
        <f>'C завтраками| Bed and breakfast'!S13*0.85</f>
        <v>13600</v>
      </c>
      <c r="W14" s="313">
        <f>'C завтраками| Bed and breakfast'!T13*0.85</f>
        <v>16150</v>
      </c>
      <c r="X14" s="313">
        <f>'C завтраками| Bed and breakfast'!U13*0.85</f>
        <v>18700</v>
      </c>
      <c r="Y14" s="313">
        <f>'C завтраками| Bed and breakfast'!V13*0.85</f>
        <v>18700</v>
      </c>
      <c r="Z14" s="313">
        <f>'C завтраками| Bed and breakfast'!W13*0.85</f>
        <v>18700</v>
      </c>
      <c r="AA14" s="313">
        <f>'C завтраками| Bed and breakfast'!X13*0.85</f>
        <v>18700</v>
      </c>
      <c r="AB14" s="313">
        <f>'C завтраками| Bed and breakfast'!Y13*0.85</f>
        <v>17425</v>
      </c>
      <c r="AC14" s="313">
        <f>'C завтраками| Bed and breakfast'!Z13*0.85</f>
        <v>21250</v>
      </c>
      <c r="AD14" s="313">
        <f>'C завтраками| Bed and breakfast'!AA13*0.85</f>
        <v>17425</v>
      </c>
      <c r="AE14" s="313">
        <f>'C завтраками| Bed and breakfast'!AC13*0.85</f>
        <v>21250</v>
      </c>
      <c r="AF14" s="313">
        <f>'C завтраками| Bed and breakfast'!AD13*0.85</f>
        <v>17425</v>
      </c>
      <c r="AG14" s="313">
        <f>'C завтраками| Bed and breakfast'!AE13*0.85</f>
        <v>21250</v>
      </c>
      <c r="AH14" s="313">
        <f>'C завтраками| Bed and breakfast'!AF13*0.85</f>
        <v>18700</v>
      </c>
      <c r="AI14" s="313">
        <f>'C завтраками| Bed and breakfast'!AG13*0.85</f>
        <v>24395</v>
      </c>
      <c r="AJ14" s="313">
        <f>'C завтраками| Bed and breakfast'!AH13*0.85</f>
        <v>26945</v>
      </c>
      <c r="AK14" s="313">
        <f>'C завтраками| Bed and breakfast'!AI13*0.85</f>
        <v>24395</v>
      </c>
      <c r="AL14" s="313">
        <f>'C завтраками| Bed and breakfast'!AL13*0.85</f>
        <v>24395</v>
      </c>
      <c r="AM14" s="313">
        <f>'C завтраками| Bed and breakfast'!AM13*0.85</f>
        <v>22950</v>
      </c>
      <c r="AN14" s="313">
        <f>'C завтраками| Bed and breakfast'!AN13*0.85</f>
        <v>26945</v>
      </c>
      <c r="AO14" s="313">
        <f>'C завтраками| Bed and breakfast'!AO13*0.85</f>
        <v>24395</v>
      </c>
      <c r="AP14" s="313">
        <f>'C завтраками| Bed and breakfast'!AQ13*0.85</f>
        <v>26945</v>
      </c>
      <c r="AQ14" s="313">
        <f>'C завтраками| Bed and breakfast'!AR13*0.85</f>
        <v>33745</v>
      </c>
      <c r="AR14" s="313">
        <f>'C завтраками| Bed and breakfast'!AS13*0.85</f>
        <v>26945</v>
      </c>
      <c r="AS14" s="313">
        <f>'C завтраками| Bed and breakfast'!AT13*0.85</f>
        <v>31195</v>
      </c>
      <c r="AT14" s="313">
        <f>'C завтраками| Bed and breakfast'!AU13*0.85</f>
        <v>26945</v>
      </c>
      <c r="AU14" s="313">
        <f>'C завтраками| Bed and breakfast'!AV13*0.85</f>
        <v>31195</v>
      </c>
      <c r="AV14" s="313">
        <f>'C завтраками| Bed and breakfast'!AW13*0.85</f>
        <v>26945</v>
      </c>
      <c r="AW14" s="313">
        <f>'C завтраками| Bed and breakfast'!AX13*0.85</f>
        <v>33745</v>
      </c>
      <c r="AX14" s="313">
        <f>'C завтраками| Bed and breakfast'!AY13*0.85</f>
        <v>22950</v>
      </c>
      <c r="AY14" s="313">
        <f>'C завтраками| Bed and breakfast'!AZ13*0.85</f>
        <v>28645</v>
      </c>
      <c r="AZ14" s="313">
        <f>'C завтраками| Bed and breakfast'!BA13*0.85</f>
        <v>20400</v>
      </c>
      <c r="BA14" s="313">
        <f>'C завтраками| Bed and breakfast'!BB13*0.85</f>
        <v>21675</v>
      </c>
      <c r="BB14" s="313">
        <f>'C завтраками| Bed and breakfast'!BC13*0.85</f>
        <v>20400</v>
      </c>
      <c r="BC14" s="313">
        <f>'C завтраками| Bed and breakfast'!BD13*0.85</f>
        <v>21675</v>
      </c>
      <c r="BD14" s="313">
        <f>'C завтраками| Bed and breakfast'!BE13*0.85</f>
        <v>20400</v>
      </c>
      <c r="BE14" s="313">
        <f>'C завтраками| Bed and breakfast'!BF13*0.85</f>
        <v>21675</v>
      </c>
      <c r="BF14" s="313">
        <f>'C завтраками| Bed and breakfast'!BG13*0.85</f>
        <v>20400</v>
      </c>
      <c r="BG14" s="313">
        <f>'C завтраками| Bed and breakfast'!BH13*0.85</f>
        <v>21675</v>
      </c>
      <c r="BH14" s="313">
        <f>'C завтраками| Bed and breakfast'!BI13*0.85</f>
        <v>20400</v>
      </c>
    </row>
    <row r="15" spans="1:60" s="311" customFormat="1" x14ac:dyDescent="0.2">
      <c r="A15" s="260">
        <v>2</v>
      </c>
      <c r="B15" s="313" t="e">
        <f>'C завтраками| Bed and breakfast'!#REF!*0.85</f>
        <v>#REF!</v>
      </c>
      <c r="C15" s="313" t="e">
        <f>'C завтраками| Bed and breakfast'!#REF!*0.85</f>
        <v>#REF!</v>
      </c>
      <c r="D15" s="313" t="e">
        <f>'C завтраками| Bed and breakfast'!#REF!*0.85</f>
        <v>#REF!</v>
      </c>
      <c r="E15" s="313" t="e">
        <f>'C завтраками| Bed and breakfast'!#REF!*0.85</f>
        <v>#REF!</v>
      </c>
      <c r="F15" s="313" t="e">
        <f>'C завтраками| Bed and breakfast'!#REF!*0.85</f>
        <v>#REF!</v>
      </c>
      <c r="G15" s="313" t="e">
        <f>'C завтраками| Bed and breakfast'!#REF!*0.85</f>
        <v>#REF!</v>
      </c>
      <c r="H15" s="313">
        <f>'C завтраками| Bed and breakfast'!B14*0.85</f>
        <v>20400</v>
      </c>
      <c r="I15" s="313">
        <f>'C завтраками| Bed and breakfast'!C14*0.85</f>
        <v>19125</v>
      </c>
      <c r="J15" s="313">
        <f>'C завтраками| Bed and breakfast'!D14*0.85</f>
        <v>17170</v>
      </c>
      <c r="K15" s="313">
        <f>'C завтраками| Bed and breakfast'!E14*0.85</f>
        <v>17170</v>
      </c>
      <c r="L15" s="313">
        <f>'C завтраками| Bed and breakfast'!F14*0.85</f>
        <v>20400</v>
      </c>
      <c r="M15" s="313">
        <f>'C завтраками| Bed and breakfast'!G14*0.85</f>
        <v>31875</v>
      </c>
      <c r="N15" s="313">
        <f>'C завтраками| Bed and breakfast'!I14*0.85</f>
        <v>25500</v>
      </c>
      <c r="O15" s="313">
        <f>'C завтраками| Bed and breakfast'!J14*0.85</f>
        <v>25500</v>
      </c>
      <c r="P15" s="313">
        <f>'C завтраками| Bed and breakfast'!K14*0.85</f>
        <v>22950</v>
      </c>
      <c r="Q15" s="313">
        <f>'C завтраками| Bed and breakfast'!L14*0.85</f>
        <v>28050</v>
      </c>
      <c r="R15" s="313">
        <f>'C завтраками| Bed and breakfast'!N14*0.85</f>
        <v>16575</v>
      </c>
      <c r="S15" s="313">
        <f>'C завтраками| Bed and breakfast'!P14*0.85</f>
        <v>16575</v>
      </c>
      <c r="T15" s="313">
        <f>'C завтраками| Bed and breakfast'!Q14*0.85</f>
        <v>17170</v>
      </c>
      <c r="U15" s="313">
        <f>'C завтраками| Bed and breakfast'!R14*0.85</f>
        <v>17850</v>
      </c>
      <c r="V15" s="313">
        <f>'C завтраками| Bed and breakfast'!S14*0.85</f>
        <v>15300</v>
      </c>
      <c r="W15" s="313">
        <f>'C завтраками| Bed and breakfast'!T14*0.85</f>
        <v>17850</v>
      </c>
      <c r="X15" s="313">
        <f>'C завтраками| Bed and breakfast'!U14*0.85</f>
        <v>20400</v>
      </c>
      <c r="Y15" s="313">
        <f>'C завтраками| Bed and breakfast'!V14*0.85</f>
        <v>20400</v>
      </c>
      <c r="Z15" s="313">
        <f>'C завтраками| Bed and breakfast'!W14*0.85</f>
        <v>20400</v>
      </c>
      <c r="AA15" s="313">
        <f>'C завтраками| Bed and breakfast'!X14*0.85</f>
        <v>20400</v>
      </c>
      <c r="AB15" s="313">
        <f>'C завтраками| Bed and breakfast'!Y14*0.85</f>
        <v>19125</v>
      </c>
      <c r="AC15" s="313">
        <f>'C завтраками| Bed and breakfast'!Z14*0.85</f>
        <v>22950</v>
      </c>
      <c r="AD15" s="313">
        <f>'C завтраками| Bed and breakfast'!AA14*0.85</f>
        <v>19125</v>
      </c>
      <c r="AE15" s="313">
        <f>'C завтраками| Bed and breakfast'!AC14*0.85</f>
        <v>22950</v>
      </c>
      <c r="AF15" s="313">
        <f>'C завтраками| Bed and breakfast'!AD14*0.85</f>
        <v>19125</v>
      </c>
      <c r="AG15" s="313">
        <f>'C завтраками| Bed and breakfast'!AE14*0.85</f>
        <v>22950</v>
      </c>
      <c r="AH15" s="313">
        <f>'C завтраками| Bed and breakfast'!AF14*0.85</f>
        <v>20400</v>
      </c>
      <c r="AI15" s="313">
        <f>'C завтраками| Bed and breakfast'!AG14*0.85</f>
        <v>26095</v>
      </c>
      <c r="AJ15" s="313">
        <f>'C завтраками| Bed and breakfast'!AH14*0.85</f>
        <v>28645</v>
      </c>
      <c r="AK15" s="313">
        <f>'C завтраками| Bed and breakfast'!AI14*0.85</f>
        <v>26095</v>
      </c>
      <c r="AL15" s="313">
        <f>'C завтраками| Bed and breakfast'!AL14*0.85</f>
        <v>26095</v>
      </c>
      <c r="AM15" s="313">
        <f>'C завтраками| Bed and breakfast'!AM14*0.85</f>
        <v>24650</v>
      </c>
      <c r="AN15" s="313">
        <f>'C завтраками| Bed and breakfast'!AN14*0.85</f>
        <v>28645</v>
      </c>
      <c r="AO15" s="313">
        <f>'C завтраками| Bed and breakfast'!AO14*0.85</f>
        <v>26095</v>
      </c>
      <c r="AP15" s="313">
        <f>'C завтраками| Bed and breakfast'!AQ14*0.85</f>
        <v>28645</v>
      </c>
      <c r="AQ15" s="313">
        <f>'C завтраками| Bed and breakfast'!AR14*0.85</f>
        <v>35445</v>
      </c>
      <c r="AR15" s="313">
        <f>'C завтраками| Bed and breakfast'!AS14*0.85</f>
        <v>28645</v>
      </c>
      <c r="AS15" s="313">
        <f>'C завтраками| Bed and breakfast'!AT14*0.85</f>
        <v>32895</v>
      </c>
      <c r="AT15" s="313">
        <f>'C завтраками| Bed and breakfast'!AU14*0.85</f>
        <v>28645</v>
      </c>
      <c r="AU15" s="313">
        <f>'C завтраками| Bed and breakfast'!AV14*0.85</f>
        <v>32895</v>
      </c>
      <c r="AV15" s="313">
        <f>'C завтраками| Bed and breakfast'!AW14*0.85</f>
        <v>28645</v>
      </c>
      <c r="AW15" s="313">
        <f>'C завтраками| Bed and breakfast'!AX14*0.85</f>
        <v>35445</v>
      </c>
      <c r="AX15" s="313">
        <f>'C завтраками| Bed and breakfast'!AY14*0.85</f>
        <v>24650</v>
      </c>
      <c r="AY15" s="313">
        <f>'C завтраками| Bed and breakfast'!AZ14*0.85</f>
        <v>30345</v>
      </c>
      <c r="AZ15" s="313">
        <f>'C завтраками| Bed and breakfast'!BA14*0.85</f>
        <v>22100</v>
      </c>
      <c r="BA15" s="313">
        <f>'C завтраками| Bed and breakfast'!BB14*0.85</f>
        <v>23375</v>
      </c>
      <c r="BB15" s="313">
        <f>'C завтраками| Bed and breakfast'!BC14*0.85</f>
        <v>22100</v>
      </c>
      <c r="BC15" s="313">
        <f>'C завтраками| Bed and breakfast'!BD14*0.85</f>
        <v>23375</v>
      </c>
      <c r="BD15" s="313">
        <f>'C завтраками| Bed and breakfast'!BE14*0.85</f>
        <v>22100</v>
      </c>
      <c r="BE15" s="313">
        <f>'C завтраками| Bed and breakfast'!BF14*0.85</f>
        <v>23375</v>
      </c>
      <c r="BF15" s="313">
        <f>'C завтраками| Bed and breakfast'!BG14*0.85</f>
        <v>22100</v>
      </c>
      <c r="BG15" s="313">
        <f>'C завтраками| Bed and breakfast'!BH14*0.85</f>
        <v>23375</v>
      </c>
      <c r="BH15" s="313">
        <f>'C завтраками| Bed and breakfast'!BI14*0.85</f>
        <v>22100</v>
      </c>
    </row>
    <row r="16" spans="1:60" s="311" customFormat="1" x14ac:dyDescent="0.2">
      <c r="A16" s="259" t="s">
        <v>156</v>
      </c>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2"/>
    </row>
    <row r="17" spans="1:60" s="311" customFormat="1" x14ac:dyDescent="0.2">
      <c r="A17" s="260">
        <v>1</v>
      </c>
      <c r="B17" s="313" t="e">
        <f>'C завтраками| Bed and breakfast'!#REF!*0.85</f>
        <v>#REF!</v>
      </c>
      <c r="C17" s="313" t="e">
        <f>'C завтраками| Bed and breakfast'!#REF!*0.85</f>
        <v>#REF!</v>
      </c>
      <c r="D17" s="313" t="e">
        <f>'C завтраками| Bed and breakfast'!#REF!*0.85</f>
        <v>#REF!</v>
      </c>
      <c r="E17" s="313" t="e">
        <f>'C завтраками| Bed and breakfast'!#REF!*0.85</f>
        <v>#REF!</v>
      </c>
      <c r="F17" s="313" t="e">
        <f>'C завтраками| Bed and breakfast'!#REF!*0.85</f>
        <v>#REF!</v>
      </c>
      <c r="G17" s="313" t="e">
        <f>'C завтраками| Bed and breakfast'!#REF!*0.85</f>
        <v>#REF!</v>
      </c>
      <c r="H17" s="313">
        <f>'C завтраками| Bed and breakfast'!B16*0.85</f>
        <v>21250</v>
      </c>
      <c r="I17" s="313">
        <f>'C завтраками| Bed and breakfast'!C16*0.85</f>
        <v>19975</v>
      </c>
      <c r="J17" s="313">
        <f>'C завтраками| Bed and breakfast'!D16*0.85</f>
        <v>18020</v>
      </c>
      <c r="K17" s="313">
        <f>'C завтраками| Bed and breakfast'!E16*0.85</f>
        <v>18020</v>
      </c>
      <c r="L17" s="313">
        <f>'C завтраками| Bed and breakfast'!F16*0.85</f>
        <v>21250</v>
      </c>
      <c r="M17" s="313">
        <f>'C завтраками| Bed and breakfast'!G16*0.85</f>
        <v>32725</v>
      </c>
      <c r="N17" s="313">
        <f>'C завтраками| Bed and breakfast'!I16*0.85</f>
        <v>26350</v>
      </c>
      <c r="O17" s="313">
        <f>'C завтраками| Bed and breakfast'!J16*0.85</f>
        <v>26350</v>
      </c>
      <c r="P17" s="313">
        <f>'C завтраками| Bed and breakfast'!K16*0.85</f>
        <v>23800</v>
      </c>
      <c r="Q17" s="313">
        <f>'C завтраками| Bed and breakfast'!L16*0.85</f>
        <v>28900</v>
      </c>
      <c r="R17" s="313">
        <f>'C завтраками| Bed and breakfast'!N16*0.85</f>
        <v>17425</v>
      </c>
      <c r="S17" s="313">
        <f>'C завтраками| Bed and breakfast'!P16*0.85</f>
        <v>17425</v>
      </c>
      <c r="T17" s="313">
        <f>'C завтраками| Bed and breakfast'!Q16*0.85</f>
        <v>18020</v>
      </c>
      <c r="U17" s="313">
        <f>'C завтраками| Bed and breakfast'!R16*0.85</f>
        <v>18700</v>
      </c>
      <c r="V17" s="313">
        <f>'C завтраками| Bed and breakfast'!S16*0.85</f>
        <v>16150</v>
      </c>
      <c r="W17" s="313">
        <f>'C завтраками| Bed and breakfast'!T16*0.85</f>
        <v>18700</v>
      </c>
      <c r="X17" s="313">
        <f>'C завтраками| Bed and breakfast'!U16*0.85</f>
        <v>21250</v>
      </c>
      <c r="Y17" s="313">
        <f>'C завтраками| Bed and breakfast'!V16*0.85</f>
        <v>21250</v>
      </c>
      <c r="Z17" s="313">
        <f>'C завтраками| Bed and breakfast'!W16*0.85</f>
        <v>21250</v>
      </c>
      <c r="AA17" s="313">
        <f>'C завтраками| Bed and breakfast'!X16*0.85</f>
        <v>21250</v>
      </c>
      <c r="AB17" s="313">
        <f>'C завтраками| Bed and breakfast'!Y16*0.85</f>
        <v>19975</v>
      </c>
      <c r="AC17" s="313">
        <f>'C завтраками| Bed and breakfast'!Z16*0.85</f>
        <v>23800</v>
      </c>
      <c r="AD17" s="313">
        <f>'C завтраками| Bed and breakfast'!AA16*0.85</f>
        <v>19975</v>
      </c>
      <c r="AE17" s="313">
        <f>'C завтраками| Bed and breakfast'!AC16*0.85</f>
        <v>23800</v>
      </c>
      <c r="AF17" s="313">
        <f>'C завтраками| Bed and breakfast'!AD16*0.85</f>
        <v>19975</v>
      </c>
      <c r="AG17" s="313">
        <f>'C завтраками| Bed and breakfast'!AE16*0.85</f>
        <v>23800</v>
      </c>
      <c r="AH17" s="313">
        <f>'C завтраками| Bed and breakfast'!AF16*0.85</f>
        <v>21250</v>
      </c>
      <c r="AI17" s="313">
        <f>'C завтраками| Bed and breakfast'!AG16*0.85</f>
        <v>26945</v>
      </c>
      <c r="AJ17" s="313">
        <f>'C завтраками| Bed and breakfast'!AH16*0.85</f>
        <v>29495</v>
      </c>
      <c r="AK17" s="313">
        <f>'C завтраками| Bed and breakfast'!AI16*0.85</f>
        <v>26945</v>
      </c>
      <c r="AL17" s="313">
        <f>'C завтраками| Bed and breakfast'!AL16*0.85</f>
        <v>26945</v>
      </c>
      <c r="AM17" s="313">
        <f>'C завтраками| Bed and breakfast'!AM16*0.85</f>
        <v>25500</v>
      </c>
      <c r="AN17" s="313">
        <f>'C завтраками| Bed and breakfast'!AN16*0.85</f>
        <v>29495</v>
      </c>
      <c r="AO17" s="313">
        <f>'C завтраками| Bed and breakfast'!AO16*0.85</f>
        <v>26945</v>
      </c>
      <c r="AP17" s="313">
        <f>'C завтраками| Bed and breakfast'!AQ16*0.85</f>
        <v>29495</v>
      </c>
      <c r="AQ17" s="313">
        <f>'C завтраками| Bed and breakfast'!AR16*0.85</f>
        <v>36295</v>
      </c>
      <c r="AR17" s="313">
        <f>'C завтраками| Bed and breakfast'!AS16*0.85</f>
        <v>29495</v>
      </c>
      <c r="AS17" s="313">
        <f>'C завтраками| Bed and breakfast'!AT16*0.85</f>
        <v>33745</v>
      </c>
      <c r="AT17" s="313">
        <f>'C завтраками| Bed and breakfast'!AU16*0.85</f>
        <v>29495</v>
      </c>
      <c r="AU17" s="313">
        <f>'C завтраками| Bed and breakfast'!AV16*0.85</f>
        <v>33745</v>
      </c>
      <c r="AV17" s="313">
        <f>'C завтраками| Bed and breakfast'!AW16*0.85</f>
        <v>29495</v>
      </c>
      <c r="AW17" s="313">
        <f>'C завтраками| Bed and breakfast'!AX16*0.85</f>
        <v>36295</v>
      </c>
      <c r="AX17" s="313">
        <f>'C завтраками| Bed and breakfast'!AY16*0.85</f>
        <v>25500</v>
      </c>
      <c r="AY17" s="313">
        <f>'C завтраками| Bed and breakfast'!AZ16*0.85</f>
        <v>31195</v>
      </c>
      <c r="AZ17" s="313">
        <f>'C завтраками| Bed and breakfast'!BA16*0.85</f>
        <v>22950</v>
      </c>
      <c r="BA17" s="313">
        <f>'C завтраками| Bed and breakfast'!BB16*0.85</f>
        <v>24225</v>
      </c>
      <c r="BB17" s="313">
        <f>'C завтраками| Bed and breakfast'!BC16*0.85</f>
        <v>22950</v>
      </c>
      <c r="BC17" s="313">
        <f>'C завтраками| Bed and breakfast'!BD16*0.85</f>
        <v>24225</v>
      </c>
      <c r="BD17" s="313">
        <f>'C завтраками| Bed and breakfast'!BE16*0.85</f>
        <v>22950</v>
      </c>
      <c r="BE17" s="313">
        <f>'C завтраками| Bed and breakfast'!BF16*0.85</f>
        <v>24225</v>
      </c>
      <c r="BF17" s="313">
        <f>'C завтраками| Bed and breakfast'!BG16*0.85</f>
        <v>22950</v>
      </c>
      <c r="BG17" s="313">
        <f>'C завтраками| Bed and breakfast'!BH16*0.85</f>
        <v>24225</v>
      </c>
      <c r="BH17" s="313">
        <f>'C завтраками| Bed and breakfast'!BI16*0.85</f>
        <v>22950</v>
      </c>
    </row>
    <row r="18" spans="1:60" s="311" customFormat="1" x14ac:dyDescent="0.2">
      <c r="A18" s="260">
        <v>2</v>
      </c>
      <c r="B18" s="313" t="e">
        <f>'C завтраками| Bed and breakfast'!#REF!*0.85</f>
        <v>#REF!</v>
      </c>
      <c r="C18" s="313" t="e">
        <f>'C завтраками| Bed and breakfast'!#REF!*0.85</f>
        <v>#REF!</v>
      </c>
      <c r="D18" s="313" t="e">
        <f>'C завтраками| Bed and breakfast'!#REF!*0.85</f>
        <v>#REF!</v>
      </c>
      <c r="E18" s="313" t="e">
        <f>'C завтраками| Bed and breakfast'!#REF!*0.85</f>
        <v>#REF!</v>
      </c>
      <c r="F18" s="313" t="e">
        <f>'C завтраками| Bed and breakfast'!#REF!*0.85</f>
        <v>#REF!</v>
      </c>
      <c r="G18" s="313" t="e">
        <f>'C завтраками| Bed and breakfast'!#REF!*0.85</f>
        <v>#REF!</v>
      </c>
      <c r="H18" s="313">
        <f>'C завтраками| Bed and breakfast'!B17*0.85</f>
        <v>22950</v>
      </c>
      <c r="I18" s="313">
        <f>'C завтраками| Bed and breakfast'!C17*0.85</f>
        <v>21675</v>
      </c>
      <c r="J18" s="313">
        <f>'C завтраками| Bed and breakfast'!D17*0.85</f>
        <v>19720</v>
      </c>
      <c r="K18" s="313">
        <f>'C завтраками| Bed and breakfast'!E17*0.85</f>
        <v>19720</v>
      </c>
      <c r="L18" s="313">
        <f>'C завтраками| Bed and breakfast'!F17*0.85</f>
        <v>22950</v>
      </c>
      <c r="M18" s="313">
        <f>'C завтраками| Bed and breakfast'!G17*0.85</f>
        <v>34425</v>
      </c>
      <c r="N18" s="313">
        <f>'C завтраками| Bed and breakfast'!I17*0.85</f>
        <v>28050</v>
      </c>
      <c r="O18" s="313">
        <f>'C завтраками| Bed and breakfast'!J17*0.85</f>
        <v>28050</v>
      </c>
      <c r="P18" s="313">
        <f>'C завтраками| Bed and breakfast'!K17*0.85</f>
        <v>25500</v>
      </c>
      <c r="Q18" s="313">
        <f>'C завтраками| Bed and breakfast'!L17*0.85</f>
        <v>30600</v>
      </c>
      <c r="R18" s="313">
        <f>'C завтраками| Bed and breakfast'!N17*0.85</f>
        <v>19125</v>
      </c>
      <c r="S18" s="313">
        <f>'C завтраками| Bed and breakfast'!P17*0.85</f>
        <v>19125</v>
      </c>
      <c r="T18" s="313">
        <f>'C завтраками| Bed and breakfast'!Q17*0.85</f>
        <v>19720</v>
      </c>
      <c r="U18" s="313">
        <f>'C завтраками| Bed and breakfast'!R17*0.85</f>
        <v>20400</v>
      </c>
      <c r="V18" s="313">
        <f>'C завтраками| Bed and breakfast'!S17*0.85</f>
        <v>17850</v>
      </c>
      <c r="W18" s="313">
        <f>'C завтраками| Bed and breakfast'!T17*0.85</f>
        <v>20400</v>
      </c>
      <c r="X18" s="313">
        <f>'C завтраками| Bed and breakfast'!U17*0.85</f>
        <v>22950</v>
      </c>
      <c r="Y18" s="313">
        <f>'C завтраками| Bed and breakfast'!V17*0.85</f>
        <v>22950</v>
      </c>
      <c r="Z18" s="313">
        <f>'C завтраками| Bed and breakfast'!W17*0.85</f>
        <v>22950</v>
      </c>
      <c r="AA18" s="313">
        <f>'C завтраками| Bed and breakfast'!X17*0.85</f>
        <v>22950</v>
      </c>
      <c r="AB18" s="313">
        <f>'C завтраками| Bed and breakfast'!Y17*0.85</f>
        <v>21675</v>
      </c>
      <c r="AC18" s="313">
        <f>'C завтраками| Bed and breakfast'!Z17*0.85</f>
        <v>25500</v>
      </c>
      <c r="AD18" s="313">
        <f>'C завтраками| Bed and breakfast'!AA17*0.85</f>
        <v>21675</v>
      </c>
      <c r="AE18" s="313">
        <f>'C завтраками| Bed and breakfast'!AC17*0.85</f>
        <v>25500</v>
      </c>
      <c r="AF18" s="313">
        <f>'C завтраками| Bed and breakfast'!AD17*0.85</f>
        <v>21675</v>
      </c>
      <c r="AG18" s="313">
        <f>'C завтраками| Bed and breakfast'!AE17*0.85</f>
        <v>25500</v>
      </c>
      <c r="AH18" s="313">
        <f>'C завтраками| Bed and breakfast'!AF17*0.85</f>
        <v>22950</v>
      </c>
      <c r="AI18" s="313">
        <f>'C завтраками| Bed and breakfast'!AG17*0.85</f>
        <v>28645</v>
      </c>
      <c r="AJ18" s="313">
        <f>'C завтраками| Bed and breakfast'!AH17*0.85</f>
        <v>31195</v>
      </c>
      <c r="AK18" s="313">
        <f>'C завтраками| Bed and breakfast'!AI17*0.85</f>
        <v>28645</v>
      </c>
      <c r="AL18" s="313">
        <f>'C завтраками| Bed and breakfast'!AL17*0.85</f>
        <v>28645</v>
      </c>
      <c r="AM18" s="313">
        <f>'C завтраками| Bed and breakfast'!AM17*0.85</f>
        <v>27200</v>
      </c>
      <c r="AN18" s="313">
        <f>'C завтраками| Bed and breakfast'!AN17*0.85</f>
        <v>31195</v>
      </c>
      <c r="AO18" s="313">
        <f>'C завтраками| Bed and breakfast'!AO17*0.85</f>
        <v>28645</v>
      </c>
      <c r="AP18" s="313">
        <f>'C завтраками| Bed and breakfast'!AQ17*0.85</f>
        <v>31195</v>
      </c>
      <c r="AQ18" s="313">
        <f>'C завтраками| Bed and breakfast'!AR17*0.85</f>
        <v>37995</v>
      </c>
      <c r="AR18" s="313">
        <f>'C завтраками| Bed and breakfast'!AS17*0.85</f>
        <v>31195</v>
      </c>
      <c r="AS18" s="313">
        <f>'C завтраками| Bed and breakfast'!AT17*0.85</f>
        <v>35445</v>
      </c>
      <c r="AT18" s="313">
        <f>'C завтраками| Bed and breakfast'!AU17*0.85</f>
        <v>31195</v>
      </c>
      <c r="AU18" s="313">
        <f>'C завтраками| Bed and breakfast'!AV17*0.85</f>
        <v>35445</v>
      </c>
      <c r="AV18" s="313">
        <f>'C завтраками| Bed and breakfast'!AW17*0.85</f>
        <v>31195</v>
      </c>
      <c r="AW18" s="313">
        <f>'C завтраками| Bed and breakfast'!AX17*0.85</f>
        <v>37995</v>
      </c>
      <c r="AX18" s="313">
        <f>'C завтраками| Bed and breakfast'!AY17*0.85</f>
        <v>27200</v>
      </c>
      <c r="AY18" s="313">
        <f>'C завтраками| Bed and breakfast'!AZ17*0.85</f>
        <v>32895</v>
      </c>
      <c r="AZ18" s="313">
        <f>'C завтраками| Bed and breakfast'!BA17*0.85</f>
        <v>24650</v>
      </c>
      <c r="BA18" s="313">
        <f>'C завтраками| Bed and breakfast'!BB17*0.85</f>
        <v>25925</v>
      </c>
      <c r="BB18" s="313">
        <f>'C завтраками| Bed and breakfast'!BC17*0.85</f>
        <v>24650</v>
      </c>
      <c r="BC18" s="313">
        <f>'C завтраками| Bed and breakfast'!BD17*0.85</f>
        <v>25925</v>
      </c>
      <c r="BD18" s="313">
        <f>'C завтраками| Bed and breakfast'!BE17*0.85</f>
        <v>24650</v>
      </c>
      <c r="BE18" s="313">
        <f>'C завтраками| Bed and breakfast'!BF17*0.85</f>
        <v>25925</v>
      </c>
      <c r="BF18" s="313">
        <f>'C завтраками| Bed and breakfast'!BG17*0.85</f>
        <v>24650</v>
      </c>
      <c r="BG18" s="313">
        <f>'C завтраками| Bed and breakfast'!BH17*0.85</f>
        <v>25925</v>
      </c>
      <c r="BH18" s="313">
        <f>'C завтраками| Bed and breakfast'!BI17*0.85</f>
        <v>24650</v>
      </c>
    </row>
    <row r="19" spans="1:60" s="311" customFormat="1" x14ac:dyDescent="0.2">
      <c r="A19" s="259" t="s">
        <v>136</v>
      </c>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292"/>
      <c r="BC19" s="292"/>
      <c r="BD19" s="292"/>
      <c r="BE19" s="292"/>
      <c r="BF19" s="292"/>
      <c r="BG19" s="292"/>
      <c r="BH19" s="292"/>
    </row>
    <row r="20" spans="1:60" s="311" customFormat="1" x14ac:dyDescent="0.2">
      <c r="A20" s="260">
        <v>1</v>
      </c>
      <c r="B20" s="313" t="e">
        <f>'C завтраками| Bed and breakfast'!#REF!*0.85</f>
        <v>#REF!</v>
      </c>
      <c r="C20" s="313" t="e">
        <f>'C завтраками| Bed and breakfast'!#REF!*0.85</f>
        <v>#REF!</v>
      </c>
      <c r="D20" s="313" t="e">
        <f>'C завтраками| Bed and breakfast'!#REF!*0.85</f>
        <v>#REF!</v>
      </c>
      <c r="E20" s="313" t="e">
        <f>'C завтраками| Bed and breakfast'!#REF!*0.85</f>
        <v>#REF!</v>
      </c>
      <c r="F20" s="313" t="e">
        <f>'C завтраками| Bed and breakfast'!#REF!*0.85</f>
        <v>#REF!</v>
      </c>
      <c r="G20" s="313" t="e">
        <f>'C завтраками| Bed and breakfast'!#REF!*0.85</f>
        <v>#REF!</v>
      </c>
      <c r="H20" s="313">
        <f>'C завтраками| Bed and breakfast'!B19*0.85</f>
        <v>23800</v>
      </c>
      <c r="I20" s="313">
        <f>'C завтраками| Bed and breakfast'!C19*0.85</f>
        <v>22525</v>
      </c>
      <c r="J20" s="313">
        <f>'C завтраками| Bed and breakfast'!D19*0.85</f>
        <v>20570</v>
      </c>
      <c r="K20" s="313">
        <f>'C завтраками| Bed and breakfast'!E19*0.85</f>
        <v>20570</v>
      </c>
      <c r="L20" s="313">
        <f>'C завтраками| Bed and breakfast'!F19*0.85</f>
        <v>23800</v>
      </c>
      <c r="M20" s="313">
        <f>'C завтраками| Bed and breakfast'!G19*0.85</f>
        <v>35275</v>
      </c>
      <c r="N20" s="313">
        <f>'C завтраками| Bed and breakfast'!I19*0.85</f>
        <v>28900</v>
      </c>
      <c r="O20" s="313">
        <f>'C завтраками| Bed and breakfast'!J19*0.85</f>
        <v>28900</v>
      </c>
      <c r="P20" s="313">
        <f>'C завтраками| Bed and breakfast'!K19*0.85</f>
        <v>26350</v>
      </c>
      <c r="Q20" s="313">
        <f>'C завтраками| Bed and breakfast'!L19*0.85</f>
        <v>31450</v>
      </c>
      <c r="R20" s="313">
        <f>'C завтраками| Bed and breakfast'!N19*0.85</f>
        <v>19975</v>
      </c>
      <c r="S20" s="313">
        <f>'C завтраками| Bed and breakfast'!P19*0.85</f>
        <v>19975</v>
      </c>
      <c r="T20" s="313">
        <f>'C завтраками| Bed and breakfast'!Q19*0.85</f>
        <v>20570</v>
      </c>
      <c r="U20" s="313">
        <f>'C завтраками| Bed and breakfast'!R19*0.85</f>
        <v>21250</v>
      </c>
      <c r="V20" s="313">
        <f>'C завтраками| Bed and breakfast'!S19*0.85</f>
        <v>18700</v>
      </c>
      <c r="W20" s="313">
        <f>'C завтраками| Bed and breakfast'!T19*0.85</f>
        <v>21250</v>
      </c>
      <c r="X20" s="313">
        <f>'C завтраками| Bed and breakfast'!U19*0.85</f>
        <v>23800</v>
      </c>
      <c r="Y20" s="313">
        <f>'C завтраками| Bed and breakfast'!V19*0.85</f>
        <v>23800</v>
      </c>
      <c r="Z20" s="313">
        <f>'C завтраками| Bed and breakfast'!W19*0.85</f>
        <v>23800</v>
      </c>
      <c r="AA20" s="313">
        <f>'C завтраками| Bed and breakfast'!X19*0.85</f>
        <v>23800</v>
      </c>
      <c r="AB20" s="313">
        <f>'C завтраками| Bed and breakfast'!Y19*0.85</f>
        <v>22525</v>
      </c>
      <c r="AC20" s="313">
        <f>'C завтраками| Bed and breakfast'!Z19*0.85</f>
        <v>26350</v>
      </c>
      <c r="AD20" s="313">
        <f>'C завтраками| Bed and breakfast'!AA19*0.85</f>
        <v>22525</v>
      </c>
      <c r="AE20" s="313">
        <f>'C завтраками| Bed and breakfast'!AC19*0.85</f>
        <v>26350</v>
      </c>
      <c r="AF20" s="313">
        <f>'C завтраками| Bed and breakfast'!AD19*0.85</f>
        <v>22525</v>
      </c>
      <c r="AG20" s="313">
        <f>'C завтраками| Bed and breakfast'!AE19*0.85</f>
        <v>26350</v>
      </c>
      <c r="AH20" s="313">
        <f>'C завтраками| Bed and breakfast'!AF19*0.85</f>
        <v>23800</v>
      </c>
      <c r="AI20" s="313">
        <f>'C завтраками| Bed and breakfast'!AG19*0.85</f>
        <v>29495</v>
      </c>
      <c r="AJ20" s="313">
        <f>'C завтраками| Bed and breakfast'!AH19*0.85</f>
        <v>32045</v>
      </c>
      <c r="AK20" s="313">
        <f>'C завтраками| Bed and breakfast'!AI19*0.85</f>
        <v>29495</v>
      </c>
      <c r="AL20" s="313">
        <f>'C завтраками| Bed and breakfast'!AL19*0.85</f>
        <v>29495</v>
      </c>
      <c r="AM20" s="313">
        <f>'C завтраками| Bed and breakfast'!AM19*0.85</f>
        <v>28050</v>
      </c>
      <c r="AN20" s="313">
        <f>'C завтраками| Bed and breakfast'!AN19*0.85</f>
        <v>32045</v>
      </c>
      <c r="AO20" s="313">
        <f>'C завтраками| Bed and breakfast'!AO19*0.85</f>
        <v>29495</v>
      </c>
      <c r="AP20" s="313">
        <f>'C завтраками| Bed and breakfast'!AQ19*0.85</f>
        <v>32045</v>
      </c>
      <c r="AQ20" s="313">
        <f>'C завтраками| Bed and breakfast'!AR19*0.85</f>
        <v>38845</v>
      </c>
      <c r="AR20" s="313">
        <f>'C завтраками| Bed and breakfast'!AS19*0.85</f>
        <v>32045</v>
      </c>
      <c r="AS20" s="313">
        <f>'C завтраками| Bed and breakfast'!AT19*0.85</f>
        <v>36295</v>
      </c>
      <c r="AT20" s="313">
        <f>'C завтраками| Bed and breakfast'!AU19*0.85</f>
        <v>32045</v>
      </c>
      <c r="AU20" s="313">
        <f>'C завтраками| Bed and breakfast'!AV19*0.85</f>
        <v>36295</v>
      </c>
      <c r="AV20" s="313">
        <f>'C завтраками| Bed and breakfast'!AW19*0.85</f>
        <v>32045</v>
      </c>
      <c r="AW20" s="313">
        <f>'C завтраками| Bed and breakfast'!AX19*0.85</f>
        <v>38845</v>
      </c>
      <c r="AX20" s="313">
        <f>'C завтраками| Bed and breakfast'!AY19*0.85</f>
        <v>28050</v>
      </c>
      <c r="AY20" s="313">
        <f>'C завтраками| Bed and breakfast'!AZ19*0.85</f>
        <v>33745</v>
      </c>
      <c r="AZ20" s="313">
        <f>'C завтраками| Bed and breakfast'!BA19*0.85</f>
        <v>25500</v>
      </c>
      <c r="BA20" s="313">
        <f>'C завтраками| Bed and breakfast'!BB19*0.85</f>
        <v>26775</v>
      </c>
      <c r="BB20" s="313">
        <f>'C завтраками| Bed and breakfast'!BC19*0.85</f>
        <v>25500</v>
      </c>
      <c r="BC20" s="313">
        <f>'C завтраками| Bed and breakfast'!BD19*0.85</f>
        <v>26775</v>
      </c>
      <c r="BD20" s="313">
        <f>'C завтраками| Bed and breakfast'!BE19*0.85</f>
        <v>25500</v>
      </c>
      <c r="BE20" s="313">
        <f>'C завтраками| Bed and breakfast'!BF19*0.85</f>
        <v>26775</v>
      </c>
      <c r="BF20" s="313">
        <f>'C завтраками| Bed and breakfast'!BG19*0.85</f>
        <v>25500</v>
      </c>
      <c r="BG20" s="313">
        <f>'C завтраками| Bed and breakfast'!BH19*0.85</f>
        <v>26775</v>
      </c>
      <c r="BH20" s="313">
        <f>'C завтраками| Bed and breakfast'!BI19*0.85</f>
        <v>25500</v>
      </c>
    </row>
    <row r="21" spans="1:60" s="311" customFormat="1" x14ac:dyDescent="0.2">
      <c r="A21" s="260">
        <v>2</v>
      </c>
      <c r="B21" s="313" t="e">
        <f>'C завтраками| Bed and breakfast'!#REF!*0.85</f>
        <v>#REF!</v>
      </c>
      <c r="C21" s="313" t="e">
        <f>'C завтраками| Bed and breakfast'!#REF!*0.85</f>
        <v>#REF!</v>
      </c>
      <c r="D21" s="313" t="e">
        <f>'C завтраками| Bed and breakfast'!#REF!*0.85</f>
        <v>#REF!</v>
      </c>
      <c r="E21" s="313" t="e">
        <f>'C завтраками| Bed and breakfast'!#REF!*0.85</f>
        <v>#REF!</v>
      </c>
      <c r="F21" s="313" t="e">
        <f>'C завтраками| Bed and breakfast'!#REF!*0.85</f>
        <v>#REF!</v>
      </c>
      <c r="G21" s="313" t="e">
        <f>'C завтраками| Bed and breakfast'!#REF!*0.85</f>
        <v>#REF!</v>
      </c>
      <c r="H21" s="313">
        <f>'C завтраками| Bed and breakfast'!B20*0.85</f>
        <v>25500</v>
      </c>
      <c r="I21" s="313">
        <f>'C завтраками| Bed and breakfast'!C20*0.85</f>
        <v>24225</v>
      </c>
      <c r="J21" s="313">
        <f>'C завтраками| Bed and breakfast'!D20*0.85</f>
        <v>22270</v>
      </c>
      <c r="K21" s="313">
        <f>'C завтраками| Bed and breakfast'!E20*0.85</f>
        <v>22270</v>
      </c>
      <c r="L21" s="313">
        <f>'C завтраками| Bed and breakfast'!F20*0.85</f>
        <v>25500</v>
      </c>
      <c r="M21" s="313">
        <f>'C завтраками| Bed and breakfast'!G20*0.85</f>
        <v>36975</v>
      </c>
      <c r="N21" s="313">
        <f>'C завтраками| Bed and breakfast'!I20*0.85</f>
        <v>30600</v>
      </c>
      <c r="O21" s="313">
        <f>'C завтраками| Bed and breakfast'!J20*0.85</f>
        <v>30600</v>
      </c>
      <c r="P21" s="313">
        <f>'C завтраками| Bed and breakfast'!K20*0.85</f>
        <v>28050</v>
      </c>
      <c r="Q21" s="313">
        <f>'C завтраками| Bed and breakfast'!L20*0.85</f>
        <v>33150</v>
      </c>
      <c r="R21" s="313">
        <f>'C завтраками| Bed and breakfast'!N20*0.85</f>
        <v>21675</v>
      </c>
      <c r="S21" s="313">
        <f>'C завтраками| Bed and breakfast'!P20*0.85</f>
        <v>21675</v>
      </c>
      <c r="T21" s="313">
        <f>'C завтраками| Bed and breakfast'!Q20*0.85</f>
        <v>22270</v>
      </c>
      <c r="U21" s="313">
        <f>'C завтраками| Bed and breakfast'!R20*0.85</f>
        <v>22950</v>
      </c>
      <c r="V21" s="313">
        <f>'C завтраками| Bed and breakfast'!S20*0.85</f>
        <v>20400</v>
      </c>
      <c r="W21" s="313">
        <f>'C завтраками| Bed and breakfast'!T20*0.85</f>
        <v>22950</v>
      </c>
      <c r="X21" s="313">
        <f>'C завтраками| Bed and breakfast'!U20*0.85</f>
        <v>25500</v>
      </c>
      <c r="Y21" s="313">
        <f>'C завтраками| Bed and breakfast'!V20*0.85</f>
        <v>25500</v>
      </c>
      <c r="Z21" s="313">
        <f>'C завтраками| Bed and breakfast'!W20*0.85</f>
        <v>25500</v>
      </c>
      <c r="AA21" s="313">
        <f>'C завтраками| Bed and breakfast'!X20*0.85</f>
        <v>25500</v>
      </c>
      <c r="AB21" s="313">
        <f>'C завтраками| Bed and breakfast'!Y20*0.85</f>
        <v>24225</v>
      </c>
      <c r="AC21" s="313">
        <f>'C завтраками| Bed and breakfast'!Z20*0.85</f>
        <v>28050</v>
      </c>
      <c r="AD21" s="313">
        <f>'C завтраками| Bed and breakfast'!AA20*0.85</f>
        <v>24225</v>
      </c>
      <c r="AE21" s="313">
        <f>'C завтраками| Bed and breakfast'!AC20*0.85</f>
        <v>28050</v>
      </c>
      <c r="AF21" s="313">
        <f>'C завтраками| Bed and breakfast'!AD20*0.85</f>
        <v>24225</v>
      </c>
      <c r="AG21" s="313">
        <f>'C завтраками| Bed and breakfast'!AE20*0.85</f>
        <v>28050</v>
      </c>
      <c r="AH21" s="313">
        <f>'C завтраками| Bed and breakfast'!AF20*0.85</f>
        <v>25500</v>
      </c>
      <c r="AI21" s="313">
        <f>'C завтраками| Bed and breakfast'!AG20*0.85</f>
        <v>31195</v>
      </c>
      <c r="AJ21" s="313">
        <f>'C завтраками| Bed and breakfast'!AH20*0.85</f>
        <v>33745</v>
      </c>
      <c r="AK21" s="313">
        <f>'C завтраками| Bed and breakfast'!AI20*0.85</f>
        <v>31195</v>
      </c>
      <c r="AL21" s="313">
        <f>'C завтраками| Bed and breakfast'!AL20*0.85</f>
        <v>31195</v>
      </c>
      <c r="AM21" s="313">
        <f>'C завтраками| Bed and breakfast'!AM20*0.85</f>
        <v>29750</v>
      </c>
      <c r="AN21" s="313">
        <f>'C завтраками| Bed and breakfast'!AN20*0.85</f>
        <v>33745</v>
      </c>
      <c r="AO21" s="313">
        <f>'C завтраками| Bed and breakfast'!AO20*0.85</f>
        <v>31195</v>
      </c>
      <c r="AP21" s="313">
        <f>'C завтраками| Bed and breakfast'!AQ20*0.85</f>
        <v>33745</v>
      </c>
      <c r="AQ21" s="313">
        <f>'C завтраками| Bed and breakfast'!AR20*0.85</f>
        <v>40545</v>
      </c>
      <c r="AR21" s="313">
        <f>'C завтраками| Bed and breakfast'!AS20*0.85</f>
        <v>33745</v>
      </c>
      <c r="AS21" s="313">
        <f>'C завтраками| Bed and breakfast'!AT20*0.85</f>
        <v>37995</v>
      </c>
      <c r="AT21" s="313">
        <f>'C завтраками| Bed and breakfast'!AU20*0.85</f>
        <v>33745</v>
      </c>
      <c r="AU21" s="313">
        <f>'C завтраками| Bed and breakfast'!AV20*0.85</f>
        <v>37995</v>
      </c>
      <c r="AV21" s="313">
        <f>'C завтраками| Bed and breakfast'!AW20*0.85</f>
        <v>33745</v>
      </c>
      <c r="AW21" s="313">
        <f>'C завтраками| Bed and breakfast'!AX20*0.85</f>
        <v>40545</v>
      </c>
      <c r="AX21" s="313">
        <f>'C завтраками| Bed and breakfast'!AY20*0.85</f>
        <v>29750</v>
      </c>
      <c r="AY21" s="313">
        <f>'C завтраками| Bed and breakfast'!AZ20*0.85</f>
        <v>35445</v>
      </c>
      <c r="AZ21" s="313">
        <f>'C завтраками| Bed and breakfast'!BA20*0.85</f>
        <v>27200</v>
      </c>
      <c r="BA21" s="313">
        <f>'C завтраками| Bed and breakfast'!BB20*0.85</f>
        <v>28475</v>
      </c>
      <c r="BB21" s="313">
        <f>'C завтраками| Bed and breakfast'!BC20*0.85</f>
        <v>27200</v>
      </c>
      <c r="BC21" s="313">
        <f>'C завтраками| Bed and breakfast'!BD20*0.85</f>
        <v>28475</v>
      </c>
      <c r="BD21" s="313">
        <f>'C завтраками| Bed and breakfast'!BE20*0.85</f>
        <v>27200</v>
      </c>
      <c r="BE21" s="313">
        <f>'C завтраками| Bed and breakfast'!BF20*0.85</f>
        <v>28475</v>
      </c>
      <c r="BF21" s="313">
        <f>'C завтраками| Bed and breakfast'!BG20*0.85</f>
        <v>27200</v>
      </c>
      <c r="BG21" s="313">
        <f>'C завтраками| Bed and breakfast'!BH20*0.85</f>
        <v>28475</v>
      </c>
      <c r="BH21" s="313">
        <f>'C завтраками| Bed and breakfast'!BI20*0.85</f>
        <v>27200</v>
      </c>
    </row>
    <row r="22" spans="1:60" s="311" customFormat="1" x14ac:dyDescent="0.2">
      <c r="A22" s="259" t="s">
        <v>137</v>
      </c>
    </row>
    <row r="23" spans="1:60" s="311" customFormat="1" x14ac:dyDescent="0.2">
      <c r="A23" s="260" t="s">
        <v>129</v>
      </c>
      <c r="B23" s="313" t="e">
        <f>'C завтраками| Bed and breakfast'!#REF!*0.85</f>
        <v>#REF!</v>
      </c>
      <c r="C23" s="313" t="e">
        <f>'C завтраками| Bed and breakfast'!#REF!*0.85</f>
        <v>#REF!</v>
      </c>
      <c r="D23" s="313" t="e">
        <f>'C завтраками| Bed and breakfast'!#REF!*0.85</f>
        <v>#REF!</v>
      </c>
      <c r="E23" s="313" t="e">
        <f>'C завтраками| Bed and breakfast'!#REF!*0.85</f>
        <v>#REF!</v>
      </c>
      <c r="F23" s="313" t="e">
        <f>'C завтраками| Bed and breakfast'!#REF!*0.85</f>
        <v>#REF!</v>
      </c>
      <c r="G23" s="313" t="e">
        <f>'C завтраками| Bed and breakfast'!#REF!*0.85</f>
        <v>#REF!</v>
      </c>
      <c r="H23" s="313">
        <f>'C завтраками| Bed and breakfast'!B22*0.85</f>
        <v>31875</v>
      </c>
      <c r="I23" s="313">
        <f>'C завтраками| Bed and breakfast'!C22*0.85</f>
        <v>30600</v>
      </c>
      <c r="J23" s="313">
        <f>'C завтраками| Bed and breakfast'!D22*0.85</f>
        <v>28645</v>
      </c>
      <c r="K23" s="313">
        <f>'C завтраками| Bed and breakfast'!E22*0.85</f>
        <v>28645</v>
      </c>
      <c r="L23" s="313">
        <f>'C завтраками| Bed and breakfast'!F22*0.85</f>
        <v>31875</v>
      </c>
      <c r="M23" s="313">
        <f>'C завтраками| Bed and breakfast'!G22*0.85</f>
        <v>43350</v>
      </c>
      <c r="N23" s="313">
        <f>'C завтраками| Bed and breakfast'!I22*0.85</f>
        <v>36975</v>
      </c>
      <c r="O23" s="313">
        <f>'C завтраками| Bed and breakfast'!J22*0.85</f>
        <v>36975</v>
      </c>
      <c r="P23" s="313">
        <f>'C завтраками| Bed and breakfast'!K22*0.85</f>
        <v>34425</v>
      </c>
      <c r="Q23" s="313">
        <f>'C завтраками| Bed and breakfast'!L22*0.85</f>
        <v>39525</v>
      </c>
      <c r="R23" s="313">
        <f>'C завтраками| Bed and breakfast'!N22*0.85</f>
        <v>28050</v>
      </c>
      <c r="S23" s="313">
        <f>'C завтраками| Bed and breakfast'!P22*0.85</f>
        <v>28050</v>
      </c>
      <c r="T23" s="313">
        <f>'C завтраками| Bed and breakfast'!Q22*0.85</f>
        <v>28645</v>
      </c>
      <c r="U23" s="313">
        <f>'C завтраками| Bed and breakfast'!R22*0.85</f>
        <v>29325</v>
      </c>
      <c r="V23" s="313">
        <f>'C завтраками| Bed and breakfast'!S22*0.85</f>
        <v>26775</v>
      </c>
      <c r="W23" s="313">
        <f>'C завтраками| Bed and breakfast'!T22*0.85</f>
        <v>29325</v>
      </c>
      <c r="X23" s="313">
        <f>'C завтраками| Bed and breakfast'!U22*0.85</f>
        <v>31875</v>
      </c>
      <c r="Y23" s="313">
        <f>'C завтраками| Bed and breakfast'!V22*0.85</f>
        <v>31875</v>
      </c>
      <c r="Z23" s="313">
        <f>'C завтраками| Bed and breakfast'!W22*0.85</f>
        <v>31875</v>
      </c>
      <c r="AA23" s="313">
        <f>'C завтраками| Bed and breakfast'!X22*0.85</f>
        <v>31875</v>
      </c>
      <c r="AB23" s="313">
        <f>'C завтраками| Bed and breakfast'!Y22*0.85</f>
        <v>30600</v>
      </c>
      <c r="AC23" s="313">
        <f>'C завтраками| Bed and breakfast'!Z22*0.85</f>
        <v>34425</v>
      </c>
      <c r="AD23" s="313">
        <f>'C завтраками| Bed and breakfast'!AA22*0.85</f>
        <v>30600</v>
      </c>
      <c r="AE23" s="313">
        <f>'C завтраками| Bed and breakfast'!AC22*0.85</f>
        <v>34425</v>
      </c>
      <c r="AF23" s="313">
        <f>'C завтраками| Bed and breakfast'!AD22*0.85</f>
        <v>30600</v>
      </c>
      <c r="AG23" s="313">
        <f>'C завтраками| Bed and breakfast'!AE22*0.85</f>
        <v>34425</v>
      </c>
      <c r="AH23" s="313">
        <f>'C завтраками| Bed and breakfast'!AF22*0.85</f>
        <v>31875</v>
      </c>
      <c r="AI23" s="313">
        <f>'C завтраками| Bed and breakfast'!AG22*0.85</f>
        <v>37570</v>
      </c>
      <c r="AJ23" s="313">
        <f>'C завтраками| Bed and breakfast'!AH22*0.85</f>
        <v>40120</v>
      </c>
      <c r="AK23" s="313">
        <f>'C завтраками| Bed and breakfast'!AI22*0.85</f>
        <v>37570</v>
      </c>
      <c r="AL23" s="313">
        <f>'C завтраками| Bed and breakfast'!AL22*0.85</f>
        <v>37570</v>
      </c>
      <c r="AM23" s="313">
        <f>'C завтраками| Bed and breakfast'!AM22*0.85</f>
        <v>36125</v>
      </c>
      <c r="AN23" s="313">
        <f>'C завтраками| Bed and breakfast'!AN22*0.85</f>
        <v>40120</v>
      </c>
      <c r="AO23" s="313">
        <f>'C завтраками| Bed and breakfast'!AO22*0.85</f>
        <v>37570</v>
      </c>
      <c r="AP23" s="313">
        <f>'C завтраками| Bed and breakfast'!AQ22*0.85</f>
        <v>40120</v>
      </c>
      <c r="AQ23" s="313">
        <f>'C завтраками| Bed and breakfast'!AR22*0.85</f>
        <v>46920</v>
      </c>
      <c r="AR23" s="313">
        <f>'C завтраками| Bed and breakfast'!AS22*0.85</f>
        <v>40120</v>
      </c>
      <c r="AS23" s="313">
        <f>'C завтраками| Bed and breakfast'!AT22*0.85</f>
        <v>44370</v>
      </c>
      <c r="AT23" s="313">
        <f>'C завтраками| Bed and breakfast'!AU22*0.85</f>
        <v>40120</v>
      </c>
      <c r="AU23" s="313">
        <f>'C завтраками| Bed and breakfast'!AV22*0.85</f>
        <v>44370</v>
      </c>
      <c r="AV23" s="313">
        <f>'C завтраками| Bed and breakfast'!AW22*0.85</f>
        <v>40120</v>
      </c>
      <c r="AW23" s="313">
        <f>'C завтраками| Bed and breakfast'!AX22*0.85</f>
        <v>46920</v>
      </c>
      <c r="AX23" s="313">
        <f>'C завтраками| Bed and breakfast'!AY22*0.85</f>
        <v>36125</v>
      </c>
      <c r="AY23" s="313">
        <f>'C завтраками| Bed and breakfast'!AZ22*0.85</f>
        <v>41820</v>
      </c>
      <c r="AZ23" s="313">
        <f>'C завтраками| Bed and breakfast'!BA22*0.85</f>
        <v>33575</v>
      </c>
      <c r="BA23" s="313">
        <f>'C завтраками| Bed and breakfast'!BB22*0.85</f>
        <v>34850</v>
      </c>
      <c r="BB23" s="313">
        <f>'C завтраками| Bed and breakfast'!BC22*0.85</f>
        <v>33575</v>
      </c>
      <c r="BC23" s="313">
        <f>'C завтраками| Bed and breakfast'!BD22*0.85</f>
        <v>34850</v>
      </c>
      <c r="BD23" s="313">
        <f>'C завтраками| Bed and breakfast'!BE22*0.85</f>
        <v>33575</v>
      </c>
      <c r="BE23" s="313">
        <f>'C завтраками| Bed and breakfast'!BF22*0.85</f>
        <v>34850</v>
      </c>
      <c r="BF23" s="313">
        <f>'C завтраками| Bed and breakfast'!BG22*0.85</f>
        <v>33575</v>
      </c>
      <c r="BG23" s="313">
        <f>'C завтраками| Bed and breakfast'!BH22*0.85</f>
        <v>34850</v>
      </c>
      <c r="BH23" s="313">
        <f>'C завтраками| Bed and breakfast'!BI22*0.85</f>
        <v>33575</v>
      </c>
    </row>
    <row r="24" spans="1:60" s="311" customFormat="1" x14ac:dyDescent="0.2">
      <c r="A24" s="259" t="s">
        <v>138</v>
      </c>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2"/>
      <c r="BC24" s="292"/>
      <c r="BD24" s="292"/>
      <c r="BE24" s="292"/>
      <c r="BF24" s="292"/>
      <c r="BG24" s="292"/>
      <c r="BH24" s="292"/>
    </row>
    <row r="25" spans="1:60" s="311" customFormat="1" x14ac:dyDescent="0.2">
      <c r="A25" s="260" t="s">
        <v>129</v>
      </c>
      <c r="B25" s="313" t="e">
        <f>'C завтраками| Bed and breakfast'!#REF!*0.85</f>
        <v>#REF!</v>
      </c>
      <c r="C25" s="313" t="e">
        <f>'C завтраками| Bed and breakfast'!#REF!*0.85</f>
        <v>#REF!</v>
      </c>
      <c r="D25" s="313" t="e">
        <f>'C завтраками| Bed and breakfast'!#REF!*0.85</f>
        <v>#REF!</v>
      </c>
      <c r="E25" s="313" t="e">
        <f>'C завтраками| Bed and breakfast'!#REF!*0.85</f>
        <v>#REF!</v>
      </c>
      <c r="F25" s="313" t="e">
        <f>'C завтраками| Bed and breakfast'!#REF!*0.85</f>
        <v>#REF!</v>
      </c>
      <c r="G25" s="313" t="e">
        <f>'C завтраками| Bed and breakfast'!#REF!*0.85</f>
        <v>#REF!</v>
      </c>
      <c r="H25" s="313">
        <f>'C завтраками| Bed and breakfast'!B24*0.85</f>
        <v>38675</v>
      </c>
      <c r="I25" s="313">
        <f>'C завтраками| Bed and breakfast'!C24*0.85</f>
        <v>37400</v>
      </c>
      <c r="J25" s="313">
        <f>'C завтраками| Bed and breakfast'!D24*0.85</f>
        <v>35445</v>
      </c>
      <c r="K25" s="313">
        <f>'C завтраками| Bed and breakfast'!E24*0.85</f>
        <v>35445</v>
      </c>
      <c r="L25" s="313">
        <f>'C завтраками| Bed and breakfast'!F24*0.85</f>
        <v>38675</v>
      </c>
      <c r="M25" s="313">
        <f>'C завтраками| Bed and breakfast'!G24*0.85</f>
        <v>50150</v>
      </c>
      <c r="N25" s="313">
        <f>'C завтраками| Bed and breakfast'!I24*0.85</f>
        <v>43775</v>
      </c>
      <c r="O25" s="313">
        <f>'C завтраками| Bed and breakfast'!J24*0.85</f>
        <v>43775</v>
      </c>
      <c r="P25" s="313">
        <f>'C завтраками| Bed and breakfast'!K24*0.85</f>
        <v>41225</v>
      </c>
      <c r="Q25" s="313">
        <f>'C завтраками| Bed and breakfast'!L24*0.85</f>
        <v>46325</v>
      </c>
      <c r="R25" s="313">
        <f>'C завтраками| Bed and breakfast'!N24*0.85</f>
        <v>34850</v>
      </c>
      <c r="S25" s="313">
        <f>'C завтраками| Bed and breakfast'!P24*0.85</f>
        <v>34850</v>
      </c>
      <c r="T25" s="313">
        <f>'C завтраками| Bed and breakfast'!Q24*0.85</f>
        <v>35445</v>
      </c>
      <c r="U25" s="313">
        <f>'C завтраками| Bed and breakfast'!R24*0.85</f>
        <v>36125</v>
      </c>
      <c r="V25" s="313">
        <f>'C завтраками| Bed and breakfast'!S24*0.85</f>
        <v>33575</v>
      </c>
      <c r="W25" s="313">
        <f>'C завтраками| Bed and breakfast'!T24*0.85</f>
        <v>36125</v>
      </c>
      <c r="X25" s="313">
        <f>'C завтраками| Bed and breakfast'!U24*0.85</f>
        <v>38675</v>
      </c>
      <c r="Y25" s="313">
        <f>'C завтраками| Bed and breakfast'!V24*0.85</f>
        <v>38675</v>
      </c>
      <c r="Z25" s="313">
        <f>'C завтраками| Bed and breakfast'!W24*0.85</f>
        <v>38675</v>
      </c>
      <c r="AA25" s="313">
        <f>'C завтраками| Bed and breakfast'!X24*0.85</f>
        <v>38675</v>
      </c>
      <c r="AB25" s="313">
        <f>'C завтраками| Bed and breakfast'!Y24*0.85</f>
        <v>37400</v>
      </c>
      <c r="AC25" s="313">
        <f>'C завтраками| Bed and breakfast'!Z24*0.85</f>
        <v>41225</v>
      </c>
      <c r="AD25" s="313">
        <f>'C завтраками| Bed and breakfast'!AA24*0.85</f>
        <v>37400</v>
      </c>
      <c r="AE25" s="313">
        <f>'C завтраками| Bed and breakfast'!AC24*0.85</f>
        <v>41225</v>
      </c>
      <c r="AF25" s="313">
        <f>'C завтраками| Bed and breakfast'!AD24*0.85</f>
        <v>37400</v>
      </c>
      <c r="AG25" s="313">
        <f>'C завтраками| Bed and breakfast'!AE24*0.85</f>
        <v>41225</v>
      </c>
      <c r="AH25" s="313">
        <f>'C завтраками| Bed and breakfast'!AF24*0.85</f>
        <v>38675</v>
      </c>
      <c r="AI25" s="313">
        <f>'C завтраками| Bed and breakfast'!AG24*0.85</f>
        <v>44370</v>
      </c>
      <c r="AJ25" s="313">
        <f>'C завтраками| Bed and breakfast'!AH24*0.85</f>
        <v>46920</v>
      </c>
      <c r="AK25" s="313">
        <f>'C завтраками| Bed and breakfast'!AI24*0.85</f>
        <v>44370</v>
      </c>
      <c r="AL25" s="313">
        <f>'C завтраками| Bed and breakfast'!AL24*0.85</f>
        <v>44370</v>
      </c>
      <c r="AM25" s="313">
        <f>'C завтраками| Bed and breakfast'!AM24*0.85</f>
        <v>42925</v>
      </c>
      <c r="AN25" s="313">
        <f>'C завтраками| Bed and breakfast'!AN24*0.85</f>
        <v>46920</v>
      </c>
      <c r="AO25" s="313">
        <f>'C завтраками| Bed and breakfast'!AO24*0.85</f>
        <v>44370</v>
      </c>
      <c r="AP25" s="313">
        <f>'C завтраками| Bed and breakfast'!AQ24*0.85</f>
        <v>46920</v>
      </c>
      <c r="AQ25" s="313">
        <f>'C завтраками| Bed and breakfast'!AR24*0.85</f>
        <v>53720</v>
      </c>
      <c r="AR25" s="313">
        <f>'C завтраками| Bed and breakfast'!AS24*0.85</f>
        <v>46920</v>
      </c>
      <c r="AS25" s="313">
        <f>'C завтраками| Bed and breakfast'!AT24*0.85</f>
        <v>51170</v>
      </c>
      <c r="AT25" s="313">
        <f>'C завтраками| Bed and breakfast'!AU24*0.85</f>
        <v>46920</v>
      </c>
      <c r="AU25" s="313">
        <f>'C завтраками| Bed and breakfast'!AV24*0.85</f>
        <v>51170</v>
      </c>
      <c r="AV25" s="313">
        <f>'C завтраками| Bed and breakfast'!AW24*0.85</f>
        <v>46920</v>
      </c>
      <c r="AW25" s="313">
        <f>'C завтраками| Bed and breakfast'!AX24*0.85</f>
        <v>53720</v>
      </c>
      <c r="AX25" s="313">
        <f>'C завтраками| Bed and breakfast'!AY24*0.85</f>
        <v>42925</v>
      </c>
      <c r="AY25" s="313">
        <f>'C завтраками| Bed and breakfast'!AZ24*0.85</f>
        <v>48620</v>
      </c>
      <c r="AZ25" s="313">
        <f>'C завтраками| Bed and breakfast'!BA24*0.85</f>
        <v>40375</v>
      </c>
      <c r="BA25" s="313">
        <f>'C завтраками| Bed and breakfast'!BB24*0.85</f>
        <v>41650</v>
      </c>
      <c r="BB25" s="313">
        <f>'C завтраками| Bed and breakfast'!BC24*0.85</f>
        <v>40375</v>
      </c>
      <c r="BC25" s="313">
        <f>'C завтраками| Bed and breakfast'!BD24*0.85</f>
        <v>41650</v>
      </c>
      <c r="BD25" s="313">
        <f>'C завтраками| Bed and breakfast'!BE24*0.85</f>
        <v>40375</v>
      </c>
      <c r="BE25" s="313">
        <f>'C завтраками| Bed and breakfast'!BF24*0.85</f>
        <v>41650</v>
      </c>
      <c r="BF25" s="313">
        <f>'C завтраками| Bed and breakfast'!BG24*0.85</f>
        <v>40375</v>
      </c>
      <c r="BG25" s="313">
        <f>'C завтраками| Bed and breakfast'!BH24*0.85</f>
        <v>41650</v>
      </c>
      <c r="BH25" s="313">
        <f>'C завтраками| Bed and breakfast'!BI24*0.85</f>
        <v>40375</v>
      </c>
    </row>
    <row r="26" spans="1:60" s="311" customFormat="1" x14ac:dyDescent="0.2">
      <c r="A26" s="261" t="s">
        <v>139</v>
      </c>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292"/>
      <c r="AW26" s="292"/>
      <c r="AX26" s="292"/>
      <c r="AY26" s="292"/>
      <c r="AZ26" s="292"/>
      <c r="BA26" s="292"/>
      <c r="BB26" s="292"/>
      <c r="BC26" s="292"/>
      <c r="BD26" s="292"/>
      <c r="BE26" s="292"/>
      <c r="BF26" s="292"/>
      <c r="BG26" s="292"/>
      <c r="BH26" s="292"/>
    </row>
    <row r="27" spans="1:60" s="311" customFormat="1" x14ac:dyDescent="0.2">
      <c r="A27" s="260" t="s">
        <v>129</v>
      </c>
      <c r="B27" s="313" t="e">
        <f>'C завтраками| Bed and breakfast'!#REF!*0.85</f>
        <v>#REF!</v>
      </c>
      <c r="C27" s="313" t="e">
        <f>'C завтраками| Bed and breakfast'!#REF!*0.85</f>
        <v>#REF!</v>
      </c>
      <c r="D27" s="313" t="e">
        <f>'C завтраками| Bed and breakfast'!#REF!*0.85</f>
        <v>#REF!</v>
      </c>
      <c r="E27" s="313" t="e">
        <f>'C завтраками| Bed and breakfast'!#REF!*0.85</f>
        <v>#REF!</v>
      </c>
      <c r="F27" s="313" t="e">
        <f>'C завтраками| Bed and breakfast'!#REF!*0.85</f>
        <v>#REF!</v>
      </c>
      <c r="G27" s="313" t="e">
        <f>'C завтраками| Bed and breakfast'!#REF!*0.85</f>
        <v>#REF!</v>
      </c>
      <c r="H27" s="313">
        <f>'C завтраками| Bed and breakfast'!B26*0.85</f>
        <v>59925</v>
      </c>
      <c r="I27" s="313">
        <f>'C завтраками| Bed and breakfast'!C26*0.85</f>
        <v>58650</v>
      </c>
      <c r="J27" s="313">
        <f>'C завтраками| Bed and breakfast'!D26*0.85</f>
        <v>56695</v>
      </c>
      <c r="K27" s="313">
        <f>'C завтраками| Bed and breakfast'!E26*0.85</f>
        <v>56695</v>
      </c>
      <c r="L27" s="313">
        <f>'C завтраками| Bed and breakfast'!F26*0.85</f>
        <v>59925</v>
      </c>
      <c r="M27" s="313">
        <f>'C завтраками| Bed and breakfast'!G26*0.85</f>
        <v>71400</v>
      </c>
      <c r="N27" s="313">
        <f>'C завтраками| Bed and breakfast'!I26*0.85</f>
        <v>65025</v>
      </c>
      <c r="O27" s="313">
        <f>'C завтраками| Bed and breakfast'!J26*0.85</f>
        <v>65025</v>
      </c>
      <c r="P27" s="313">
        <f>'C завтраками| Bed and breakfast'!K26*0.85</f>
        <v>62475</v>
      </c>
      <c r="Q27" s="313">
        <f>'C завтраками| Bed and breakfast'!L26*0.85</f>
        <v>67575</v>
      </c>
      <c r="R27" s="313">
        <f>'C завтраками| Bed and breakfast'!N26*0.85</f>
        <v>56100</v>
      </c>
      <c r="S27" s="313">
        <f>'C завтраками| Bed and breakfast'!P26*0.85</f>
        <v>56100</v>
      </c>
      <c r="T27" s="313">
        <f>'C завтраками| Bed and breakfast'!Q26*0.85</f>
        <v>56695</v>
      </c>
      <c r="U27" s="313">
        <f>'C завтраками| Bed and breakfast'!R26*0.85</f>
        <v>57375</v>
      </c>
      <c r="V27" s="313">
        <f>'C завтраками| Bed and breakfast'!S26*0.85</f>
        <v>54825</v>
      </c>
      <c r="W27" s="313">
        <f>'C завтраками| Bed and breakfast'!T26*0.85</f>
        <v>57375</v>
      </c>
      <c r="X27" s="313">
        <f>'C завтраками| Bed and breakfast'!U26*0.85</f>
        <v>59925</v>
      </c>
      <c r="Y27" s="313">
        <f>'C завтраками| Bed and breakfast'!V26*0.85</f>
        <v>59925</v>
      </c>
      <c r="Z27" s="313">
        <f>'C завтраками| Bed and breakfast'!W26*0.85</f>
        <v>59925</v>
      </c>
      <c r="AA27" s="313">
        <f>'C завтраками| Bed and breakfast'!X26*0.85</f>
        <v>59925</v>
      </c>
      <c r="AB27" s="313">
        <f>'C завтраками| Bed and breakfast'!Y26*0.85</f>
        <v>58650</v>
      </c>
      <c r="AC27" s="313">
        <f>'C завтраками| Bed and breakfast'!Z26*0.85</f>
        <v>62475</v>
      </c>
      <c r="AD27" s="313">
        <f>'C завтраками| Bed and breakfast'!AA26*0.85</f>
        <v>58650</v>
      </c>
      <c r="AE27" s="313">
        <f>'C завтраками| Bed and breakfast'!AC26*0.85</f>
        <v>62475</v>
      </c>
      <c r="AF27" s="313">
        <f>'C завтраками| Bed and breakfast'!AD26*0.85</f>
        <v>58650</v>
      </c>
      <c r="AG27" s="313">
        <f>'C завтраками| Bed and breakfast'!AE26*0.85</f>
        <v>62475</v>
      </c>
      <c r="AH27" s="313">
        <f>'C завтраками| Bed and breakfast'!AF26*0.85</f>
        <v>59925</v>
      </c>
      <c r="AI27" s="313">
        <f>'C завтраками| Bed and breakfast'!AG26*0.85</f>
        <v>65620</v>
      </c>
      <c r="AJ27" s="313">
        <f>'C завтраками| Bed and breakfast'!AH26*0.85</f>
        <v>68170</v>
      </c>
      <c r="AK27" s="313">
        <f>'C завтраками| Bed and breakfast'!AI26*0.85</f>
        <v>65620</v>
      </c>
      <c r="AL27" s="313">
        <f>'C завтраками| Bed and breakfast'!AL26*0.85</f>
        <v>65620</v>
      </c>
      <c r="AM27" s="313">
        <f>'C завтраками| Bed and breakfast'!AM26*0.85</f>
        <v>64175</v>
      </c>
      <c r="AN27" s="313">
        <f>'C завтраками| Bed and breakfast'!AN26*0.85</f>
        <v>68170</v>
      </c>
      <c r="AO27" s="313">
        <f>'C завтраками| Bed and breakfast'!AO26*0.85</f>
        <v>65620</v>
      </c>
      <c r="AP27" s="313">
        <f>'C завтраками| Bed and breakfast'!AQ26*0.85</f>
        <v>68170</v>
      </c>
      <c r="AQ27" s="313">
        <f>'C завтраками| Bed and breakfast'!AR26*0.85</f>
        <v>74970</v>
      </c>
      <c r="AR27" s="313">
        <f>'C завтраками| Bed and breakfast'!AS26*0.85</f>
        <v>68170</v>
      </c>
      <c r="AS27" s="313">
        <f>'C завтраками| Bed and breakfast'!AT26*0.85</f>
        <v>72420</v>
      </c>
      <c r="AT27" s="313">
        <f>'C завтраками| Bed and breakfast'!AU26*0.85</f>
        <v>68170</v>
      </c>
      <c r="AU27" s="313">
        <f>'C завтраками| Bed and breakfast'!AV26*0.85</f>
        <v>72420</v>
      </c>
      <c r="AV27" s="313">
        <f>'C завтраками| Bed and breakfast'!AW26*0.85</f>
        <v>68170</v>
      </c>
      <c r="AW27" s="313">
        <f>'C завтраками| Bed and breakfast'!AX26*0.85</f>
        <v>74970</v>
      </c>
      <c r="AX27" s="313">
        <f>'C завтраками| Bed and breakfast'!AY26*0.85</f>
        <v>64175</v>
      </c>
      <c r="AY27" s="313">
        <f>'C завтраками| Bed and breakfast'!AZ26*0.85</f>
        <v>69870</v>
      </c>
      <c r="AZ27" s="313">
        <f>'C завтраками| Bed and breakfast'!BA26*0.85</f>
        <v>61625</v>
      </c>
      <c r="BA27" s="313">
        <f>'C завтраками| Bed and breakfast'!BB26*0.85</f>
        <v>62900</v>
      </c>
      <c r="BB27" s="313">
        <f>'C завтраками| Bed and breakfast'!BC26*0.85</f>
        <v>61625</v>
      </c>
      <c r="BC27" s="313">
        <f>'C завтраками| Bed and breakfast'!BD26*0.85</f>
        <v>62900</v>
      </c>
      <c r="BD27" s="313">
        <f>'C завтраками| Bed and breakfast'!BE26*0.85</f>
        <v>61625</v>
      </c>
      <c r="BE27" s="313">
        <f>'C завтраками| Bed and breakfast'!BF26*0.85</f>
        <v>62900</v>
      </c>
      <c r="BF27" s="313">
        <f>'C завтраками| Bed and breakfast'!BG26*0.85</f>
        <v>61625</v>
      </c>
      <c r="BG27" s="313">
        <f>'C завтраками| Bed and breakfast'!BH26*0.85</f>
        <v>62900</v>
      </c>
      <c r="BH27" s="313">
        <f>'C завтраками| Bed and breakfast'!BI26*0.85</f>
        <v>61625</v>
      </c>
    </row>
    <row r="28" spans="1:60" s="311" customFormat="1" x14ac:dyDescent="0.2">
      <c r="A28" s="259" t="s">
        <v>140</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2"/>
      <c r="BE28" s="292"/>
      <c r="BF28" s="292"/>
      <c r="BG28" s="292"/>
      <c r="BH28" s="292"/>
    </row>
    <row r="29" spans="1:60" s="311" customFormat="1" x14ac:dyDescent="0.2">
      <c r="A29" s="260" t="s">
        <v>129</v>
      </c>
      <c r="B29" s="313" t="e">
        <f>'C завтраками| Bed and breakfast'!#REF!*0.85</f>
        <v>#REF!</v>
      </c>
      <c r="C29" s="313" t="e">
        <f>'C завтраками| Bed and breakfast'!#REF!*0.85</f>
        <v>#REF!</v>
      </c>
      <c r="D29" s="313" t="e">
        <f>'C завтраками| Bed and breakfast'!#REF!*0.85</f>
        <v>#REF!</v>
      </c>
      <c r="E29" s="313" t="e">
        <f>'C завтраками| Bed and breakfast'!#REF!*0.85</f>
        <v>#REF!</v>
      </c>
      <c r="F29" s="313" t="e">
        <f>'C завтраками| Bed and breakfast'!#REF!*0.85</f>
        <v>#REF!</v>
      </c>
      <c r="G29" s="313" t="e">
        <f>'C завтраками| Bed and breakfast'!#REF!*0.85</f>
        <v>#REF!</v>
      </c>
      <c r="H29" s="313">
        <f>'C завтраками| Bed and breakfast'!B28*0.85</f>
        <v>76925</v>
      </c>
      <c r="I29" s="313">
        <f>'C завтраками| Bed and breakfast'!C28*0.85</f>
        <v>75650</v>
      </c>
      <c r="J29" s="313">
        <f>'C завтраками| Bed and breakfast'!D28*0.85</f>
        <v>73695</v>
      </c>
      <c r="K29" s="313">
        <f>'C завтраками| Bed and breakfast'!E28*0.85</f>
        <v>73695</v>
      </c>
      <c r="L29" s="313">
        <f>'C завтраками| Bed and breakfast'!F28*0.85</f>
        <v>76925</v>
      </c>
      <c r="M29" s="313">
        <f>'C завтраками| Bed and breakfast'!G28*0.85</f>
        <v>88400</v>
      </c>
      <c r="N29" s="313">
        <f>'C завтраками| Bed and breakfast'!I28*0.85</f>
        <v>82025</v>
      </c>
      <c r="O29" s="313">
        <f>'C завтраками| Bed and breakfast'!J28*0.85</f>
        <v>82025</v>
      </c>
      <c r="P29" s="313">
        <f>'C завтраками| Bed and breakfast'!K28*0.85</f>
        <v>79475</v>
      </c>
      <c r="Q29" s="313">
        <f>'C завтраками| Bed and breakfast'!L28*0.85</f>
        <v>84575</v>
      </c>
      <c r="R29" s="313">
        <f>'C завтраками| Bed and breakfast'!N28*0.85</f>
        <v>73100</v>
      </c>
      <c r="S29" s="313">
        <f>'C завтраками| Bed and breakfast'!P28*0.85</f>
        <v>73100</v>
      </c>
      <c r="T29" s="313">
        <f>'C завтраками| Bed and breakfast'!Q28*0.85</f>
        <v>73695</v>
      </c>
      <c r="U29" s="313">
        <f>'C завтраками| Bed and breakfast'!R28*0.85</f>
        <v>74375</v>
      </c>
      <c r="V29" s="313">
        <f>'C завтраками| Bed and breakfast'!S28*0.85</f>
        <v>71825</v>
      </c>
      <c r="W29" s="313">
        <f>'C завтраками| Bed and breakfast'!T28*0.85</f>
        <v>74375</v>
      </c>
      <c r="X29" s="313">
        <f>'C завтраками| Bed and breakfast'!U28*0.85</f>
        <v>76925</v>
      </c>
      <c r="Y29" s="313">
        <f>'C завтраками| Bed and breakfast'!V28*0.85</f>
        <v>76925</v>
      </c>
      <c r="Z29" s="313">
        <f>'C завтраками| Bed and breakfast'!W28*0.85</f>
        <v>76925</v>
      </c>
      <c r="AA29" s="313">
        <f>'C завтраками| Bed and breakfast'!X28*0.85</f>
        <v>76925</v>
      </c>
      <c r="AB29" s="313">
        <f>'C завтраками| Bed and breakfast'!Y28*0.85</f>
        <v>75650</v>
      </c>
      <c r="AC29" s="313">
        <f>'C завтраками| Bed and breakfast'!Z28*0.85</f>
        <v>79475</v>
      </c>
      <c r="AD29" s="313">
        <f>'C завтраками| Bed and breakfast'!AA28*0.85</f>
        <v>75650</v>
      </c>
      <c r="AE29" s="313">
        <f>'C завтраками| Bed and breakfast'!AC28*0.85</f>
        <v>79475</v>
      </c>
      <c r="AF29" s="313">
        <f>'C завтраками| Bed and breakfast'!AD28*0.85</f>
        <v>75650</v>
      </c>
      <c r="AG29" s="313">
        <f>'C завтраками| Bed and breakfast'!AE28*0.85</f>
        <v>79475</v>
      </c>
      <c r="AH29" s="313">
        <f>'C завтраками| Bed and breakfast'!AF28*0.85</f>
        <v>76925</v>
      </c>
      <c r="AI29" s="313">
        <f>'C завтраками| Bed and breakfast'!AG28*0.85</f>
        <v>82620</v>
      </c>
      <c r="AJ29" s="313">
        <f>'C завтраками| Bed and breakfast'!AH28*0.85</f>
        <v>85170</v>
      </c>
      <c r="AK29" s="313">
        <f>'C завтраками| Bed and breakfast'!AI28*0.85</f>
        <v>82620</v>
      </c>
      <c r="AL29" s="313">
        <f>'C завтраками| Bed and breakfast'!AL28*0.85</f>
        <v>82620</v>
      </c>
      <c r="AM29" s="313">
        <f>'C завтраками| Bed and breakfast'!AM28*0.85</f>
        <v>81175</v>
      </c>
      <c r="AN29" s="313">
        <f>'C завтраками| Bed and breakfast'!AN28*0.85</f>
        <v>85170</v>
      </c>
      <c r="AO29" s="313">
        <f>'C завтраками| Bed and breakfast'!AO28*0.85</f>
        <v>82620</v>
      </c>
      <c r="AP29" s="313">
        <f>'C завтраками| Bed and breakfast'!AQ28*0.85</f>
        <v>85170</v>
      </c>
      <c r="AQ29" s="313">
        <f>'C завтраками| Bed and breakfast'!AR28*0.85</f>
        <v>91970</v>
      </c>
      <c r="AR29" s="313">
        <f>'C завтраками| Bed and breakfast'!AS28*0.85</f>
        <v>85170</v>
      </c>
      <c r="AS29" s="313">
        <f>'C завтраками| Bed and breakfast'!AT28*0.85</f>
        <v>89420</v>
      </c>
      <c r="AT29" s="313">
        <f>'C завтраками| Bed and breakfast'!AU28*0.85</f>
        <v>85170</v>
      </c>
      <c r="AU29" s="313">
        <f>'C завтраками| Bed and breakfast'!AV28*0.85</f>
        <v>89420</v>
      </c>
      <c r="AV29" s="313">
        <f>'C завтраками| Bed and breakfast'!AW28*0.85</f>
        <v>85170</v>
      </c>
      <c r="AW29" s="313">
        <f>'C завтраками| Bed and breakfast'!AX28*0.85</f>
        <v>91970</v>
      </c>
      <c r="AX29" s="313">
        <f>'C завтраками| Bed and breakfast'!AY28*0.85</f>
        <v>81175</v>
      </c>
      <c r="AY29" s="313">
        <f>'C завтраками| Bed and breakfast'!AZ28*0.85</f>
        <v>86870</v>
      </c>
      <c r="AZ29" s="313">
        <f>'C завтраками| Bed and breakfast'!BA28*0.85</f>
        <v>78625</v>
      </c>
      <c r="BA29" s="313">
        <f>'C завтраками| Bed and breakfast'!BB28*0.85</f>
        <v>79900</v>
      </c>
      <c r="BB29" s="313">
        <f>'C завтраками| Bed and breakfast'!BC28*0.85</f>
        <v>78625</v>
      </c>
      <c r="BC29" s="313">
        <f>'C завтраками| Bed and breakfast'!BD28*0.85</f>
        <v>79900</v>
      </c>
      <c r="BD29" s="313">
        <f>'C завтраками| Bed and breakfast'!BE28*0.85</f>
        <v>78625</v>
      </c>
      <c r="BE29" s="313">
        <f>'C завтраками| Bed and breakfast'!BF28*0.85</f>
        <v>79900</v>
      </c>
      <c r="BF29" s="313">
        <f>'C завтраками| Bed and breakfast'!BG28*0.85</f>
        <v>78625</v>
      </c>
      <c r="BG29" s="313">
        <f>'C завтраками| Bed and breakfast'!BH28*0.85</f>
        <v>79900</v>
      </c>
      <c r="BH29" s="313">
        <f>'C завтраками| Bed and breakfast'!BI28*0.85</f>
        <v>78625</v>
      </c>
    </row>
    <row r="30" spans="1:60" s="311" customFormat="1" x14ac:dyDescent="0.2">
      <c r="A30" s="101"/>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2"/>
      <c r="AY30" s="312"/>
      <c r="AZ30" s="312"/>
      <c r="BA30" s="312"/>
      <c r="BB30" s="312"/>
      <c r="BC30" s="312"/>
      <c r="BD30" s="312"/>
      <c r="BE30" s="312"/>
      <c r="BF30" s="312"/>
      <c r="BG30" s="312"/>
      <c r="BH30" s="312"/>
    </row>
    <row r="31" spans="1:60" s="311" customFormat="1" x14ac:dyDescent="0.2">
      <c r="A31" s="273" t="s">
        <v>313</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2"/>
      <c r="BE31" s="312"/>
      <c r="BF31" s="312"/>
      <c r="BG31" s="312"/>
      <c r="BH31" s="312"/>
    </row>
    <row r="32" spans="1:60" s="311" customFormat="1" x14ac:dyDescent="0.2">
      <c r="A32" s="93" t="s">
        <v>143</v>
      </c>
      <c r="B32" s="310" t="e">
        <f t="shared" ref="B32" si="0">B5</f>
        <v>#REF!</v>
      </c>
      <c r="C32" s="291" t="e">
        <f t="shared" ref="C32:BH32" si="1">C5</f>
        <v>#REF!</v>
      </c>
      <c r="D32" s="310" t="e">
        <f t="shared" si="1"/>
        <v>#REF!</v>
      </c>
      <c r="E32" s="310" t="e">
        <f t="shared" si="1"/>
        <v>#REF!</v>
      </c>
      <c r="F32" s="310" t="e">
        <f t="shared" si="1"/>
        <v>#REF!</v>
      </c>
      <c r="G32" s="310" t="e">
        <f t="shared" si="1"/>
        <v>#REF!</v>
      </c>
      <c r="H32" s="310">
        <f t="shared" si="1"/>
        <v>45399</v>
      </c>
      <c r="I32" s="310">
        <f t="shared" si="1"/>
        <v>45401</v>
      </c>
      <c r="J32" s="310">
        <f t="shared" si="1"/>
        <v>45403</v>
      </c>
      <c r="K32" s="310">
        <f t="shared" si="1"/>
        <v>45407</v>
      </c>
      <c r="L32" s="310">
        <f t="shared" si="1"/>
        <v>45408</v>
      </c>
      <c r="M32" s="310">
        <f t="shared" si="1"/>
        <v>45410</v>
      </c>
      <c r="N32" s="310">
        <f t="shared" si="1"/>
        <v>45414</v>
      </c>
      <c r="O32" s="310">
        <f t="shared" si="1"/>
        <v>45415</v>
      </c>
      <c r="P32" s="310">
        <f t="shared" si="1"/>
        <v>45417</v>
      </c>
      <c r="Q32" s="310">
        <f t="shared" si="1"/>
        <v>45420</v>
      </c>
      <c r="R32" s="310">
        <f t="shared" si="1"/>
        <v>45424</v>
      </c>
      <c r="S32" s="310">
        <f t="shared" si="1"/>
        <v>45429</v>
      </c>
      <c r="T32" s="310">
        <f t="shared" si="1"/>
        <v>45431</v>
      </c>
      <c r="U32" s="310">
        <f t="shared" si="1"/>
        <v>45436</v>
      </c>
      <c r="V32" s="310">
        <f t="shared" si="1"/>
        <v>45438</v>
      </c>
      <c r="W32" s="310">
        <f t="shared" si="1"/>
        <v>45440</v>
      </c>
      <c r="X32" s="310">
        <f t="shared" si="1"/>
        <v>45443</v>
      </c>
      <c r="Y32" s="310">
        <f t="shared" si="1"/>
        <v>45444</v>
      </c>
      <c r="Z32" s="310">
        <f t="shared" si="1"/>
        <v>45445</v>
      </c>
      <c r="AA32" s="310">
        <f t="shared" si="1"/>
        <v>45453</v>
      </c>
      <c r="AB32" s="310">
        <f t="shared" si="1"/>
        <v>45454</v>
      </c>
      <c r="AC32" s="310">
        <f t="shared" si="1"/>
        <v>45457</v>
      </c>
      <c r="AD32" s="310">
        <f t="shared" si="1"/>
        <v>45459</v>
      </c>
      <c r="AE32" s="310">
        <f t="shared" si="1"/>
        <v>45464</v>
      </c>
      <c r="AF32" s="310">
        <f t="shared" si="1"/>
        <v>45466</v>
      </c>
      <c r="AG32" s="310">
        <f t="shared" si="1"/>
        <v>45471</v>
      </c>
      <c r="AH32" s="310">
        <f t="shared" si="1"/>
        <v>45473</v>
      </c>
      <c r="AI32" s="310">
        <f t="shared" si="1"/>
        <v>45474</v>
      </c>
      <c r="AJ32" s="310">
        <f t="shared" si="1"/>
        <v>45478</v>
      </c>
      <c r="AK32" s="310">
        <f t="shared" si="1"/>
        <v>45480</v>
      </c>
      <c r="AL32" s="310">
        <f t="shared" si="1"/>
        <v>45492</v>
      </c>
      <c r="AM32" s="310">
        <f t="shared" si="1"/>
        <v>45494</v>
      </c>
      <c r="AN32" s="310">
        <f t="shared" si="1"/>
        <v>45499</v>
      </c>
      <c r="AO32" s="310">
        <f t="shared" si="1"/>
        <v>45501</v>
      </c>
      <c r="AP32" s="310">
        <f t="shared" si="1"/>
        <v>45505</v>
      </c>
      <c r="AQ32" s="310">
        <f t="shared" si="1"/>
        <v>45506</v>
      </c>
      <c r="AR32" s="310">
        <f t="shared" si="1"/>
        <v>45508</v>
      </c>
      <c r="AS32" s="310">
        <f t="shared" si="1"/>
        <v>45513</v>
      </c>
      <c r="AT32" s="310">
        <f t="shared" si="1"/>
        <v>45515</v>
      </c>
      <c r="AU32" s="310">
        <f t="shared" si="1"/>
        <v>45520</v>
      </c>
      <c r="AV32" s="310">
        <f t="shared" si="1"/>
        <v>45522</v>
      </c>
      <c r="AW32" s="310">
        <f t="shared" si="1"/>
        <v>45526</v>
      </c>
      <c r="AX32" s="310">
        <f t="shared" si="1"/>
        <v>45532</v>
      </c>
      <c r="AY32" s="310">
        <f t="shared" si="1"/>
        <v>45534</v>
      </c>
      <c r="AZ32" s="310">
        <f t="shared" si="1"/>
        <v>45536</v>
      </c>
      <c r="BA32" s="310">
        <f t="shared" si="1"/>
        <v>45541</v>
      </c>
      <c r="BB32" s="310">
        <f t="shared" si="1"/>
        <v>45543</v>
      </c>
      <c r="BC32" s="310">
        <f t="shared" si="1"/>
        <v>45548</v>
      </c>
      <c r="BD32" s="310">
        <f t="shared" si="1"/>
        <v>45550</v>
      </c>
      <c r="BE32" s="310">
        <f t="shared" si="1"/>
        <v>45555</v>
      </c>
      <c r="BF32" s="310">
        <f t="shared" si="1"/>
        <v>45557</v>
      </c>
      <c r="BG32" s="310">
        <f t="shared" si="1"/>
        <v>45562</v>
      </c>
      <c r="BH32" s="310">
        <f t="shared" si="1"/>
        <v>45564</v>
      </c>
    </row>
    <row r="33" spans="1:60" s="311" customFormat="1" x14ac:dyDescent="0.2">
      <c r="A33" s="94"/>
      <c r="B33" s="310" t="e">
        <f t="shared" ref="B33" si="2">B6</f>
        <v>#REF!</v>
      </c>
      <c r="C33" s="291" t="e">
        <f t="shared" ref="C33:BH33" si="3">C6</f>
        <v>#REF!</v>
      </c>
      <c r="D33" s="310" t="e">
        <f t="shared" si="3"/>
        <v>#REF!</v>
      </c>
      <c r="E33" s="310" t="e">
        <f t="shared" si="3"/>
        <v>#REF!</v>
      </c>
      <c r="F33" s="310" t="e">
        <f t="shared" si="3"/>
        <v>#REF!</v>
      </c>
      <c r="G33" s="310" t="e">
        <f t="shared" si="3"/>
        <v>#REF!</v>
      </c>
      <c r="H33" s="310">
        <f t="shared" si="3"/>
        <v>45400</v>
      </c>
      <c r="I33" s="310">
        <f t="shared" si="3"/>
        <v>45402</v>
      </c>
      <c r="J33" s="310">
        <f t="shared" si="3"/>
        <v>45406</v>
      </c>
      <c r="K33" s="310">
        <f t="shared" si="3"/>
        <v>45407</v>
      </c>
      <c r="L33" s="310">
        <f t="shared" si="3"/>
        <v>45409</v>
      </c>
      <c r="M33" s="310">
        <f t="shared" si="3"/>
        <v>45411</v>
      </c>
      <c r="N33" s="310">
        <f t="shared" si="3"/>
        <v>45414</v>
      </c>
      <c r="O33" s="310">
        <f t="shared" si="3"/>
        <v>45416</v>
      </c>
      <c r="P33" s="310">
        <f t="shared" si="3"/>
        <v>45419</v>
      </c>
      <c r="Q33" s="310">
        <f t="shared" si="3"/>
        <v>45420</v>
      </c>
      <c r="R33" s="310">
        <f t="shared" si="3"/>
        <v>45426</v>
      </c>
      <c r="S33" s="310">
        <f t="shared" si="3"/>
        <v>45430</v>
      </c>
      <c r="T33" s="310">
        <f t="shared" si="3"/>
        <v>45435</v>
      </c>
      <c r="U33" s="310">
        <f t="shared" si="3"/>
        <v>45437</v>
      </c>
      <c r="V33" s="310">
        <f t="shared" si="3"/>
        <v>45439</v>
      </c>
      <c r="W33" s="310">
        <f t="shared" si="3"/>
        <v>45442</v>
      </c>
      <c r="X33" s="310">
        <f t="shared" si="3"/>
        <v>45443</v>
      </c>
      <c r="Y33" s="310">
        <f t="shared" si="3"/>
        <v>45444</v>
      </c>
      <c r="Z33" s="310">
        <f t="shared" si="3"/>
        <v>45452</v>
      </c>
      <c r="AA33" s="310">
        <f t="shared" si="3"/>
        <v>45453</v>
      </c>
      <c r="AB33" s="310">
        <f t="shared" si="3"/>
        <v>45456</v>
      </c>
      <c r="AC33" s="310">
        <f t="shared" si="3"/>
        <v>45458</v>
      </c>
      <c r="AD33" s="310">
        <f t="shared" si="3"/>
        <v>45460</v>
      </c>
      <c r="AE33" s="310">
        <f t="shared" si="3"/>
        <v>45465</v>
      </c>
      <c r="AF33" s="310">
        <f t="shared" si="3"/>
        <v>45470</v>
      </c>
      <c r="AG33" s="310">
        <f t="shared" si="3"/>
        <v>45472</v>
      </c>
      <c r="AH33" s="310">
        <f t="shared" si="3"/>
        <v>45473</v>
      </c>
      <c r="AI33" s="310">
        <f t="shared" si="3"/>
        <v>45477</v>
      </c>
      <c r="AJ33" s="310">
        <f t="shared" si="3"/>
        <v>45479</v>
      </c>
      <c r="AK33" s="310">
        <f t="shared" si="3"/>
        <v>45483</v>
      </c>
      <c r="AL33" s="310">
        <f t="shared" si="3"/>
        <v>45493</v>
      </c>
      <c r="AM33" s="310">
        <f t="shared" si="3"/>
        <v>45498</v>
      </c>
      <c r="AN33" s="310">
        <f t="shared" si="3"/>
        <v>45500</v>
      </c>
      <c r="AO33" s="310">
        <f t="shared" si="3"/>
        <v>45503</v>
      </c>
      <c r="AP33" s="310">
        <f t="shared" si="3"/>
        <v>45505</v>
      </c>
      <c r="AQ33" s="310">
        <f t="shared" si="3"/>
        <v>45507</v>
      </c>
      <c r="AR33" s="310">
        <f t="shared" si="3"/>
        <v>45512</v>
      </c>
      <c r="AS33" s="310">
        <f t="shared" si="3"/>
        <v>45514</v>
      </c>
      <c r="AT33" s="310">
        <f t="shared" si="3"/>
        <v>45519</v>
      </c>
      <c r="AU33" s="310">
        <f t="shared" si="3"/>
        <v>45521</v>
      </c>
      <c r="AV33" s="310">
        <f t="shared" si="3"/>
        <v>45525</v>
      </c>
      <c r="AW33" s="310">
        <f t="shared" si="3"/>
        <v>45531</v>
      </c>
      <c r="AX33" s="310">
        <f t="shared" si="3"/>
        <v>45533</v>
      </c>
      <c r="AY33" s="310">
        <f t="shared" si="3"/>
        <v>45535</v>
      </c>
      <c r="AZ33" s="310">
        <f t="shared" si="3"/>
        <v>45540</v>
      </c>
      <c r="BA33" s="310">
        <f t="shared" si="3"/>
        <v>45542</v>
      </c>
      <c r="BB33" s="310">
        <f t="shared" si="3"/>
        <v>45547</v>
      </c>
      <c r="BC33" s="310">
        <f t="shared" si="3"/>
        <v>45549</v>
      </c>
      <c r="BD33" s="310">
        <f t="shared" si="3"/>
        <v>45554</v>
      </c>
      <c r="BE33" s="310">
        <f t="shared" si="3"/>
        <v>45556</v>
      </c>
      <c r="BF33" s="310">
        <f t="shared" si="3"/>
        <v>45561</v>
      </c>
      <c r="BG33" s="310">
        <f t="shared" si="3"/>
        <v>45563</v>
      </c>
      <c r="BH33" s="310">
        <f t="shared" si="3"/>
        <v>45565</v>
      </c>
    </row>
    <row r="34" spans="1:60" s="85" customFormat="1" x14ac:dyDescent="0.2">
      <c r="A34" s="259" t="s">
        <v>153</v>
      </c>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1"/>
      <c r="BC34" s="311"/>
      <c r="BD34" s="311"/>
      <c r="BE34" s="311"/>
      <c r="BF34" s="311"/>
      <c r="BG34" s="311"/>
      <c r="BH34" s="311"/>
    </row>
    <row r="35" spans="1:60" s="85" customFormat="1" x14ac:dyDescent="0.2">
      <c r="A35" s="260">
        <v>1</v>
      </c>
      <c r="B35" s="292" t="e">
        <f t="shared" ref="B35" si="4">ROUND(B8*0.87,)</f>
        <v>#REF!</v>
      </c>
      <c r="C35" s="292" t="e">
        <f t="shared" ref="C35:BH35" si="5">ROUND(C8*0.87,)</f>
        <v>#REF!</v>
      </c>
      <c r="D35" s="292" t="e">
        <f t="shared" si="5"/>
        <v>#REF!</v>
      </c>
      <c r="E35" s="292" t="e">
        <f t="shared" si="5"/>
        <v>#REF!</v>
      </c>
      <c r="F35" s="292" t="e">
        <f t="shared" si="5"/>
        <v>#REF!</v>
      </c>
      <c r="G35" s="292" t="e">
        <f t="shared" si="5"/>
        <v>#REF!</v>
      </c>
      <c r="H35" s="292">
        <f t="shared" si="5"/>
        <v>13681</v>
      </c>
      <c r="I35" s="292">
        <f t="shared" si="5"/>
        <v>12572</v>
      </c>
      <c r="J35" s="292">
        <f t="shared" si="5"/>
        <v>10871</v>
      </c>
      <c r="K35" s="292">
        <f t="shared" si="5"/>
        <v>10871</v>
      </c>
      <c r="L35" s="292">
        <f t="shared" si="5"/>
        <v>13681</v>
      </c>
      <c r="M35" s="292">
        <f t="shared" si="5"/>
        <v>23664</v>
      </c>
      <c r="N35" s="292">
        <f t="shared" si="5"/>
        <v>18118</v>
      </c>
      <c r="O35" s="292">
        <f t="shared" si="5"/>
        <v>18118</v>
      </c>
      <c r="P35" s="292">
        <f t="shared" si="5"/>
        <v>15899</v>
      </c>
      <c r="Q35" s="292">
        <f t="shared" si="5"/>
        <v>20336</v>
      </c>
      <c r="R35" s="292">
        <f t="shared" si="5"/>
        <v>10353</v>
      </c>
      <c r="S35" s="292">
        <f t="shared" si="5"/>
        <v>10353</v>
      </c>
      <c r="T35" s="292">
        <f t="shared" si="5"/>
        <v>10871</v>
      </c>
      <c r="U35" s="292">
        <f t="shared" si="5"/>
        <v>11462</v>
      </c>
      <c r="V35" s="292">
        <f t="shared" si="5"/>
        <v>9244</v>
      </c>
      <c r="W35" s="292">
        <f t="shared" si="5"/>
        <v>11462</v>
      </c>
      <c r="X35" s="292">
        <f t="shared" si="5"/>
        <v>13681</v>
      </c>
      <c r="Y35" s="292">
        <f t="shared" si="5"/>
        <v>13681</v>
      </c>
      <c r="Z35" s="292">
        <f t="shared" si="5"/>
        <v>13681</v>
      </c>
      <c r="AA35" s="292">
        <f t="shared" si="5"/>
        <v>13681</v>
      </c>
      <c r="AB35" s="292">
        <f t="shared" si="5"/>
        <v>12572</v>
      </c>
      <c r="AC35" s="292">
        <f t="shared" si="5"/>
        <v>15899</v>
      </c>
      <c r="AD35" s="292">
        <f t="shared" si="5"/>
        <v>12572</v>
      </c>
      <c r="AE35" s="292">
        <f t="shared" si="5"/>
        <v>15899</v>
      </c>
      <c r="AF35" s="292">
        <f t="shared" si="5"/>
        <v>12572</v>
      </c>
      <c r="AG35" s="292">
        <f t="shared" si="5"/>
        <v>15899</v>
      </c>
      <c r="AH35" s="292">
        <f t="shared" si="5"/>
        <v>13681</v>
      </c>
      <c r="AI35" s="292">
        <f t="shared" si="5"/>
        <v>18635</v>
      </c>
      <c r="AJ35" s="292">
        <f t="shared" si="5"/>
        <v>20854</v>
      </c>
      <c r="AK35" s="292">
        <f t="shared" si="5"/>
        <v>18635</v>
      </c>
      <c r="AL35" s="292">
        <f t="shared" si="5"/>
        <v>18635</v>
      </c>
      <c r="AM35" s="292">
        <f t="shared" si="5"/>
        <v>17378</v>
      </c>
      <c r="AN35" s="292">
        <f t="shared" si="5"/>
        <v>20854</v>
      </c>
      <c r="AO35" s="292">
        <f t="shared" si="5"/>
        <v>18635</v>
      </c>
      <c r="AP35" s="292">
        <f t="shared" si="5"/>
        <v>20854</v>
      </c>
      <c r="AQ35" s="292">
        <f t="shared" si="5"/>
        <v>26770</v>
      </c>
      <c r="AR35" s="292">
        <f t="shared" si="5"/>
        <v>20854</v>
      </c>
      <c r="AS35" s="292">
        <f t="shared" si="5"/>
        <v>24551</v>
      </c>
      <c r="AT35" s="292">
        <f t="shared" si="5"/>
        <v>20854</v>
      </c>
      <c r="AU35" s="292">
        <f t="shared" si="5"/>
        <v>24551</v>
      </c>
      <c r="AV35" s="292">
        <f t="shared" si="5"/>
        <v>20854</v>
      </c>
      <c r="AW35" s="292">
        <f t="shared" si="5"/>
        <v>26770</v>
      </c>
      <c r="AX35" s="292">
        <f t="shared" si="5"/>
        <v>17378</v>
      </c>
      <c r="AY35" s="292">
        <f t="shared" si="5"/>
        <v>22333</v>
      </c>
      <c r="AZ35" s="292">
        <f t="shared" si="5"/>
        <v>15160</v>
      </c>
      <c r="BA35" s="292">
        <f t="shared" si="5"/>
        <v>16269</v>
      </c>
      <c r="BB35" s="292">
        <f t="shared" si="5"/>
        <v>15160</v>
      </c>
      <c r="BC35" s="292">
        <f t="shared" si="5"/>
        <v>16269</v>
      </c>
      <c r="BD35" s="292">
        <f t="shared" si="5"/>
        <v>15160</v>
      </c>
      <c r="BE35" s="292">
        <f t="shared" si="5"/>
        <v>16269</v>
      </c>
      <c r="BF35" s="292">
        <f t="shared" si="5"/>
        <v>15160</v>
      </c>
      <c r="BG35" s="292">
        <f t="shared" si="5"/>
        <v>16269</v>
      </c>
      <c r="BH35" s="292">
        <f t="shared" si="5"/>
        <v>15160</v>
      </c>
    </row>
    <row r="36" spans="1:60" s="85" customFormat="1" x14ac:dyDescent="0.2">
      <c r="A36" s="260">
        <v>2</v>
      </c>
      <c r="B36" s="292" t="e">
        <f t="shared" ref="B36" si="6">ROUND(B9*0.87,)</f>
        <v>#REF!</v>
      </c>
      <c r="C36" s="292" t="e">
        <f t="shared" ref="C36:BH36" si="7">ROUND(C9*0.87,)</f>
        <v>#REF!</v>
      </c>
      <c r="D36" s="292" t="e">
        <f t="shared" si="7"/>
        <v>#REF!</v>
      </c>
      <c r="E36" s="292" t="e">
        <f t="shared" si="7"/>
        <v>#REF!</v>
      </c>
      <c r="F36" s="292" t="e">
        <f t="shared" si="7"/>
        <v>#REF!</v>
      </c>
      <c r="G36" s="292" t="e">
        <f t="shared" si="7"/>
        <v>#REF!</v>
      </c>
      <c r="H36" s="292">
        <f t="shared" si="7"/>
        <v>15160</v>
      </c>
      <c r="I36" s="292">
        <f t="shared" si="7"/>
        <v>14051</v>
      </c>
      <c r="J36" s="292">
        <f t="shared" si="7"/>
        <v>12350</v>
      </c>
      <c r="K36" s="292">
        <f t="shared" si="7"/>
        <v>12350</v>
      </c>
      <c r="L36" s="292">
        <f t="shared" si="7"/>
        <v>15160</v>
      </c>
      <c r="M36" s="292">
        <f t="shared" si="7"/>
        <v>25143</v>
      </c>
      <c r="N36" s="292">
        <f t="shared" si="7"/>
        <v>19597</v>
      </c>
      <c r="O36" s="292">
        <f t="shared" si="7"/>
        <v>19597</v>
      </c>
      <c r="P36" s="292">
        <f t="shared" si="7"/>
        <v>17378</v>
      </c>
      <c r="Q36" s="292">
        <f t="shared" si="7"/>
        <v>21815</v>
      </c>
      <c r="R36" s="292">
        <f t="shared" si="7"/>
        <v>11832</v>
      </c>
      <c r="S36" s="292">
        <f t="shared" si="7"/>
        <v>11832</v>
      </c>
      <c r="T36" s="292">
        <f t="shared" si="7"/>
        <v>12350</v>
      </c>
      <c r="U36" s="292">
        <f t="shared" si="7"/>
        <v>12941</v>
      </c>
      <c r="V36" s="292">
        <f t="shared" si="7"/>
        <v>10723</v>
      </c>
      <c r="W36" s="292">
        <f t="shared" si="7"/>
        <v>12941</v>
      </c>
      <c r="X36" s="292">
        <f t="shared" si="7"/>
        <v>15160</v>
      </c>
      <c r="Y36" s="292">
        <f t="shared" si="7"/>
        <v>15160</v>
      </c>
      <c r="Z36" s="292">
        <f t="shared" si="7"/>
        <v>15160</v>
      </c>
      <c r="AA36" s="292">
        <f t="shared" si="7"/>
        <v>15160</v>
      </c>
      <c r="AB36" s="292">
        <f t="shared" si="7"/>
        <v>14051</v>
      </c>
      <c r="AC36" s="292">
        <f t="shared" si="7"/>
        <v>17378</v>
      </c>
      <c r="AD36" s="292">
        <f t="shared" si="7"/>
        <v>14051</v>
      </c>
      <c r="AE36" s="292">
        <f t="shared" si="7"/>
        <v>17378</v>
      </c>
      <c r="AF36" s="292">
        <f t="shared" si="7"/>
        <v>14051</v>
      </c>
      <c r="AG36" s="292">
        <f t="shared" si="7"/>
        <v>17378</v>
      </c>
      <c r="AH36" s="292">
        <f t="shared" si="7"/>
        <v>15160</v>
      </c>
      <c r="AI36" s="292">
        <f t="shared" si="7"/>
        <v>20114</v>
      </c>
      <c r="AJ36" s="292">
        <f t="shared" si="7"/>
        <v>22333</v>
      </c>
      <c r="AK36" s="292">
        <f t="shared" si="7"/>
        <v>20114</v>
      </c>
      <c r="AL36" s="292">
        <f t="shared" si="7"/>
        <v>20114</v>
      </c>
      <c r="AM36" s="292">
        <f t="shared" si="7"/>
        <v>18857</v>
      </c>
      <c r="AN36" s="292">
        <f t="shared" si="7"/>
        <v>22333</v>
      </c>
      <c r="AO36" s="292">
        <f t="shared" si="7"/>
        <v>20114</v>
      </c>
      <c r="AP36" s="292">
        <f t="shared" si="7"/>
        <v>22333</v>
      </c>
      <c r="AQ36" s="292">
        <f t="shared" si="7"/>
        <v>28249</v>
      </c>
      <c r="AR36" s="292">
        <f t="shared" si="7"/>
        <v>22333</v>
      </c>
      <c r="AS36" s="292">
        <f t="shared" si="7"/>
        <v>26030</v>
      </c>
      <c r="AT36" s="292">
        <f t="shared" si="7"/>
        <v>22333</v>
      </c>
      <c r="AU36" s="292">
        <f t="shared" si="7"/>
        <v>26030</v>
      </c>
      <c r="AV36" s="292">
        <f t="shared" si="7"/>
        <v>22333</v>
      </c>
      <c r="AW36" s="292">
        <f t="shared" si="7"/>
        <v>28249</v>
      </c>
      <c r="AX36" s="292">
        <f t="shared" si="7"/>
        <v>18857</v>
      </c>
      <c r="AY36" s="292">
        <f t="shared" si="7"/>
        <v>23812</v>
      </c>
      <c r="AZ36" s="292">
        <f t="shared" si="7"/>
        <v>16639</v>
      </c>
      <c r="BA36" s="292">
        <f t="shared" si="7"/>
        <v>17748</v>
      </c>
      <c r="BB36" s="292">
        <f t="shared" si="7"/>
        <v>16639</v>
      </c>
      <c r="BC36" s="292">
        <f t="shared" si="7"/>
        <v>17748</v>
      </c>
      <c r="BD36" s="292">
        <f t="shared" si="7"/>
        <v>16639</v>
      </c>
      <c r="BE36" s="292">
        <f t="shared" si="7"/>
        <v>17748</v>
      </c>
      <c r="BF36" s="292">
        <f t="shared" si="7"/>
        <v>16639</v>
      </c>
      <c r="BG36" s="292">
        <f t="shared" si="7"/>
        <v>17748</v>
      </c>
      <c r="BH36" s="292">
        <f t="shared" si="7"/>
        <v>16639</v>
      </c>
    </row>
    <row r="37" spans="1:60" s="85" customFormat="1" x14ac:dyDescent="0.2">
      <c r="A37" s="259" t="s">
        <v>155</v>
      </c>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2"/>
    </row>
    <row r="38" spans="1:60" s="85" customFormat="1" x14ac:dyDescent="0.2">
      <c r="A38" s="260">
        <v>1</v>
      </c>
      <c r="B38" s="292" t="e">
        <f t="shared" ref="B38" si="8">ROUND(B11*0.87,)</f>
        <v>#REF!</v>
      </c>
      <c r="C38" s="292" t="e">
        <f t="shared" ref="C38:BH38" si="9">ROUND(C11*0.87,)</f>
        <v>#REF!</v>
      </c>
      <c r="D38" s="292" t="e">
        <f t="shared" si="9"/>
        <v>#REF!</v>
      </c>
      <c r="E38" s="292" t="e">
        <f t="shared" si="9"/>
        <v>#REF!</v>
      </c>
      <c r="F38" s="292" t="e">
        <f t="shared" si="9"/>
        <v>#REF!</v>
      </c>
      <c r="G38" s="292" t="e">
        <f t="shared" si="9"/>
        <v>#REF!</v>
      </c>
      <c r="H38" s="292">
        <f t="shared" si="9"/>
        <v>15530</v>
      </c>
      <c r="I38" s="292">
        <f t="shared" si="9"/>
        <v>14420</v>
      </c>
      <c r="J38" s="292">
        <f t="shared" si="9"/>
        <v>12719</v>
      </c>
      <c r="K38" s="292">
        <f t="shared" si="9"/>
        <v>12719</v>
      </c>
      <c r="L38" s="292">
        <f t="shared" si="9"/>
        <v>15530</v>
      </c>
      <c r="M38" s="292">
        <f t="shared" si="9"/>
        <v>25513</v>
      </c>
      <c r="N38" s="292">
        <f t="shared" si="9"/>
        <v>19967</v>
      </c>
      <c r="O38" s="292">
        <f t="shared" si="9"/>
        <v>19967</v>
      </c>
      <c r="P38" s="292">
        <f t="shared" si="9"/>
        <v>17748</v>
      </c>
      <c r="Q38" s="292">
        <f t="shared" si="9"/>
        <v>22185</v>
      </c>
      <c r="R38" s="292">
        <f t="shared" si="9"/>
        <v>12202</v>
      </c>
      <c r="S38" s="292">
        <f t="shared" si="9"/>
        <v>12202</v>
      </c>
      <c r="T38" s="292">
        <f t="shared" si="9"/>
        <v>12719</v>
      </c>
      <c r="U38" s="292">
        <f t="shared" si="9"/>
        <v>13311</v>
      </c>
      <c r="V38" s="292">
        <f t="shared" si="9"/>
        <v>11093</v>
      </c>
      <c r="W38" s="292">
        <f t="shared" si="9"/>
        <v>13311</v>
      </c>
      <c r="X38" s="292">
        <f t="shared" si="9"/>
        <v>15530</v>
      </c>
      <c r="Y38" s="292">
        <f t="shared" si="9"/>
        <v>15530</v>
      </c>
      <c r="Z38" s="292">
        <f t="shared" si="9"/>
        <v>15530</v>
      </c>
      <c r="AA38" s="292">
        <f t="shared" si="9"/>
        <v>15530</v>
      </c>
      <c r="AB38" s="292">
        <f t="shared" si="9"/>
        <v>14420</v>
      </c>
      <c r="AC38" s="292">
        <f t="shared" si="9"/>
        <v>17748</v>
      </c>
      <c r="AD38" s="292">
        <f t="shared" si="9"/>
        <v>14420</v>
      </c>
      <c r="AE38" s="292">
        <f t="shared" si="9"/>
        <v>17748</v>
      </c>
      <c r="AF38" s="292">
        <f t="shared" si="9"/>
        <v>14420</v>
      </c>
      <c r="AG38" s="292">
        <f t="shared" si="9"/>
        <v>17748</v>
      </c>
      <c r="AH38" s="292">
        <f t="shared" si="9"/>
        <v>15530</v>
      </c>
      <c r="AI38" s="292">
        <f t="shared" si="9"/>
        <v>20484</v>
      </c>
      <c r="AJ38" s="292">
        <f t="shared" si="9"/>
        <v>22703</v>
      </c>
      <c r="AK38" s="292">
        <f t="shared" si="9"/>
        <v>20484</v>
      </c>
      <c r="AL38" s="292">
        <f t="shared" si="9"/>
        <v>20484</v>
      </c>
      <c r="AM38" s="292">
        <f t="shared" si="9"/>
        <v>19227</v>
      </c>
      <c r="AN38" s="292">
        <f t="shared" si="9"/>
        <v>22703</v>
      </c>
      <c r="AO38" s="292">
        <f t="shared" si="9"/>
        <v>20484</v>
      </c>
      <c r="AP38" s="292">
        <f t="shared" si="9"/>
        <v>22703</v>
      </c>
      <c r="AQ38" s="292">
        <f t="shared" si="9"/>
        <v>28619</v>
      </c>
      <c r="AR38" s="292">
        <f t="shared" si="9"/>
        <v>22703</v>
      </c>
      <c r="AS38" s="292">
        <f t="shared" si="9"/>
        <v>26400</v>
      </c>
      <c r="AT38" s="292">
        <f t="shared" si="9"/>
        <v>22703</v>
      </c>
      <c r="AU38" s="292">
        <f t="shared" si="9"/>
        <v>26400</v>
      </c>
      <c r="AV38" s="292">
        <f t="shared" si="9"/>
        <v>22703</v>
      </c>
      <c r="AW38" s="292">
        <f t="shared" si="9"/>
        <v>28619</v>
      </c>
      <c r="AX38" s="292">
        <f t="shared" si="9"/>
        <v>19227</v>
      </c>
      <c r="AY38" s="292">
        <f t="shared" si="9"/>
        <v>24182</v>
      </c>
      <c r="AZ38" s="292">
        <f t="shared" si="9"/>
        <v>17009</v>
      </c>
      <c r="BA38" s="292">
        <f t="shared" si="9"/>
        <v>18118</v>
      </c>
      <c r="BB38" s="292">
        <f t="shared" si="9"/>
        <v>17009</v>
      </c>
      <c r="BC38" s="292">
        <f t="shared" si="9"/>
        <v>18118</v>
      </c>
      <c r="BD38" s="292">
        <f t="shared" si="9"/>
        <v>17009</v>
      </c>
      <c r="BE38" s="292">
        <f t="shared" si="9"/>
        <v>18118</v>
      </c>
      <c r="BF38" s="292">
        <f t="shared" si="9"/>
        <v>17009</v>
      </c>
      <c r="BG38" s="292">
        <f t="shared" si="9"/>
        <v>18118</v>
      </c>
      <c r="BH38" s="292">
        <f t="shared" si="9"/>
        <v>17009</v>
      </c>
    </row>
    <row r="39" spans="1:60" s="85" customFormat="1" x14ac:dyDescent="0.2">
      <c r="A39" s="260">
        <v>2</v>
      </c>
      <c r="B39" s="292" t="e">
        <f t="shared" ref="B39" si="10">ROUND(B12*0.87,)</f>
        <v>#REF!</v>
      </c>
      <c r="C39" s="292" t="e">
        <f t="shared" ref="C39:BH39" si="11">ROUND(C12*0.87,)</f>
        <v>#REF!</v>
      </c>
      <c r="D39" s="292" t="e">
        <f t="shared" si="11"/>
        <v>#REF!</v>
      </c>
      <c r="E39" s="292" t="e">
        <f t="shared" si="11"/>
        <v>#REF!</v>
      </c>
      <c r="F39" s="292" t="e">
        <f t="shared" si="11"/>
        <v>#REF!</v>
      </c>
      <c r="G39" s="292" t="e">
        <f t="shared" si="11"/>
        <v>#REF!</v>
      </c>
      <c r="H39" s="292">
        <f t="shared" si="11"/>
        <v>17009</v>
      </c>
      <c r="I39" s="292">
        <f t="shared" si="11"/>
        <v>15899</v>
      </c>
      <c r="J39" s="292">
        <f t="shared" si="11"/>
        <v>14198</v>
      </c>
      <c r="K39" s="292">
        <f t="shared" si="11"/>
        <v>14198</v>
      </c>
      <c r="L39" s="292">
        <f t="shared" si="11"/>
        <v>17009</v>
      </c>
      <c r="M39" s="292">
        <f t="shared" si="11"/>
        <v>26992</v>
      </c>
      <c r="N39" s="292">
        <f t="shared" si="11"/>
        <v>21446</v>
      </c>
      <c r="O39" s="292">
        <f t="shared" si="11"/>
        <v>21446</v>
      </c>
      <c r="P39" s="292">
        <f t="shared" si="11"/>
        <v>19227</v>
      </c>
      <c r="Q39" s="292">
        <f t="shared" si="11"/>
        <v>23664</v>
      </c>
      <c r="R39" s="292">
        <f t="shared" si="11"/>
        <v>13681</v>
      </c>
      <c r="S39" s="292">
        <f t="shared" si="11"/>
        <v>13681</v>
      </c>
      <c r="T39" s="292">
        <f t="shared" si="11"/>
        <v>14198</v>
      </c>
      <c r="U39" s="292">
        <f t="shared" si="11"/>
        <v>14790</v>
      </c>
      <c r="V39" s="292">
        <f t="shared" si="11"/>
        <v>12572</v>
      </c>
      <c r="W39" s="292">
        <f t="shared" si="11"/>
        <v>14790</v>
      </c>
      <c r="X39" s="292">
        <f t="shared" si="11"/>
        <v>17009</v>
      </c>
      <c r="Y39" s="292">
        <f t="shared" si="11"/>
        <v>17009</v>
      </c>
      <c r="Z39" s="292">
        <f t="shared" si="11"/>
        <v>17009</v>
      </c>
      <c r="AA39" s="292">
        <f t="shared" si="11"/>
        <v>17009</v>
      </c>
      <c r="AB39" s="292">
        <f t="shared" si="11"/>
        <v>15899</v>
      </c>
      <c r="AC39" s="292">
        <f t="shared" si="11"/>
        <v>19227</v>
      </c>
      <c r="AD39" s="292">
        <f t="shared" si="11"/>
        <v>15899</v>
      </c>
      <c r="AE39" s="292">
        <f t="shared" si="11"/>
        <v>19227</v>
      </c>
      <c r="AF39" s="292">
        <f t="shared" si="11"/>
        <v>15899</v>
      </c>
      <c r="AG39" s="292">
        <f t="shared" si="11"/>
        <v>19227</v>
      </c>
      <c r="AH39" s="292">
        <f t="shared" si="11"/>
        <v>17009</v>
      </c>
      <c r="AI39" s="292">
        <f t="shared" si="11"/>
        <v>21963</v>
      </c>
      <c r="AJ39" s="292">
        <f t="shared" si="11"/>
        <v>24182</v>
      </c>
      <c r="AK39" s="292">
        <f t="shared" si="11"/>
        <v>21963</v>
      </c>
      <c r="AL39" s="292">
        <f t="shared" si="11"/>
        <v>21963</v>
      </c>
      <c r="AM39" s="292">
        <f t="shared" si="11"/>
        <v>20706</v>
      </c>
      <c r="AN39" s="292">
        <f t="shared" si="11"/>
        <v>24182</v>
      </c>
      <c r="AO39" s="292">
        <f t="shared" si="11"/>
        <v>21963</v>
      </c>
      <c r="AP39" s="292">
        <f t="shared" si="11"/>
        <v>24182</v>
      </c>
      <c r="AQ39" s="292">
        <f t="shared" si="11"/>
        <v>30098</v>
      </c>
      <c r="AR39" s="292">
        <f t="shared" si="11"/>
        <v>24182</v>
      </c>
      <c r="AS39" s="292">
        <f t="shared" si="11"/>
        <v>27879</v>
      </c>
      <c r="AT39" s="292">
        <f t="shared" si="11"/>
        <v>24182</v>
      </c>
      <c r="AU39" s="292">
        <f t="shared" si="11"/>
        <v>27879</v>
      </c>
      <c r="AV39" s="292">
        <f t="shared" si="11"/>
        <v>24182</v>
      </c>
      <c r="AW39" s="292">
        <f t="shared" si="11"/>
        <v>30098</v>
      </c>
      <c r="AX39" s="292">
        <f t="shared" si="11"/>
        <v>20706</v>
      </c>
      <c r="AY39" s="292">
        <f t="shared" si="11"/>
        <v>25661</v>
      </c>
      <c r="AZ39" s="292">
        <f t="shared" si="11"/>
        <v>18488</v>
      </c>
      <c r="BA39" s="292">
        <f t="shared" si="11"/>
        <v>19597</v>
      </c>
      <c r="BB39" s="292">
        <f t="shared" si="11"/>
        <v>18488</v>
      </c>
      <c r="BC39" s="292">
        <f t="shared" si="11"/>
        <v>19597</v>
      </c>
      <c r="BD39" s="292">
        <f t="shared" si="11"/>
        <v>18488</v>
      </c>
      <c r="BE39" s="292">
        <f t="shared" si="11"/>
        <v>19597</v>
      </c>
      <c r="BF39" s="292">
        <f t="shared" si="11"/>
        <v>18488</v>
      </c>
      <c r="BG39" s="292">
        <f t="shared" si="11"/>
        <v>19597</v>
      </c>
      <c r="BH39" s="292">
        <f t="shared" si="11"/>
        <v>18488</v>
      </c>
    </row>
    <row r="40" spans="1:60" s="85" customFormat="1" x14ac:dyDescent="0.2">
      <c r="A40" s="259" t="s">
        <v>154</v>
      </c>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row>
    <row r="41" spans="1:60" s="85" customFormat="1" x14ac:dyDescent="0.2">
      <c r="A41" s="260">
        <v>1</v>
      </c>
      <c r="B41" s="261" t="e">
        <f t="shared" ref="B41" si="12">ROUND(B14*0.87,)</f>
        <v>#REF!</v>
      </c>
      <c r="C41" s="261" t="e">
        <f t="shared" ref="C41:BH41" si="13">ROUND(C14*0.87,)</f>
        <v>#REF!</v>
      </c>
      <c r="D41" s="261" t="e">
        <f t="shared" si="13"/>
        <v>#REF!</v>
      </c>
      <c r="E41" s="261" t="e">
        <f t="shared" si="13"/>
        <v>#REF!</v>
      </c>
      <c r="F41" s="261" t="e">
        <f t="shared" si="13"/>
        <v>#REF!</v>
      </c>
      <c r="G41" s="261" t="e">
        <f t="shared" si="13"/>
        <v>#REF!</v>
      </c>
      <c r="H41" s="261">
        <f t="shared" si="13"/>
        <v>16269</v>
      </c>
      <c r="I41" s="261">
        <f t="shared" si="13"/>
        <v>15160</v>
      </c>
      <c r="J41" s="261">
        <f t="shared" si="13"/>
        <v>13459</v>
      </c>
      <c r="K41" s="261">
        <f t="shared" si="13"/>
        <v>13459</v>
      </c>
      <c r="L41" s="261">
        <f t="shared" si="13"/>
        <v>16269</v>
      </c>
      <c r="M41" s="261">
        <f t="shared" si="13"/>
        <v>26252</v>
      </c>
      <c r="N41" s="261">
        <f t="shared" si="13"/>
        <v>20706</v>
      </c>
      <c r="O41" s="261">
        <f t="shared" si="13"/>
        <v>20706</v>
      </c>
      <c r="P41" s="261">
        <f t="shared" si="13"/>
        <v>18488</v>
      </c>
      <c r="Q41" s="261">
        <f t="shared" si="13"/>
        <v>22925</v>
      </c>
      <c r="R41" s="261">
        <f t="shared" si="13"/>
        <v>12941</v>
      </c>
      <c r="S41" s="261">
        <f t="shared" si="13"/>
        <v>12941</v>
      </c>
      <c r="T41" s="261">
        <f t="shared" si="13"/>
        <v>13459</v>
      </c>
      <c r="U41" s="261">
        <f t="shared" si="13"/>
        <v>14051</v>
      </c>
      <c r="V41" s="261">
        <f t="shared" si="13"/>
        <v>11832</v>
      </c>
      <c r="W41" s="261">
        <f t="shared" si="13"/>
        <v>14051</v>
      </c>
      <c r="X41" s="261">
        <f t="shared" si="13"/>
        <v>16269</v>
      </c>
      <c r="Y41" s="261">
        <f t="shared" si="13"/>
        <v>16269</v>
      </c>
      <c r="Z41" s="261">
        <f t="shared" si="13"/>
        <v>16269</v>
      </c>
      <c r="AA41" s="261">
        <f t="shared" si="13"/>
        <v>16269</v>
      </c>
      <c r="AB41" s="261">
        <f t="shared" si="13"/>
        <v>15160</v>
      </c>
      <c r="AC41" s="261">
        <f t="shared" si="13"/>
        <v>18488</v>
      </c>
      <c r="AD41" s="261">
        <f t="shared" si="13"/>
        <v>15160</v>
      </c>
      <c r="AE41" s="261">
        <f t="shared" si="13"/>
        <v>18488</v>
      </c>
      <c r="AF41" s="261">
        <f t="shared" si="13"/>
        <v>15160</v>
      </c>
      <c r="AG41" s="261">
        <f t="shared" si="13"/>
        <v>18488</v>
      </c>
      <c r="AH41" s="261">
        <f t="shared" si="13"/>
        <v>16269</v>
      </c>
      <c r="AI41" s="261">
        <f t="shared" si="13"/>
        <v>21224</v>
      </c>
      <c r="AJ41" s="261">
        <f t="shared" si="13"/>
        <v>23442</v>
      </c>
      <c r="AK41" s="261">
        <f t="shared" si="13"/>
        <v>21224</v>
      </c>
      <c r="AL41" s="261">
        <f t="shared" si="13"/>
        <v>21224</v>
      </c>
      <c r="AM41" s="261">
        <f t="shared" si="13"/>
        <v>19967</v>
      </c>
      <c r="AN41" s="261">
        <f t="shared" si="13"/>
        <v>23442</v>
      </c>
      <c r="AO41" s="261">
        <f t="shared" si="13"/>
        <v>21224</v>
      </c>
      <c r="AP41" s="261">
        <f t="shared" si="13"/>
        <v>23442</v>
      </c>
      <c r="AQ41" s="261">
        <f t="shared" si="13"/>
        <v>29358</v>
      </c>
      <c r="AR41" s="261">
        <f t="shared" si="13"/>
        <v>23442</v>
      </c>
      <c r="AS41" s="261">
        <f t="shared" si="13"/>
        <v>27140</v>
      </c>
      <c r="AT41" s="261">
        <f t="shared" si="13"/>
        <v>23442</v>
      </c>
      <c r="AU41" s="261">
        <f t="shared" si="13"/>
        <v>27140</v>
      </c>
      <c r="AV41" s="261">
        <f t="shared" si="13"/>
        <v>23442</v>
      </c>
      <c r="AW41" s="261">
        <f t="shared" si="13"/>
        <v>29358</v>
      </c>
      <c r="AX41" s="261">
        <f t="shared" si="13"/>
        <v>19967</v>
      </c>
      <c r="AY41" s="261">
        <f t="shared" si="13"/>
        <v>24921</v>
      </c>
      <c r="AZ41" s="261">
        <f t="shared" si="13"/>
        <v>17748</v>
      </c>
      <c r="BA41" s="261">
        <f t="shared" si="13"/>
        <v>18857</v>
      </c>
      <c r="BB41" s="261">
        <f t="shared" si="13"/>
        <v>17748</v>
      </c>
      <c r="BC41" s="261">
        <f t="shared" si="13"/>
        <v>18857</v>
      </c>
      <c r="BD41" s="261">
        <f t="shared" si="13"/>
        <v>17748</v>
      </c>
      <c r="BE41" s="261">
        <f t="shared" si="13"/>
        <v>18857</v>
      </c>
      <c r="BF41" s="261">
        <f t="shared" si="13"/>
        <v>17748</v>
      </c>
      <c r="BG41" s="261">
        <f t="shared" si="13"/>
        <v>18857</v>
      </c>
      <c r="BH41" s="261">
        <f t="shared" si="13"/>
        <v>17748</v>
      </c>
    </row>
    <row r="42" spans="1:60" s="85" customFormat="1" x14ac:dyDescent="0.2">
      <c r="A42" s="260">
        <v>2</v>
      </c>
      <c r="B42" s="261" t="e">
        <f t="shared" ref="B42" si="14">ROUND(B15*0.87,)</f>
        <v>#REF!</v>
      </c>
      <c r="C42" s="261" t="e">
        <f t="shared" ref="C42:BH42" si="15">ROUND(C15*0.87,)</f>
        <v>#REF!</v>
      </c>
      <c r="D42" s="261" t="e">
        <f t="shared" si="15"/>
        <v>#REF!</v>
      </c>
      <c r="E42" s="261" t="e">
        <f t="shared" si="15"/>
        <v>#REF!</v>
      </c>
      <c r="F42" s="261" t="e">
        <f t="shared" si="15"/>
        <v>#REF!</v>
      </c>
      <c r="G42" s="261" t="e">
        <f t="shared" si="15"/>
        <v>#REF!</v>
      </c>
      <c r="H42" s="261">
        <f t="shared" si="15"/>
        <v>17748</v>
      </c>
      <c r="I42" s="261">
        <f t="shared" si="15"/>
        <v>16639</v>
      </c>
      <c r="J42" s="261">
        <f t="shared" si="15"/>
        <v>14938</v>
      </c>
      <c r="K42" s="261">
        <f t="shared" si="15"/>
        <v>14938</v>
      </c>
      <c r="L42" s="261">
        <f t="shared" si="15"/>
        <v>17748</v>
      </c>
      <c r="M42" s="261">
        <f t="shared" si="15"/>
        <v>27731</v>
      </c>
      <c r="N42" s="261">
        <f t="shared" si="15"/>
        <v>22185</v>
      </c>
      <c r="O42" s="261">
        <f t="shared" si="15"/>
        <v>22185</v>
      </c>
      <c r="P42" s="261">
        <f t="shared" si="15"/>
        <v>19967</v>
      </c>
      <c r="Q42" s="261">
        <f t="shared" si="15"/>
        <v>24404</v>
      </c>
      <c r="R42" s="261">
        <f t="shared" si="15"/>
        <v>14420</v>
      </c>
      <c r="S42" s="261">
        <f t="shared" si="15"/>
        <v>14420</v>
      </c>
      <c r="T42" s="261">
        <f t="shared" si="15"/>
        <v>14938</v>
      </c>
      <c r="U42" s="261">
        <f t="shared" si="15"/>
        <v>15530</v>
      </c>
      <c r="V42" s="261">
        <f t="shared" si="15"/>
        <v>13311</v>
      </c>
      <c r="W42" s="261">
        <f t="shared" si="15"/>
        <v>15530</v>
      </c>
      <c r="X42" s="261">
        <f t="shared" si="15"/>
        <v>17748</v>
      </c>
      <c r="Y42" s="261">
        <f t="shared" si="15"/>
        <v>17748</v>
      </c>
      <c r="Z42" s="261">
        <f t="shared" si="15"/>
        <v>17748</v>
      </c>
      <c r="AA42" s="261">
        <f t="shared" si="15"/>
        <v>17748</v>
      </c>
      <c r="AB42" s="261">
        <f t="shared" si="15"/>
        <v>16639</v>
      </c>
      <c r="AC42" s="261">
        <f t="shared" si="15"/>
        <v>19967</v>
      </c>
      <c r="AD42" s="261">
        <f t="shared" si="15"/>
        <v>16639</v>
      </c>
      <c r="AE42" s="261">
        <f t="shared" si="15"/>
        <v>19967</v>
      </c>
      <c r="AF42" s="261">
        <f t="shared" si="15"/>
        <v>16639</v>
      </c>
      <c r="AG42" s="261">
        <f t="shared" si="15"/>
        <v>19967</v>
      </c>
      <c r="AH42" s="261">
        <f t="shared" si="15"/>
        <v>17748</v>
      </c>
      <c r="AI42" s="261">
        <f t="shared" si="15"/>
        <v>22703</v>
      </c>
      <c r="AJ42" s="261">
        <f t="shared" si="15"/>
        <v>24921</v>
      </c>
      <c r="AK42" s="261">
        <f t="shared" si="15"/>
        <v>22703</v>
      </c>
      <c r="AL42" s="261">
        <f t="shared" si="15"/>
        <v>22703</v>
      </c>
      <c r="AM42" s="261">
        <f t="shared" si="15"/>
        <v>21446</v>
      </c>
      <c r="AN42" s="261">
        <f t="shared" si="15"/>
        <v>24921</v>
      </c>
      <c r="AO42" s="261">
        <f t="shared" si="15"/>
        <v>22703</v>
      </c>
      <c r="AP42" s="261">
        <f t="shared" si="15"/>
        <v>24921</v>
      </c>
      <c r="AQ42" s="261">
        <f t="shared" si="15"/>
        <v>30837</v>
      </c>
      <c r="AR42" s="261">
        <f t="shared" si="15"/>
        <v>24921</v>
      </c>
      <c r="AS42" s="261">
        <f t="shared" si="15"/>
        <v>28619</v>
      </c>
      <c r="AT42" s="261">
        <f t="shared" si="15"/>
        <v>24921</v>
      </c>
      <c r="AU42" s="261">
        <f t="shared" si="15"/>
        <v>28619</v>
      </c>
      <c r="AV42" s="261">
        <f t="shared" si="15"/>
        <v>24921</v>
      </c>
      <c r="AW42" s="261">
        <f t="shared" si="15"/>
        <v>30837</v>
      </c>
      <c r="AX42" s="261">
        <f t="shared" si="15"/>
        <v>21446</v>
      </c>
      <c r="AY42" s="261">
        <f t="shared" si="15"/>
        <v>26400</v>
      </c>
      <c r="AZ42" s="261">
        <f t="shared" si="15"/>
        <v>19227</v>
      </c>
      <c r="BA42" s="261">
        <f t="shared" si="15"/>
        <v>20336</v>
      </c>
      <c r="BB42" s="261">
        <f t="shared" si="15"/>
        <v>19227</v>
      </c>
      <c r="BC42" s="261">
        <f t="shared" si="15"/>
        <v>20336</v>
      </c>
      <c r="BD42" s="261">
        <f t="shared" si="15"/>
        <v>19227</v>
      </c>
      <c r="BE42" s="261">
        <f t="shared" si="15"/>
        <v>20336</v>
      </c>
      <c r="BF42" s="261">
        <f t="shared" si="15"/>
        <v>19227</v>
      </c>
      <c r="BG42" s="261">
        <f t="shared" si="15"/>
        <v>20336</v>
      </c>
      <c r="BH42" s="261">
        <f t="shared" si="15"/>
        <v>19227</v>
      </c>
    </row>
    <row r="43" spans="1:60" s="85" customFormat="1" x14ac:dyDescent="0.2">
      <c r="A43" s="259" t="s">
        <v>156</v>
      </c>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row>
    <row r="44" spans="1:60" s="85" customFormat="1" x14ac:dyDescent="0.2">
      <c r="A44" s="260">
        <v>1</v>
      </c>
      <c r="B44" s="261" t="e">
        <f t="shared" ref="B44" si="16">ROUND(B17*0.87,)</f>
        <v>#REF!</v>
      </c>
      <c r="C44" s="261" t="e">
        <f t="shared" ref="C44:BH44" si="17">ROUND(C17*0.87,)</f>
        <v>#REF!</v>
      </c>
      <c r="D44" s="261" t="e">
        <f t="shared" si="17"/>
        <v>#REF!</v>
      </c>
      <c r="E44" s="261" t="e">
        <f t="shared" si="17"/>
        <v>#REF!</v>
      </c>
      <c r="F44" s="261" t="e">
        <f t="shared" si="17"/>
        <v>#REF!</v>
      </c>
      <c r="G44" s="261" t="e">
        <f t="shared" si="17"/>
        <v>#REF!</v>
      </c>
      <c r="H44" s="261">
        <f t="shared" si="17"/>
        <v>18488</v>
      </c>
      <c r="I44" s="261">
        <f t="shared" si="17"/>
        <v>17378</v>
      </c>
      <c r="J44" s="261">
        <f t="shared" si="17"/>
        <v>15677</v>
      </c>
      <c r="K44" s="261">
        <f t="shared" si="17"/>
        <v>15677</v>
      </c>
      <c r="L44" s="261">
        <f t="shared" si="17"/>
        <v>18488</v>
      </c>
      <c r="M44" s="261">
        <f t="shared" si="17"/>
        <v>28471</v>
      </c>
      <c r="N44" s="261">
        <f t="shared" si="17"/>
        <v>22925</v>
      </c>
      <c r="O44" s="261">
        <f t="shared" si="17"/>
        <v>22925</v>
      </c>
      <c r="P44" s="261">
        <f t="shared" si="17"/>
        <v>20706</v>
      </c>
      <c r="Q44" s="261">
        <f t="shared" si="17"/>
        <v>25143</v>
      </c>
      <c r="R44" s="261">
        <f t="shared" si="17"/>
        <v>15160</v>
      </c>
      <c r="S44" s="261">
        <f t="shared" si="17"/>
        <v>15160</v>
      </c>
      <c r="T44" s="261">
        <f t="shared" si="17"/>
        <v>15677</v>
      </c>
      <c r="U44" s="261">
        <f t="shared" si="17"/>
        <v>16269</v>
      </c>
      <c r="V44" s="261">
        <f t="shared" si="17"/>
        <v>14051</v>
      </c>
      <c r="W44" s="261">
        <f t="shared" si="17"/>
        <v>16269</v>
      </c>
      <c r="X44" s="261">
        <f t="shared" si="17"/>
        <v>18488</v>
      </c>
      <c r="Y44" s="261">
        <f t="shared" si="17"/>
        <v>18488</v>
      </c>
      <c r="Z44" s="261">
        <f t="shared" si="17"/>
        <v>18488</v>
      </c>
      <c r="AA44" s="261">
        <f t="shared" si="17"/>
        <v>18488</v>
      </c>
      <c r="AB44" s="261">
        <f t="shared" si="17"/>
        <v>17378</v>
      </c>
      <c r="AC44" s="261">
        <f t="shared" si="17"/>
        <v>20706</v>
      </c>
      <c r="AD44" s="261">
        <f t="shared" si="17"/>
        <v>17378</v>
      </c>
      <c r="AE44" s="261">
        <f t="shared" si="17"/>
        <v>20706</v>
      </c>
      <c r="AF44" s="261">
        <f t="shared" si="17"/>
        <v>17378</v>
      </c>
      <c r="AG44" s="261">
        <f t="shared" si="17"/>
        <v>20706</v>
      </c>
      <c r="AH44" s="261">
        <f t="shared" si="17"/>
        <v>18488</v>
      </c>
      <c r="AI44" s="261">
        <f t="shared" si="17"/>
        <v>23442</v>
      </c>
      <c r="AJ44" s="261">
        <f t="shared" si="17"/>
        <v>25661</v>
      </c>
      <c r="AK44" s="261">
        <f t="shared" si="17"/>
        <v>23442</v>
      </c>
      <c r="AL44" s="261">
        <f t="shared" si="17"/>
        <v>23442</v>
      </c>
      <c r="AM44" s="261">
        <f t="shared" si="17"/>
        <v>22185</v>
      </c>
      <c r="AN44" s="261">
        <f t="shared" si="17"/>
        <v>25661</v>
      </c>
      <c r="AO44" s="261">
        <f t="shared" si="17"/>
        <v>23442</v>
      </c>
      <c r="AP44" s="261">
        <f t="shared" si="17"/>
        <v>25661</v>
      </c>
      <c r="AQ44" s="261">
        <f t="shared" si="17"/>
        <v>31577</v>
      </c>
      <c r="AR44" s="261">
        <f t="shared" si="17"/>
        <v>25661</v>
      </c>
      <c r="AS44" s="261">
        <f t="shared" si="17"/>
        <v>29358</v>
      </c>
      <c r="AT44" s="261">
        <f t="shared" si="17"/>
        <v>25661</v>
      </c>
      <c r="AU44" s="261">
        <f t="shared" si="17"/>
        <v>29358</v>
      </c>
      <c r="AV44" s="261">
        <f t="shared" si="17"/>
        <v>25661</v>
      </c>
      <c r="AW44" s="261">
        <f t="shared" si="17"/>
        <v>31577</v>
      </c>
      <c r="AX44" s="261">
        <f t="shared" si="17"/>
        <v>22185</v>
      </c>
      <c r="AY44" s="261">
        <f t="shared" si="17"/>
        <v>27140</v>
      </c>
      <c r="AZ44" s="261">
        <f t="shared" si="17"/>
        <v>19967</v>
      </c>
      <c r="BA44" s="261">
        <f t="shared" si="17"/>
        <v>21076</v>
      </c>
      <c r="BB44" s="261">
        <f t="shared" si="17"/>
        <v>19967</v>
      </c>
      <c r="BC44" s="261">
        <f t="shared" si="17"/>
        <v>21076</v>
      </c>
      <c r="BD44" s="261">
        <f t="shared" si="17"/>
        <v>19967</v>
      </c>
      <c r="BE44" s="261">
        <f t="shared" si="17"/>
        <v>21076</v>
      </c>
      <c r="BF44" s="261">
        <f t="shared" si="17"/>
        <v>19967</v>
      </c>
      <c r="BG44" s="261">
        <f t="shared" si="17"/>
        <v>21076</v>
      </c>
      <c r="BH44" s="261">
        <f t="shared" si="17"/>
        <v>19967</v>
      </c>
    </row>
    <row r="45" spans="1:60" s="85" customFormat="1" x14ac:dyDescent="0.2">
      <c r="A45" s="260">
        <v>2</v>
      </c>
      <c r="B45" s="261" t="e">
        <f t="shared" ref="B45" si="18">ROUND(B18*0.87,)</f>
        <v>#REF!</v>
      </c>
      <c r="C45" s="261" t="e">
        <f t="shared" ref="C45:BH45" si="19">ROUND(C18*0.87,)</f>
        <v>#REF!</v>
      </c>
      <c r="D45" s="261" t="e">
        <f t="shared" si="19"/>
        <v>#REF!</v>
      </c>
      <c r="E45" s="261" t="e">
        <f t="shared" si="19"/>
        <v>#REF!</v>
      </c>
      <c r="F45" s="261" t="e">
        <f t="shared" si="19"/>
        <v>#REF!</v>
      </c>
      <c r="G45" s="261" t="e">
        <f t="shared" si="19"/>
        <v>#REF!</v>
      </c>
      <c r="H45" s="261">
        <f t="shared" si="19"/>
        <v>19967</v>
      </c>
      <c r="I45" s="261">
        <f t="shared" si="19"/>
        <v>18857</v>
      </c>
      <c r="J45" s="261">
        <f t="shared" si="19"/>
        <v>17156</v>
      </c>
      <c r="K45" s="261">
        <f t="shared" si="19"/>
        <v>17156</v>
      </c>
      <c r="L45" s="261">
        <f t="shared" si="19"/>
        <v>19967</v>
      </c>
      <c r="M45" s="261">
        <f t="shared" si="19"/>
        <v>29950</v>
      </c>
      <c r="N45" s="261">
        <f t="shared" si="19"/>
        <v>24404</v>
      </c>
      <c r="O45" s="261">
        <f t="shared" si="19"/>
        <v>24404</v>
      </c>
      <c r="P45" s="261">
        <f t="shared" si="19"/>
        <v>22185</v>
      </c>
      <c r="Q45" s="261">
        <f t="shared" si="19"/>
        <v>26622</v>
      </c>
      <c r="R45" s="261">
        <f t="shared" si="19"/>
        <v>16639</v>
      </c>
      <c r="S45" s="261">
        <f t="shared" si="19"/>
        <v>16639</v>
      </c>
      <c r="T45" s="261">
        <f t="shared" si="19"/>
        <v>17156</v>
      </c>
      <c r="U45" s="261">
        <f t="shared" si="19"/>
        <v>17748</v>
      </c>
      <c r="V45" s="261">
        <f t="shared" si="19"/>
        <v>15530</v>
      </c>
      <c r="W45" s="261">
        <f t="shared" si="19"/>
        <v>17748</v>
      </c>
      <c r="X45" s="261">
        <f t="shared" si="19"/>
        <v>19967</v>
      </c>
      <c r="Y45" s="261">
        <f t="shared" si="19"/>
        <v>19967</v>
      </c>
      <c r="Z45" s="261">
        <f t="shared" si="19"/>
        <v>19967</v>
      </c>
      <c r="AA45" s="261">
        <f t="shared" si="19"/>
        <v>19967</v>
      </c>
      <c r="AB45" s="261">
        <f t="shared" si="19"/>
        <v>18857</v>
      </c>
      <c r="AC45" s="261">
        <f t="shared" si="19"/>
        <v>22185</v>
      </c>
      <c r="AD45" s="261">
        <f t="shared" si="19"/>
        <v>18857</v>
      </c>
      <c r="AE45" s="261">
        <f t="shared" si="19"/>
        <v>22185</v>
      </c>
      <c r="AF45" s="261">
        <f t="shared" si="19"/>
        <v>18857</v>
      </c>
      <c r="AG45" s="261">
        <f t="shared" si="19"/>
        <v>22185</v>
      </c>
      <c r="AH45" s="261">
        <f t="shared" si="19"/>
        <v>19967</v>
      </c>
      <c r="AI45" s="261">
        <f t="shared" si="19"/>
        <v>24921</v>
      </c>
      <c r="AJ45" s="261">
        <f t="shared" si="19"/>
        <v>27140</v>
      </c>
      <c r="AK45" s="261">
        <f t="shared" si="19"/>
        <v>24921</v>
      </c>
      <c r="AL45" s="261">
        <f t="shared" si="19"/>
        <v>24921</v>
      </c>
      <c r="AM45" s="261">
        <f t="shared" si="19"/>
        <v>23664</v>
      </c>
      <c r="AN45" s="261">
        <f t="shared" si="19"/>
        <v>27140</v>
      </c>
      <c r="AO45" s="261">
        <f t="shared" si="19"/>
        <v>24921</v>
      </c>
      <c r="AP45" s="261">
        <f t="shared" si="19"/>
        <v>27140</v>
      </c>
      <c r="AQ45" s="261">
        <f t="shared" si="19"/>
        <v>33056</v>
      </c>
      <c r="AR45" s="261">
        <f t="shared" si="19"/>
        <v>27140</v>
      </c>
      <c r="AS45" s="261">
        <f t="shared" si="19"/>
        <v>30837</v>
      </c>
      <c r="AT45" s="261">
        <f t="shared" si="19"/>
        <v>27140</v>
      </c>
      <c r="AU45" s="261">
        <f t="shared" si="19"/>
        <v>30837</v>
      </c>
      <c r="AV45" s="261">
        <f t="shared" si="19"/>
        <v>27140</v>
      </c>
      <c r="AW45" s="261">
        <f t="shared" si="19"/>
        <v>33056</v>
      </c>
      <c r="AX45" s="261">
        <f t="shared" si="19"/>
        <v>23664</v>
      </c>
      <c r="AY45" s="261">
        <f t="shared" si="19"/>
        <v>28619</v>
      </c>
      <c r="AZ45" s="261">
        <f t="shared" si="19"/>
        <v>21446</v>
      </c>
      <c r="BA45" s="261">
        <f t="shared" si="19"/>
        <v>22555</v>
      </c>
      <c r="BB45" s="261">
        <f t="shared" si="19"/>
        <v>21446</v>
      </c>
      <c r="BC45" s="261">
        <f t="shared" si="19"/>
        <v>22555</v>
      </c>
      <c r="BD45" s="261">
        <f t="shared" si="19"/>
        <v>21446</v>
      </c>
      <c r="BE45" s="261">
        <f t="shared" si="19"/>
        <v>22555</v>
      </c>
      <c r="BF45" s="261">
        <f t="shared" si="19"/>
        <v>21446</v>
      </c>
      <c r="BG45" s="261">
        <f t="shared" si="19"/>
        <v>22555</v>
      </c>
      <c r="BH45" s="261">
        <f t="shared" si="19"/>
        <v>21446</v>
      </c>
    </row>
    <row r="46" spans="1:60" s="85" customFormat="1" x14ac:dyDescent="0.2">
      <c r="A46" s="259" t="s">
        <v>136</v>
      </c>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row>
    <row r="47" spans="1:60" s="85" customFormat="1" x14ac:dyDescent="0.2">
      <c r="A47" s="260">
        <v>1</v>
      </c>
      <c r="B47" s="261" t="e">
        <f t="shared" ref="B47" si="20">ROUND(B20*0.87,)</f>
        <v>#REF!</v>
      </c>
      <c r="C47" s="261" t="e">
        <f t="shared" ref="C47:BH47" si="21">ROUND(C20*0.87,)</f>
        <v>#REF!</v>
      </c>
      <c r="D47" s="261" t="e">
        <f t="shared" si="21"/>
        <v>#REF!</v>
      </c>
      <c r="E47" s="261" t="e">
        <f t="shared" si="21"/>
        <v>#REF!</v>
      </c>
      <c r="F47" s="261" t="e">
        <f t="shared" si="21"/>
        <v>#REF!</v>
      </c>
      <c r="G47" s="261" t="e">
        <f t="shared" si="21"/>
        <v>#REF!</v>
      </c>
      <c r="H47" s="261">
        <f t="shared" si="21"/>
        <v>20706</v>
      </c>
      <c r="I47" s="261">
        <f t="shared" si="21"/>
        <v>19597</v>
      </c>
      <c r="J47" s="261">
        <f t="shared" si="21"/>
        <v>17896</v>
      </c>
      <c r="K47" s="261">
        <f t="shared" si="21"/>
        <v>17896</v>
      </c>
      <c r="L47" s="261">
        <f t="shared" si="21"/>
        <v>20706</v>
      </c>
      <c r="M47" s="261">
        <f t="shared" si="21"/>
        <v>30689</v>
      </c>
      <c r="N47" s="261">
        <f t="shared" si="21"/>
        <v>25143</v>
      </c>
      <c r="O47" s="261">
        <f t="shared" si="21"/>
        <v>25143</v>
      </c>
      <c r="P47" s="261">
        <f t="shared" si="21"/>
        <v>22925</v>
      </c>
      <c r="Q47" s="261">
        <f t="shared" si="21"/>
        <v>27362</v>
      </c>
      <c r="R47" s="261">
        <f t="shared" si="21"/>
        <v>17378</v>
      </c>
      <c r="S47" s="261">
        <f t="shared" si="21"/>
        <v>17378</v>
      </c>
      <c r="T47" s="261">
        <f t="shared" si="21"/>
        <v>17896</v>
      </c>
      <c r="U47" s="261">
        <f t="shared" si="21"/>
        <v>18488</v>
      </c>
      <c r="V47" s="261">
        <f t="shared" si="21"/>
        <v>16269</v>
      </c>
      <c r="W47" s="261">
        <f t="shared" si="21"/>
        <v>18488</v>
      </c>
      <c r="X47" s="261">
        <f t="shared" si="21"/>
        <v>20706</v>
      </c>
      <c r="Y47" s="261">
        <f t="shared" si="21"/>
        <v>20706</v>
      </c>
      <c r="Z47" s="261">
        <f t="shared" si="21"/>
        <v>20706</v>
      </c>
      <c r="AA47" s="261">
        <f t="shared" si="21"/>
        <v>20706</v>
      </c>
      <c r="AB47" s="261">
        <f t="shared" si="21"/>
        <v>19597</v>
      </c>
      <c r="AC47" s="261">
        <f t="shared" si="21"/>
        <v>22925</v>
      </c>
      <c r="AD47" s="261">
        <f t="shared" si="21"/>
        <v>19597</v>
      </c>
      <c r="AE47" s="261">
        <f t="shared" si="21"/>
        <v>22925</v>
      </c>
      <c r="AF47" s="261">
        <f t="shared" si="21"/>
        <v>19597</v>
      </c>
      <c r="AG47" s="261">
        <f t="shared" si="21"/>
        <v>22925</v>
      </c>
      <c r="AH47" s="261">
        <f t="shared" si="21"/>
        <v>20706</v>
      </c>
      <c r="AI47" s="261">
        <f t="shared" si="21"/>
        <v>25661</v>
      </c>
      <c r="AJ47" s="261">
        <f t="shared" si="21"/>
        <v>27879</v>
      </c>
      <c r="AK47" s="261">
        <f t="shared" si="21"/>
        <v>25661</v>
      </c>
      <c r="AL47" s="261">
        <f t="shared" si="21"/>
        <v>25661</v>
      </c>
      <c r="AM47" s="261">
        <f t="shared" si="21"/>
        <v>24404</v>
      </c>
      <c r="AN47" s="261">
        <f t="shared" si="21"/>
        <v>27879</v>
      </c>
      <c r="AO47" s="261">
        <f t="shared" si="21"/>
        <v>25661</v>
      </c>
      <c r="AP47" s="261">
        <f t="shared" si="21"/>
        <v>27879</v>
      </c>
      <c r="AQ47" s="261">
        <f t="shared" si="21"/>
        <v>33795</v>
      </c>
      <c r="AR47" s="261">
        <f t="shared" si="21"/>
        <v>27879</v>
      </c>
      <c r="AS47" s="261">
        <f t="shared" si="21"/>
        <v>31577</v>
      </c>
      <c r="AT47" s="261">
        <f t="shared" si="21"/>
        <v>27879</v>
      </c>
      <c r="AU47" s="261">
        <f t="shared" si="21"/>
        <v>31577</v>
      </c>
      <c r="AV47" s="261">
        <f t="shared" si="21"/>
        <v>27879</v>
      </c>
      <c r="AW47" s="261">
        <f t="shared" si="21"/>
        <v>33795</v>
      </c>
      <c r="AX47" s="261">
        <f t="shared" si="21"/>
        <v>24404</v>
      </c>
      <c r="AY47" s="261">
        <f t="shared" si="21"/>
        <v>29358</v>
      </c>
      <c r="AZ47" s="261">
        <f t="shared" si="21"/>
        <v>22185</v>
      </c>
      <c r="BA47" s="261">
        <f t="shared" si="21"/>
        <v>23294</v>
      </c>
      <c r="BB47" s="261">
        <f t="shared" si="21"/>
        <v>22185</v>
      </c>
      <c r="BC47" s="261">
        <f t="shared" si="21"/>
        <v>23294</v>
      </c>
      <c r="BD47" s="261">
        <f t="shared" si="21"/>
        <v>22185</v>
      </c>
      <c r="BE47" s="261">
        <f t="shared" si="21"/>
        <v>23294</v>
      </c>
      <c r="BF47" s="261">
        <f t="shared" si="21"/>
        <v>22185</v>
      </c>
      <c r="BG47" s="261">
        <f t="shared" si="21"/>
        <v>23294</v>
      </c>
      <c r="BH47" s="261">
        <f t="shared" si="21"/>
        <v>22185</v>
      </c>
    </row>
    <row r="48" spans="1:60" s="85" customFormat="1" x14ac:dyDescent="0.2">
      <c r="A48" s="260">
        <v>2</v>
      </c>
      <c r="B48" s="261" t="e">
        <f t="shared" ref="B48" si="22">ROUND(B21*0.87,)</f>
        <v>#REF!</v>
      </c>
      <c r="C48" s="261" t="e">
        <f t="shared" ref="C48:BH48" si="23">ROUND(C21*0.87,)</f>
        <v>#REF!</v>
      </c>
      <c r="D48" s="261" t="e">
        <f t="shared" si="23"/>
        <v>#REF!</v>
      </c>
      <c r="E48" s="261" t="e">
        <f t="shared" si="23"/>
        <v>#REF!</v>
      </c>
      <c r="F48" s="261" t="e">
        <f t="shared" si="23"/>
        <v>#REF!</v>
      </c>
      <c r="G48" s="261" t="e">
        <f t="shared" si="23"/>
        <v>#REF!</v>
      </c>
      <c r="H48" s="261">
        <f t="shared" si="23"/>
        <v>22185</v>
      </c>
      <c r="I48" s="261">
        <f t="shared" si="23"/>
        <v>21076</v>
      </c>
      <c r="J48" s="261">
        <f t="shared" si="23"/>
        <v>19375</v>
      </c>
      <c r="K48" s="261">
        <f t="shared" si="23"/>
        <v>19375</v>
      </c>
      <c r="L48" s="261">
        <f t="shared" si="23"/>
        <v>22185</v>
      </c>
      <c r="M48" s="261">
        <f t="shared" si="23"/>
        <v>32168</v>
      </c>
      <c r="N48" s="261">
        <f t="shared" si="23"/>
        <v>26622</v>
      </c>
      <c r="O48" s="261">
        <f t="shared" si="23"/>
        <v>26622</v>
      </c>
      <c r="P48" s="261">
        <f t="shared" si="23"/>
        <v>24404</v>
      </c>
      <c r="Q48" s="261">
        <f t="shared" si="23"/>
        <v>28841</v>
      </c>
      <c r="R48" s="261">
        <f t="shared" si="23"/>
        <v>18857</v>
      </c>
      <c r="S48" s="261">
        <f t="shared" si="23"/>
        <v>18857</v>
      </c>
      <c r="T48" s="261">
        <f t="shared" si="23"/>
        <v>19375</v>
      </c>
      <c r="U48" s="261">
        <f t="shared" si="23"/>
        <v>19967</v>
      </c>
      <c r="V48" s="261">
        <f t="shared" si="23"/>
        <v>17748</v>
      </c>
      <c r="W48" s="261">
        <f t="shared" si="23"/>
        <v>19967</v>
      </c>
      <c r="X48" s="261">
        <f t="shared" si="23"/>
        <v>22185</v>
      </c>
      <c r="Y48" s="261">
        <f t="shared" si="23"/>
        <v>22185</v>
      </c>
      <c r="Z48" s="261">
        <f t="shared" si="23"/>
        <v>22185</v>
      </c>
      <c r="AA48" s="261">
        <f t="shared" si="23"/>
        <v>22185</v>
      </c>
      <c r="AB48" s="261">
        <f t="shared" si="23"/>
        <v>21076</v>
      </c>
      <c r="AC48" s="261">
        <f t="shared" si="23"/>
        <v>24404</v>
      </c>
      <c r="AD48" s="261">
        <f t="shared" si="23"/>
        <v>21076</v>
      </c>
      <c r="AE48" s="261">
        <f t="shared" si="23"/>
        <v>24404</v>
      </c>
      <c r="AF48" s="261">
        <f t="shared" si="23"/>
        <v>21076</v>
      </c>
      <c r="AG48" s="261">
        <f t="shared" si="23"/>
        <v>24404</v>
      </c>
      <c r="AH48" s="261">
        <f t="shared" si="23"/>
        <v>22185</v>
      </c>
      <c r="AI48" s="261">
        <f t="shared" si="23"/>
        <v>27140</v>
      </c>
      <c r="AJ48" s="261">
        <f t="shared" si="23"/>
        <v>29358</v>
      </c>
      <c r="AK48" s="261">
        <f t="shared" si="23"/>
        <v>27140</v>
      </c>
      <c r="AL48" s="261">
        <f t="shared" si="23"/>
        <v>27140</v>
      </c>
      <c r="AM48" s="261">
        <f t="shared" si="23"/>
        <v>25883</v>
      </c>
      <c r="AN48" s="261">
        <f t="shared" si="23"/>
        <v>29358</v>
      </c>
      <c r="AO48" s="261">
        <f t="shared" si="23"/>
        <v>27140</v>
      </c>
      <c r="AP48" s="261">
        <f t="shared" si="23"/>
        <v>29358</v>
      </c>
      <c r="AQ48" s="261">
        <f t="shared" si="23"/>
        <v>35274</v>
      </c>
      <c r="AR48" s="261">
        <f t="shared" si="23"/>
        <v>29358</v>
      </c>
      <c r="AS48" s="261">
        <f t="shared" si="23"/>
        <v>33056</v>
      </c>
      <c r="AT48" s="261">
        <f t="shared" si="23"/>
        <v>29358</v>
      </c>
      <c r="AU48" s="261">
        <f t="shared" si="23"/>
        <v>33056</v>
      </c>
      <c r="AV48" s="261">
        <f t="shared" si="23"/>
        <v>29358</v>
      </c>
      <c r="AW48" s="261">
        <f t="shared" si="23"/>
        <v>35274</v>
      </c>
      <c r="AX48" s="261">
        <f t="shared" si="23"/>
        <v>25883</v>
      </c>
      <c r="AY48" s="261">
        <f t="shared" si="23"/>
        <v>30837</v>
      </c>
      <c r="AZ48" s="261">
        <f t="shared" si="23"/>
        <v>23664</v>
      </c>
      <c r="BA48" s="261">
        <f t="shared" si="23"/>
        <v>24773</v>
      </c>
      <c r="BB48" s="261">
        <f t="shared" si="23"/>
        <v>23664</v>
      </c>
      <c r="BC48" s="261">
        <f t="shared" si="23"/>
        <v>24773</v>
      </c>
      <c r="BD48" s="261">
        <f t="shared" si="23"/>
        <v>23664</v>
      </c>
      <c r="BE48" s="261">
        <f t="shared" si="23"/>
        <v>24773</v>
      </c>
      <c r="BF48" s="261">
        <f t="shared" si="23"/>
        <v>23664</v>
      </c>
      <c r="BG48" s="261">
        <f t="shared" si="23"/>
        <v>24773</v>
      </c>
      <c r="BH48" s="261">
        <f t="shared" si="23"/>
        <v>23664</v>
      </c>
    </row>
    <row r="49" spans="1:60" s="85" customFormat="1" x14ac:dyDescent="0.2">
      <c r="A49" s="259" t="s">
        <v>137</v>
      </c>
    </row>
    <row r="50" spans="1:60" s="85" customFormat="1" x14ac:dyDescent="0.2">
      <c r="A50" s="260" t="s">
        <v>129</v>
      </c>
      <c r="B50" s="261" t="e">
        <f t="shared" ref="B50" si="24">ROUND(B23*0.87,)</f>
        <v>#REF!</v>
      </c>
      <c r="C50" s="261" t="e">
        <f t="shared" ref="C50:BH50" si="25">ROUND(C23*0.87,)</f>
        <v>#REF!</v>
      </c>
      <c r="D50" s="261" t="e">
        <f t="shared" si="25"/>
        <v>#REF!</v>
      </c>
      <c r="E50" s="261" t="e">
        <f t="shared" si="25"/>
        <v>#REF!</v>
      </c>
      <c r="F50" s="261" t="e">
        <f t="shared" si="25"/>
        <v>#REF!</v>
      </c>
      <c r="G50" s="261" t="e">
        <f t="shared" si="25"/>
        <v>#REF!</v>
      </c>
      <c r="H50" s="261">
        <f t="shared" si="25"/>
        <v>27731</v>
      </c>
      <c r="I50" s="261">
        <f t="shared" si="25"/>
        <v>26622</v>
      </c>
      <c r="J50" s="261">
        <f t="shared" si="25"/>
        <v>24921</v>
      </c>
      <c r="K50" s="261">
        <f t="shared" si="25"/>
        <v>24921</v>
      </c>
      <c r="L50" s="261">
        <f t="shared" si="25"/>
        <v>27731</v>
      </c>
      <c r="M50" s="261">
        <f t="shared" si="25"/>
        <v>37715</v>
      </c>
      <c r="N50" s="261">
        <f t="shared" si="25"/>
        <v>32168</v>
      </c>
      <c r="O50" s="261">
        <f t="shared" si="25"/>
        <v>32168</v>
      </c>
      <c r="P50" s="261">
        <f t="shared" si="25"/>
        <v>29950</v>
      </c>
      <c r="Q50" s="261">
        <f t="shared" si="25"/>
        <v>34387</v>
      </c>
      <c r="R50" s="261">
        <f t="shared" si="25"/>
        <v>24404</v>
      </c>
      <c r="S50" s="261">
        <f t="shared" si="25"/>
        <v>24404</v>
      </c>
      <c r="T50" s="261">
        <f t="shared" si="25"/>
        <v>24921</v>
      </c>
      <c r="U50" s="261">
        <f t="shared" si="25"/>
        <v>25513</v>
      </c>
      <c r="V50" s="261">
        <f t="shared" si="25"/>
        <v>23294</v>
      </c>
      <c r="W50" s="261">
        <f t="shared" si="25"/>
        <v>25513</v>
      </c>
      <c r="X50" s="261">
        <f t="shared" si="25"/>
        <v>27731</v>
      </c>
      <c r="Y50" s="261">
        <f t="shared" si="25"/>
        <v>27731</v>
      </c>
      <c r="Z50" s="261">
        <f t="shared" si="25"/>
        <v>27731</v>
      </c>
      <c r="AA50" s="261">
        <f t="shared" si="25"/>
        <v>27731</v>
      </c>
      <c r="AB50" s="261">
        <f t="shared" si="25"/>
        <v>26622</v>
      </c>
      <c r="AC50" s="261">
        <f t="shared" si="25"/>
        <v>29950</v>
      </c>
      <c r="AD50" s="261">
        <f t="shared" si="25"/>
        <v>26622</v>
      </c>
      <c r="AE50" s="261">
        <f t="shared" si="25"/>
        <v>29950</v>
      </c>
      <c r="AF50" s="261">
        <f t="shared" si="25"/>
        <v>26622</v>
      </c>
      <c r="AG50" s="261">
        <f t="shared" si="25"/>
        <v>29950</v>
      </c>
      <c r="AH50" s="261">
        <f t="shared" si="25"/>
        <v>27731</v>
      </c>
      <c r="AI50" s="261">
        <f t="shared" si="25"/>
        <v>32686</v>
      </c>
      <c r="AJ50" s="261">
        <f t="shared" si="25"/>
        <v>34904</v>
      </c>
      <c r="AK50" s="261">
        <f t="shared" si="25"/>
        <v>32686</v>
      </c>
      <c r="AL50" s="261">
        <f t="shared" si="25"/>
        <v>32686</v>
      </c>
      <c r="AM50" s="261">
        <f t="shared" si="25"/>
        <v>31429</v>
      </c>
      <c r="AN50" s="261">
        <f t="shared" si="25"/>
        <v>34904</v>
      </c>
      <c r="AO50" s="261">
        <f t="shared" si="25"/>
        <v>32686</v>
      </c>
      <c r="AP50" s="261">
        <f t="shared" si="25"/>
        <v>34904</v>
      </c>
      <c r="AQ50" s="261">
        <f t="shared" si="25"/>
        <v>40820</v>
      </c>
      <c r="AR50" s="261">
        <f t="shared" si="25"/>
        <v>34904</v>
      </c>
      <c r="AS50" s="261">
        <f t="shared" si="25"/>
        <v>38602</v>
      </c>
      <c r="AT50" s="261">
        <f t="shared" si="25"/>
        <v>34904</v>
      </c>
      <c r="AU50" s="261">
        <f t="shared" si="25"/>
        <v>38602</v>
      </c>
      <c r="AV50" s="261">
        <f t="shared" si="25"/>
        <v>34904</v>
      </c>
      <c r="AW50" s="261">
        <f t="shared" si="25"/>
        <v>40820</v>
      </c>
      <c r="AX50" s="261">
        <f t="shared" si="25"/>
        <v>31429</v>
      </c>
      <c r="AY50" s="261">
        <f t="shared" si="25"/>
        <v>36383</v>
      </c>
      <c r="AZ50" s="261">
        <f t="shared" si="25"/>
        <v>29210</v>
      </c>
      <c r="BA50" s="261">
        <f t="shared" si="25"/>
        <v>30320</v>
      </c>
      <c r="BB50" s="261">
        <f t="shared" si="25"/>
        <v>29210</v>
      </c>
      <c r="BC50" s="261">
        <f t="shared" si="25"/>
        <v>30320</v>
      </c>
      <c r="BD50" s="261">
        <f t="shared" si="25"/>
        <v>29210</v>
      </c>
      <c r="BE50" s="261">
        <f t="shared" si="25"/>
        <v>30320</v>
      </c>
      <c r="BF50" s="261">
        <f t="shared" si="25"/>
        <v>29210</v>
      </c>
      <c r="BG50" s="261">
        <f t="shared" si="25"/>
        <v>30320</v>
      </c>
      <c r="BH50" s="261">
        <f t="shared" si="25"/>
        <v>29210</v>
      </c>
    </row>
    <row r="51" spans="1:60" s="85" customFormat="1" x14ac:dyDescent="0.2">
      <c r="A51" s="259" t="s">
        <v>138</v>
      </c>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61"/>
      <c r="BC51" s="261"/>
      <c r="BD51" s="261"/>
      <c r="BE51" s="261"/>
      <c r="BF51" s="261"/>
      <c r="BG51" s="261"/>
      <c r="BH51" s="261"/>
    </row>
    <row r="52" spans="1:60" s="85" customFormat="1" x14ac:dyDescent="0.2">
      <c r="A52" s="260" t="s">
        <v>129</v>
      </c>
      <c r="B52" s="261" t="e">
        <f t="shared" ref="B52" si="26">ROUND(B25*0.87,)</f>
        <v>#REF!</v>
      </c>
      <c r="C52" s="261" t="e">
        <f t="shared" ref="C52:BH52" si="27">ROUND(C25*0.87,)</f>
        <v>#REF!</v>
      </c>
      <c r="D52" s="261" t="e">
        <f t="shared" si="27"/>
        <v>#REF!</v>
      </c>
      <c r="E52" s="261" t="e">
        <f t="shared" si="27"/>
        <v>#REF!</v>
      </c>
      <c r="F52" s="261" t="e">
        <f t="shared" si="27"/>
        <v>#REF!</v>
      </c>
      <c r="G52" s="261" t="e">
        <f t="shared" si="27"/>
        <v>#REF!</v>
      </c>
      <c r="H52" s="261">
        <f t="shared" si="27"/>
        <v>33647</v>
      </c>
      <c r="I52" s="261">
        <f t="shared" si="27"/>
        <v>32538</v>
      </c>
      <c r="J52" s="261">
        <f t="shared" si="27"/>
        <v>30837</v>
      </c>
      <c r="K52" s="261">
        <f t="shared" si="27"/>
        <v>30837</v>
      </c>
      <c r="L52" s="261">
        <f t="shared" si="27"/>
        <v>33647</v>
      </c>
      <c r="M52" s="261">
        <f t="shared" si="27"/>
        <v>43631</v>
      </c>
      <c r="N52" s="261">
        <f t="shared" si="27"/>
        <v>38084</v>
      </c>
      <c r="O52" s="261">
        <f t="shared" si="27"/>
        <v>38084</v>
      </c>
      <c r="P52" s="261">
        <f t="shared" si="27"/>
        <v>35866</v>
      </c>
      <c r="Q52" s="261">
        <f t="shared" si="27"/>
        <v>40303</v>
      </c>
      <c r="R52" s="261">
        <f t="shared" si="27"/>
        <v>30320</v>
      </c>
      <c r="S52" s="261">
        <f t="shared" si="27"/>
        <v>30320</v>
      </c>
      <c r="T52" s="261">
        <f t="shared" si="27"/>
        <v>30837</v>
      </c>
      <c r="U52" s="261">
        <f t="shared" si="27"/>
        <v>31429</v>
      </c>
      <c r="V52" s="261">
        <f t="shared" si="27"/>
        <v>29210</v>
      </c>
      <c r="W52" s="261">
        <f t="shared" si="27"/>
        <v>31429</v>
      </c>
      <c r="X52" s="261">
        <f t="shared" si="27"/>
        <v>33647</v>
      </c>
      <c r="Y52" s="261">
        <f t="shared" si="27"/>
        <v>33647</v>
      </c>
      <c r="Z52" s="261">
        <f t="shared" si="27"/>
        <v>33647</v>
      </c>
      <c r="AA52" s="261">
        <f t="shared" si="27"/>
        <v>33647</v>
      </c>
      <c r="AB52" s="261">
        <f t="shared" si="27"/>
        <v>32538</v>
      </c>
      <c r="AC52" s="261">
        <f t="shared" si="27"/>
        <v>35866</v>
      </c>
      <c r="AD52" s="261">
        <f t="shared" si="27"/>
        <v>32538</v>
      </c>
      <c r="AE52" s="261">
        <f t="shared" si="27"/>
        <v>35866</v>
      </c>
      <c r="AF52" s="261">
        <f t="shared" si="27"/>
        <v>32538</v>
      </c>
      <c r="AG52" s="261">
        <f t="shared" si="27"/>
        <v>35866</v>
      </c>
      <c r="AH52" s="261">
        <f t="shared" si="27"/>
        <v>33647</v>
      </c>
      <c r="AI52" s="261">
        <f t="shared" si="27"/>
        <v>38602</v>
      </c>
      <c r="AJ52" s="261">
        <f t="shared" si="27"/>
        <v>40820</v>
      </c>
      <c r="AK52" s="261">
        <f t="shared" si="27"/>
        <v>38602</v>
      </c>
      <c r="AL52" s="261">
        <f t="shared" si="27"/>
        <v>38602</v>
      </c>
      <c r="AM52" s="261">
        <f t="shared" si="27"/>
        <v>37345</v>
      </c>
      <c r="AN52" s="261">
        <f t="shared" si="27"/>
        <v>40820</v>
      </c>
      <c r="AO52" s="261">
        <f t="shared" si="27"/>
        <v>38602</v>
      </c>
      <c r="AP52" s="261">
        <f t="shared" si="27"/>
        <v>40820</v>
      </c>
      <c r="AQ52" s="261">
        <f t="shared" si="27"/>
        <v>46736</v>
      </c>
      <c r="AR52" s="261">
        <f t="shared" si="27"/>
        <v>40820</v>
      </c>
      <c r="AS52" s="261">
        <f t="shared" si="27"/>
        <v>44518</v>
      </c>
      <c r="AT52" s="261">
        <f t="shared" si="27"/>
        <v>40820</v>
      </c>
      <c r="AU52" s="261">
        <f t="shared" si="27"/>
        <v>44518</v>
      </c>
      <c r="AV52" s="261">
        <f t="shared" si="27"/>
        <v>40820</v>
      </c>
      <c r="AW52" s="261">
        <f t="shared" si="27"/>
        <v>46736</v>
      </c>
      <c r="AX52" s="261">
        <f t="shared" si="27"/>
        <v>37345</v>
      </c>
      <c r="AY52" s="261">
        <f t="shared" si="27"/>
        <v>42299</v>
      </c>
      <c r="AZ52" s="261">
        <f t="shared" si="27"/>
        <v>35126</v>
      </c>
      <c r="BA52" s="261">
        <f t="shared" si="27"/>
        <v>36236</v>
      </c>
      <c r="BB52" s="261">
        <f t="shared" si="27"/>
        <v>35126</v>
      </c>
      <c r="BC52" s="261">
        <f t="shared" si="27"/>
        <v>36236</v>
      </c>
      <c r="BD52" s="261">
        <f t="shared" si="27"/>
        <v>35126</v>
      </c>
      <c r="BE52" s="261">
        <f t="shared" si="27"/>
        <v>36236</v>
      </c>
      <c r="BF52" s="261">
        <f t="shared" si="27"/>
        <v>35126</v>
      </c>
      <c r="BG52" s="261">
        <f t="shared" si="27"/>
        <v>36236</v>
      </c>
      <c r="BH52" s="261">
        <f t="shared" si="27"/>
        <v>35126</v>
      </c>
    </row>
    <row r="53" spans="1:60" s="85" customFormat="1" x14ac:dyDescent="0.2">
      <c r="A53" s="261" t="s">
        <v>139</v>
      </c>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61"/>
      <c r="AQ53" s="261"/>
      <c r="AR53" s="261"/>
      <c r="AS53" s="261"/>
      <c r="AT53" s="261"/>
      <c r="AU53" s="261"/>
      <c r="AV53" s="261"/>
      <c r="AW53" s="261"/>
      <c r="AX53" s="261"/>
      <c r="AY53" s="261"/>
      <c r="AZ53" s="261"/>
      <c r="BA53" s="261"/>
      <c r="BB53" s="261"/>
      <c r="BC53" s="261"/>
      <c r="BD53" s="261"/>
      <c r="BE53" s="261"/>
      <c r="BF53" s="261"/>
      <c r="BG53" s="261"/>
      <c r="BH53" s="261"/>
    </row>
    <row r="54" spans="1:60" s="85" customFormat="1" x14ac:dyDescent="0.2">
      <c r="A54" s="260" t="s">
        <v>129</v>
      </c>
      <c r="B54" s="261" t="e">
        <f t="shared" ref="B54" si="28">ROUND(B27*0.87,)</f>
        <v>#REF!</v>
      </c>
      <c r="C54" s="261" t="e">
        <f t="shared" ref="C54:BH54" si="29">ROUND(C27*0.87,)</f>
        <v>#REF!</v>
      </c>
      <c r="D54" s="261" t="e">
        <f t="shared" si="29"/>
        <v>#REF!</v>
      </c>
      <c r="E54" s="261" t="e">
        <f t="shared" si="29"/>
        <v>#REF!</v>
      </c>
      <c r="F54" s="261" t="e">
        <f t="shared" si="29"/>
        <v>#REF!</v>
      </c>
      <c r="G54" s="261" t="e">
        <f t="shared" si="29"/>
        <v>#REF!</v>
      </c>
      <c r="H54" s="261">
        <f t="shared" si="29"/>
        <v>52135</v>
      </c>
      <c r="I54" s="261">
        <f t="shared" si="29"/>
        <v>51026</v>
      </c>
      <c r="J54" s="261">
        <f t="shared" si="29"/>
        <v>49325</v>
      </c>
      <c r="K54" s="261">
        <f t="shared" si="29"/>
        <v>49325</v>
      </c>
      <c r="L54" s="261">
        <f t="shared" si="29"/>
        <v>52135</v>
      </c>
      <c r="M54" s="261">
        <f t="shared" si="29"/>
        <v>62118</v>
      </c>
      <c r="N54" s="261">
        <f t="shared" si="29"/>
        <v>56572</v>
      </c>
      <c r="O54" s="261">
        <f t="shared" si="29"/>
        <v>56572</v>
      </c>
      <c r="P54" s="261">
        <f t="shared" si="29"/>
        <v>54353</v>
      </c>
      <c r="Q54" s="261">
        <f t="shared" si="29"/>
        <v>58790</v>
      </c>
      <c r="R54" s="261">
        <f t="shared" si="29"/>
        <v>48807</v>
      </c>
      <c r="S54" s="261">
        <f t="shared" si="29"/>
        <v>48807</v>
      </c>
      <c r="T54" s="261">
        <f t="shared" si="29"/>
        <v>49325</v>
      </c>
      <c r="U54" s="261">
        <f t="shared" si="29"/>
        <v>49916</v>
      </c>
      <c r="V54" s="261">
        <f t="shared" si="29"/>
        <v>47698</v>
      </c>
      <c r="W54" s="261">
        <f t="shared" si="29"/>
        <v>49916</v>
      </c>
      <c r="X54" s="261">
        <f t="shared" si="29"/>
        <v>52135</v>
      </c>
      <c r="Y54" s="261">
        <f t="shared" si="29"/>
        <v>52135</v>
      </c>
      <c r="Z54" s="261">
        <f t="shared" si="29"/>
        <v>52135</v>
      </c>
      <c r="AA54" s="261">
        <f t="shared" si="29"/>
        <v>52135</v>
      </c>
      <c r="AB54" s="261">
        <f t="shared" si="29"/>
        <v>51026</v>
      </c>
      <c r="AC54" s="261">
        <f t="shared" si="29"/>
        <v>54353</v>
      </c>
      <c r="AD54" s="261">
        <f t="shared" si="29"/>
        <v>51026</v>
      </c>
      <c r="AE54" s="261">
        <f t="shared" si="29"/>
        <v>54353</v>
      </c>
      <c r="AF54" s="261">
        <f t="shared" si="29"/>
        <v>51026</v>
      </c>
      <c r="AG54" s="261">
        <f t="shared" si="29"/>
        <v>54353</v>
      </c>
      <c r="AH54" s="261">
        <f t="shared" si="29"/>
        <v>52135</v>
      </c>
      <c r="AI54" s="261">
        <f t="shared" si="29"/>
        <v>57089</v>
      </c>
      <c r="AJ54" s="261">
        <f t="shared" si="29"/>
        <v>59308</v>
      </c>
      <c r="AK54" s="261">
        <f t="shared" si="29"/>
        <v>57089</v>
      </c>
      <c r="AL54" s="261">
        <f t="shared" si="29"/>
        <v>57089</v>
      </c>
      <c r="AM54" s="261">
        <f t="shared" si="29"/>
        <v>55832</v>
      </c>
      <c r="AN54" s="261">
        <f t="shared" si="29"/>
        <v>59308</v>
      </c>
      <c r="AO54" s="261">
        <f t="shared" si="29"/>
        <v>57089</v>
      </c>
      <c r="AP54" s="261">
        <f t="shared" si="29"/>
        <v>59308</v>
      </c>
      <c r="AQ54" s="261">
        <f t="shared" si="29"/>
        <v>65224</v>
      </c>
      <c r="AR54" s="261">
        <f t="shared" si="29"/>
        <v>59308</v>
      </c>
      <c r="AS54" s="261">
        <f t="shared" si="29"/>
        <v>63005</v>
      </c>
      <c r="AT54" s="261">
        <f t="shared" si="29"/>
        <v>59308</v>
      </c>
      <c r="AU54" s="261">
        <f t="shared" si="29"/>
        <v>63005</v>
      </c>
      <c r="AV54" s="261">
        <f t="shared" si="29"/>
        <v>59308</v>
      </c>
      <c r="AW54" s="261">
        <f t="shared" si="29"/>
        <v>65224</v>
      </c>
      <c r="AX54" s="261">
        <f t="shared" si="29"/>
        <v>55832</v>
      </c>
      <c r="AY54" s="261">
        <f t="shared" si="29"/>
        <v>60787</v>
      </c>
      <c r="AZ54" s="261">
        <f t="shared" si="29"/>
        <v>53614</v>
      </c>
      <c r="BA54" s="261">
        <f t="shared" si="29"/>
        <v>54723</v>
      </c>
      <c r="BB54" s="261">
        <f t="shared" si="29"/>
        <v>53614</v>
      </c>
      <c r="BC54" s="261">
        <f t="shared" si="29"/>
        <v>54723</v>
      </c>
      <c r="BD54" s="261">
        <f t="shared" si="29"/>
        <v>53614</v>
      </c>
      <c r="BE54" s="261">
        <f t="shared" si="29"/>
        <v>54723</v>
      </c>
      <c r="BF54" s="261">
        <f t="shared" si="29"/>
        <v>53614</v>
      </c>
      <c r="BG54" s="261">
        <f t="shared" si="29"/>
        <v>54723</v>
      </c>
      <c r="BH54" s="261">
        <f t="shared" si="29"/>
        <v>53614</v>
      </c>
    </row>
    <row r="55" spans="1:60" s="85" customFormat="1" x14ac:dyDescent="0.2">
      <c r="A55" s="259" t="s">
        <v>140</v>
      </c>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1"/>
      <c r="AU55" s="261"/>
      <c r="AV55" s="261"/>
      <c r="AW55" s="261"/>
      <c r="AX55" s="261"/>
      <c r="AY55" s="261"/>
      <c r="AZ55" s="261"/>
      <c r="BA55" s="261"/>
      <c r="BB55" s="261"/>
      <c r="BC55" s="261"/>
      <c r="BD55" s="261"/>
      <c r="BE55" s="261"/>
      <c r="BF55" s="261"/>
      <c r="BG55" s="261"/>
      <c r="BH55" s="261"/>
    </row>
    <row r="56" spans="1:60" s="85" customFormat="1" x14ac:dyDescent="0.2">
      <c r="A56" s="260" t="s">
        <v>129</v>
      </c>
      <c r="B56" s="261" t="e">
        <f t="shared" ref="B56" si="30">ROUND(B29*0.87,)</f>
        <v>#REF!</v>
      </c>
      <c r="C56" s="261" t="e">
        <f t="shared" ref="C56:BH56" si="31">ROUND(C29*0.87,)</f>
        <v>#REF!</v>
      </c>
      <c r="D56" s="261" t="e">
        <f t="shared" si="31"/>
        <v>#REF!</v>
      </c>
      <c r="E56" s="261" t="e">
        <f t="shared" si="31"/>
        <v>#REF!</v>
      </c>
      <c r="F56" s="261" t="e">
        <f t="shared" si="31"/>
        <v>#REF!</v>
      </c>
      <c r="G56" s="261" t="e">
        <f t="shared" si="31"/>
        <v>#REF!</v>
      </c>
      <c r="H56" s="261">
        <f t="shared" si="31"/>
        <v>66925</v>
      </c>
      <c r="I56" s="261">
        <f t="shared" si="31"/>
        <v>65816</v>
      </c>
      <c r="J56" s="261">
        <f t="shared" si="31"/>
        <v>64115</v>
      </c>
      <c r="K56" s="261">
        <f t="shared" si="31"/>
        <v>64115</v>
      </c>
      <c r="L56" s="261">
        <f t="shared" si="31"/>
        <v>66925</v>
      </c>
      <c r="M56" s="261">
        <f t="shared" si="31"/>
        <v>76908</v>
      </c>
      <c r="N56" s="261">
        <f t="shared" si="31"/>
        <v>71362</v>
      </c>
      <c r="O56" s="261">
        <f t="shared" si="31"/>
        <v>71362</v>
      </c>
      <c r="P56" s="261">
        <f t="shared" si="31"/>
        <v>69143</v>
      </c>
      <c r="Q56" s="261">
        <f t="shared" si="31"/>
        <v>73580</v>
      </c>
      <c r="R56" s="261">
        <f t="shared" si="31"/>
        <v>63597</v>
      </c>
      <c r="S56" s="261">
        <f t="shared" si="31"/>
        <v>63597</v>
      </c>
      <c r="T56" s="261">
        <f t="shared" si="31"/>
        <v>64115</v>
      </c>
      <c r="U56" s="261">
        <f t="shared" si="31"/>
        <v>64706</v>
      </c>
      <c r="V56" s="261">
        <f t="shared" si="31"/>
        <v>62488</v>
      </c>
      <c r="W56" s="261">
        <f t="shared" si="31"/>
        <v>64706</v>
      </c>
      <c r="X56" s="261">
        <f t="shared" si="31"/>
        <v>66925</v>
      </c>
      <c r="Y56" s="261">
        <f t="shared" si="31"/>
        <v>66925</v>
      </c>
      <c r="Z56" s="261">
        <f t="shared" si="31"/>
        <v>66925</v>
      </c>
      <c r="AA56" s="261">
        <f t="shared" si="31"/>
        <v>66925</v>
      </c>
      <c r="AB56" s="261">
        <f t="shared" si="31"/>
        <v>65816</v>
      </c>
      <c r="AC56" s="261">
        <f t="shared" si="31"/>
        <v>69143</v>
      </c>
      <c r="AD56" s="261">
        <f t="shared" si="31"/>
        <v>65816</v>
      </c>
      <c r="AE56" s="261">
        <f t="shared" si="31"/>
        <v>69143</v>
      </c>
      <c r="AF56" s="261">
        <f t="shared" si="31"/>
        <v>65816</v>
      </c>
      <c r="AG56" s="261">
        <f t="shared" si="31"/>
        <v>69143</v>
      </c>
      <c r="AH56" s="261">
        <f t="shared" si="31"/>
        <v>66925</v>
      </c>
      <c r="AI56" s="261">
        <f t="shared" si="31"/>
        <v>71879</v>
      </c>
      <c r="AJ56" s="261">
        <f t="shared" si="31"/>
        <v>74098</v>
      </c>
      <c r="AK56" s="261">
        <f t="shared" si="31"/>
        <v>71879</v>
      </c>
      <c r="AL56" s="261">
        <f t="shared" si="31"/>
        <v>71879</v>
      </c>
      <c r="AM56" s="261">
        <f t="shared" si="31"/>
        <v>70622</v>
      </c>
      <c r="AN56" s="261">
        <f t="shared" si="31"/>
        <v>74098</v>
      </c>
      <c r="AO56" s="261">
        <f t="shared" si="31"/>
        <v>71879</v>
      </c>
      <c r="AP56" s="261">
        <f t="shared" si="31"/>
        <v>74098</v>
      </c>
      <c r="AQ56" s="261">
        <f t="shared" si="31"/>
        <v>80014</v>
      </c>
      <c r="AR56" s="261">
        <f t="shared" si="31"/>
        <v>74098</v>
      </c>
      <c r="AS56" s="261">
        <f t="shared" si="31"/>
        <v>77795</v>
      </c>
      <c r="AT56" s="261">
        <f t="shared" si="31"/>
        <v>74098</v>
      </c>
      <c r="AU56" s="261">
        <f t="shared" si="31"/>
        <v>77795</v>
      </c>
      <c r="AV56" s="261">
        <f t="shared" si="31"/>
        <v>74098</v>
      </c>
      <c r="AW56" s="261">
        <f t="shared" si="31"/>
        <v>80014</v>
      </c>
      <c r="AX56" s="261">
        <f t="shared" si="31"/>
        <v>70622</v>
      </c>
      <c r="AY56" s="261">
        <f t="shared" si="31"/>
        <v>75577</v>
      </c>
      <c r="AZ56" s="261">
        <f t="shared" si="31"/>
        <v>68404</v>
      </c>
      <c r="BA56" s="261">
        <f t="shared" si="31"/>
        <v>69513</v>
      </c>
      <c r="BB56" s="261">
        <f t="shared" si="31"/>
        <v>68404</v>
      </c>
      <c r="BC56" s="261">
        <f t="shared" si="31"/>
        <v>69513</v>
      </c>
      <c r="BD56" s="261">
        <f t="shared" si="31"/>
        <v>68404</v>
      </c>
      <c r="BE56" s="261">
        <f t="shared" si="31"/>
        <v>69513</v>
      </c>
      <c r="BF56" s="261">
        <f t="shared" si="31"/>
        <v>68404</v>
      </c>
      <c r="BG56" s="261">
        <f t="shared" si="31"/>
        <v>69513</v>
      </c>
      <c r="BH56" s="261">
        <f t="shared" si="31"/>
        <v>68404</v>
      </c>
    </row>
    <row r="57" spans="1:60" s="85" customFormat="1" ht="12.75" thickBot="1" x14ac:dyDescent="0.25">
      <c r="A57" s="101"/>
    </row>
    <row r="58" spans="1:60" ht="12.75" thickBot="1" x14ac:dyDescent="0.25">
      <c r="A58" s="154" t="s">
        <v>147</v>
      </c>
    </row>
    <row r="59" spans="1:60" ht="12.75" thickBot="1" x14ac:dyDescent="0.25">
      <c r="A59" s="184" t="s">
        <v>379</v>
      </c>
    </row>
    <row r="60" spans="1:60" x14ac:dyDescent="0.2">
      <c r="A60" s="89"/>
    </row>
    <row r="61" spans="1:60" x14ac:dyDescent="0.2">
      <c r="A61" s="205" t="s">
        <v>144</v>
      </c>
    </row>
    <row r="62" spans="1:60" ht="12" customHeight="1" x14ac:dyDescent="0.2">
      <c r="A62" s="422" t="s">
        <v>311</v>
      </c>
    </row>
    <row r="63" spans="1:60" ht="12" customHeight="1" x14ac:dyDescent="0.2">
      <c r="A63" s="423"/>
    </row>
    <row r="64" spans="1:60" s="95" customFormat="1" ht="12" customHeight="1" x14ac:dyDescent="0.2">
      <c r="A64" s="423"/>
    </row>
    <row r="65" spans="1:1" ht="85.5" customHeight="1" x14ac:dyDescent="0.2">
      <c r="A65" s="423"/>
    </row>
    <row r="66" spans="1:1" ht="12.75" thickBot="1" x14ac:dyDescent="0.25">
      <c r="A66" s="262"/>
    </row>
    <row r="67" spans="1:1" ht="12.75" thickBot="1" x14ac:dyDescent="0.25">
      <c r="A67" s="156" t="s">
        <v>145</v>
      </c>
    </row>
    <row r="68" spans="1:1" ht="48" x14ac:dyDescent="0.2">
      <c r="A68" s="264" t="s">
        <v>174</v>
      </c>
    </row>
    <row r="69" spans="1:1" ht="12.75" thickBot="1" x14ac:dyDescent="0.25">
      <c r="A69" s="215"/>
    </row>
    <row r="70" spans="1:1" ht="12.75" thickBot="1" x14ac:dyDescent="0.25">
      <c r="A70" s="154" t="s">
        <v>351</v>
      </c>
    </row>
    <row r="71" spans="1:1" x14ac:dyDescent="0.2">
      <c r="A71" s="296" t="s">
        <v>403</v>
      </c>
    </row>
    <row r="72" spans="1:1" ht="18" customHeight="1" x14ac:dyDescent="0.2"/>
  </sheetData>
  <mergeCells count="1">
    <mergeCell ref="A62:A65"/>
  </mergeCells>
  <pageMargins left="0.7" right="0.7" top="0.75" bottom="0.75" header="0.3" footer="0.3"/>
  <pageSetup paperSize="9" orientation="portrait" horizontalDpi="4294967295" verticalDpi="4294967295"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72"/>
  <sheetViews>
    <sheetView zoomScale="90" zoomScaleNormal="90" workbookViewId="0"/>
  </sheetViews>
  <sheetFormatPr defaultColWidth="9" defaultRowHeight="12" x14ac:dyDescent="0.2"/>
  <cols>
    <col min="1" max="1" width="83.85546875" style="213" customWidth="1"/>
    <col min="2" max="19" width="9" style="213"/>
    <col min="20" max="21" width="9" style="213" customWidth="1"/>
    <col min="22" max="23" width="9" style="213"/>
    <col min="24" max="24" width="9" style="213" customWidth="1"/>
    <col min="25" max="25" width="9" style="213"/>
    <col min="26" max="26" width="9" style="213" hidden="1" customWidth="1"/>
    <col min="27" max="29" width="9" style="213" customWidth="1"/>
    <col min="30" max="30" width="9" style="213"/>
    <col min="31" max="32" width="9" style="213" customWidth="1"/>
    <col min="33" max="16384" width="9" style="213"/>
  </cols>
  <sheetData>
    <row r="1" spans="1:60" s="21" customFormat="1" ht="12" customHeight="1" x14ac:dyDescent="0.2">
      <c r="A1" s="114" t="s">
        <v>141</v>
      </c>
    </row>
    <row r="2" spans="1:60" s="21" customFormat="1" ht="12" customHeight="1" x14ac:dyDescent="0.2">
      <c r="A2" s="98" t="s">
        <v>241</v>
      </c>
    </row>
    <row r="3" spans="1:60" ht="8.4499999999999993" customHeight="1" x14ac:dyDescent="0.2">
      <c r="A3" s="80"/>
    </row>
    <row r="4" spans="1:60" s="21" customFormat="1" ht="32.450000000000003" customHeight="1" x14ac:dyDescent="0.2">
      <c r="A4" s="315" t="s">
        <v>146</v>
      </c>
      <c r="B4" s="270"/>
    </row>
    <row r="5" spans="1:60" s="81" customFormat="1" ht="23.1" customHeight="1" x14ac:dyDescent="0.2">
      <c r="A5" s="93" t="s">
        <v>143</v>
      </c>
      <c r="B5" s="310" t="e">
        <f>'C завтраками| Bed and breakfast'!#REF!</f>
        <v>#REF!</v>
      </c>
      <c r="C5" s="291" t="e">
        <f>'C завтраками| Bed and breakfast'!#REF!</f>
        <v>#REF!</v>
      </c>
      <c r="D5" s="310" t="e">
        <f>'C завтраками| Bed and breakfast'!#REF!</f>
        <v>#REF!</v>
      </c>
      <c r="E5" s="310" t="e">
        <f>'C завтраками| Bed and breakfast'!#REF!</f>
        <v>#REF!</v>
      </c>
      <c r="F5" s="310" t="e">
        <f>'C завтраками| Bed and breakfast'!#REF!</f>
        <v>#REF!</v>
      </c>
      <c r="G5" s="310" t="e">
        <f>'C завтраками| Bed and breakfast'!#REF!</f>
        <v>#REF!</v>
      </c>
      <c r="H5" s="310">
        <f>'C завтраками| Bed and breakfast'!B4</f>
        <v>45399</v>
      </c>
      <c r="I5" s="310">
        <f>'C завтраками| Bed and breakfast'!C4</f>
        <v>45401</v>
      </c>
      <c r="J5" s="310">
        <f>'C завтраками| Bed and breakfast'!D4</f>
        <v>45403</v>
      </c>
      <c r="K5" s="310">
        <f>'C завтраками| Bed and breakfast'!E4</f>
        <v>45407</v>
      </c>
      <c r="L5" s="310">
        <f>'C завтраками| Bed and breakfast'!F4</f>
        <v>45408</v>
      </c>
      <c r="M5" s="310">
        <f>'C завтраками| Bed and breakfast'!G4</f>
        <v>45410</v>
      </c>
      <c r="N5" s="310">
        <f>'C завтраками| Bed and breakfast'!I4</f>
        <v>45414</v>
      </c>
      <c r="O5" s="310">
        <f>'C завтраками| Bed and breakfast'!J4</f>
        <v>45415</v>
      </c>
      <c r="P5" s="310">
        <f>'C завтраками| Bed and breakfast'!K4</f>
        <v>45417</v>
      </c>
      <c r="Q5" s="310">
        <f>'C завтраками| Bed and breakfast'!L4</f>
        <v>45420</v>
      </c>
      <c r="R5" s="310">
        <f>'C завтраками| Bed and breakfast'!N4</f>
        <v>45424</v>
      </c>
      <c r="S5" s="310">
        <f>'C завтраками| Bed and breakfast'!P4</f>
        <v>45429</v>
      </c>
      <c r="T5" s="310">
        <f>'C завтраками| Bed and breakfast'!Q4</f>
        <v>45431</v>
      </c>
      <c r="U5" s="310">
        <f>'C завтраками| Bed and breakfast'!R4</f>
        <v>45436</v>
      </c>
      <c r="V5" s="310">
        <f>'C завтраками| Bed and breakfast'!S4</f>
        <v>45438</v>
      </c>
      <c r="W5" s="310">
        <f>'C завтраками| Bed and breakfast'!T4</f>
        <v>45440</v>
      </c>
      <c r="X5" s="310">
        <f>'C завтраками| Bed and breakfast'!U4</f>
        <v>45443</v>
      </c>
      <c r="Y5" s="310">
        <f>'C завтраками| Bed and breakfast'!V4</f>
        <v>45444</v>
      </c>
      <c r="Z5" s="310">
        <f>'C завтраками| Bed and breakfast'!W4</f>
        <v>45445</v>
      </c>
      <c r="AA5" s="310">
        <f>'C завтраками| Bed and breakfast'!X4</f>
        <v>45453</v>
      </c>
      <c r="AB5" s="310">
        <f>'C завтраками| Bed and breakfast'!Y4</f>
        <v>45454</v>
      </c>
      <c r="AC5" s="310">
        <f>'C завтраками| Bed and breakfast'!Z4</f>
        <v>45457</v>
      </c>
      <c r="AD5" s="310">
        <f>'C завтраками| Bed and breakfast'!AA4</f>
        <v>45459</v>
      </c>
      <c r="AE5" s="310">
        <f>'C завтраками| Bed and breakfast'!AC4</f>
        <v>45464</v>
      </c>
      <c r="AF5" s="310">
        <f>'C завтраками| Bed and breakfast'!AD4</f>
        <v>45466</v>
      </c>
      <c r="AG5" s="310">
        <f>'C завтраками| Bed and breakfast'!AE4</f>
        <v>45471</v>
      </c>
      <c r="AH5" s="310">
        <f>'C завтраками| Bed and breakfast'!AF4</f>
        <v>45473</v>
      </c>
      <c r="AI5" s="310">
        <f>'C завтраками| Bed and breakfast'!AG4</f>
        <v>45474</v>
      </c>
      <c r="AJ5" s="310">
        <f>'C завтраками| Bed and breakfast'!AH4</f>
        <v>45478</v>
      </c>
      <c r="AK5" s="310">
        <f>'C завтраками| Bed and breakfast'!AI4</f>
        <v>45480</v>
      </c>
      <c r="AL5" s="310">
        <f>'C завтраками| Bed and breakfast'!AL4</f>
        <v>45492</v>
      </c>
      <c r="AM5" s="310">
        <f>'C завтраками| Bed and breakfast'!AM4</f>
        <v>45494</v>
      </c>
      <c r="AN5" s="310">
        <f>'C завтраками| Bed and breakfast'!AN4</f>
        <v>45499</v>
      </c>
      <c r="AO5" s="310">
        <f>'C завтраками| Bed and breakfast'!AO4</f>
        <v>45501</v>
      </c>
      <c r="AP5" s="310">
        <f>'C завтраками| Bed and breakfast'!AQ4</f>
        <v>45505</v>
      </c>
      <c r="AQ5" s="310">
        <f>'C завтраками| Bed and breakfast'!AR4</f>
        <v>45506</v>
      </c>
      <c r="AR5" s="310">
        <f>'C завтраками| Bed and breakfast'!AS4</f>
        <v>45508</v>
      </c>
      <c r="AS5" s="310">
        <f>'C завтраками| Bed and breakfast'!AT4</f>
        <v>45513</v>
      </c>
      <c r="AT5" s="310">
        <f>'C завтраками| Bed and breakfast'!AU4</f>
        <v>45515</v>
      </c>
      <c r="AU5" s="310">
        <f>'C завтраками| Bed and breakfast'!AV4</f>
        <v>45520</v>
      </c>
      <c r="AV5" s="310">
        <f>'C завтраками| Bed and breakfast'!AW4</f>
        <v>45522</v>
      </c>
      <c r="AW5" s="310">
        <f>'C завтраками| Bed and breakfast'!AX4</f>
        <v>45526</v>
      </c>
      <c r="AX5" s="310">
        <f>'C завтраками| Bed and breakfast'!AY4</f>
        <v>45532</v>
      </c>
      <c r="AY5" s="310">
        <f>'C завтраками| Bed and breakfast'!AZ4</f>
        <v>45534</v>
      </c>
      <c r="AZ5" s="310">
        <f>'C завтраками| Bed and breakfast'!BA4</f>
        <v>45536</v>
      </c>
      <c r="BA5" s="310">
        <f>'C завтраками| Bed and breakfast'!BB4</f>
        <v>45541</v>
      </c>
      <c r="BB5" s="310">
        <f>'C завтраками| Bed and breakfast'!BC4</f>
        <v>45543</v>
      </c>
      <c r="BC5" s="310">
        <f>'C завтраками| Bed and breakfast'!BD4</f>
        <v>45548</v>
      </c>
      <c r="BD5" s="310">
        <f>'C завтраками| Bed and breakfast'!BE4</f>
        <v>45550</v>
      </c>
      <c r="BE5" s="310">
        <f>'C завтраками| Bed and breakfast'!BF4</f>
        <v>45555</v>
      </c>
      <c r="BF5" s="310">
        <f>'C завтраками| Bed and breakfast'!BG4</f>
        <v>45557</v>
      </c>
      <c r="BG5" s="310">
        <f>'C завтраками| Bed and breakfast'!BH4</f>
        <v>45562</v>
      </c>
      <c r="BH5" s="310">
        <f>'C завтраками| Bed and breakfast'!BI4</f>
        <v>45564</v>
      </c>
    </row>
    <row r="6" spans="1:60" s="81" customFormat="1" ht="23.1" customHeight="1" x14ac:dyDescent="0.2">
      <c r="A6" s="94"/>
      <c r="B6" s="310" t="e">
        <f>'C завтраками| Bed and breakfast'!#REF!</f>
        <v>#REF!</v>
      </c>
      <c r="C6" s="291" t="e">
        <f>'C завтраками| Bed and breakfast'!#REF!</f>
        <v>#REF!</v>
      </c>
      <c r="D6" s="310" t="e">
        <f>'C завтраками| Bed and breakfast'!#REF!</f>
        <v>#REF!</v>
      </c>
      <c r="E6" s="310" t="e">
        <f>'C завтраками| Bed and breakfast'!#REF!</f>
        <v>#REF!</v>
      </c>
      <c r="F6" s="310" t="e">
        <f>'C завтраками| Bed and breakfast'!#REF!</f>
        <v>#REF!</v>
      </c>
      <c r="G6" s="310" t="e">
        <f>'C завтраками| Bed and breakfast'!#REF!</f>
        <v>#REF!</v>
      </c>
      <c r="H6" s="310">
        <f>'C завтраками| Bed and breakfast'!B5</f>
        <v>45400</v>
      </c>
      <c r="I6" s="310">
        <f>'C завтраками| Bed and breakfast'!C5</f>
        <v>45402</v>
      </c>
      <c r="J6" s="310">
        <f>'C завтраками| Bed and breakfast'!D5</f>
        <v>45406</v>
      </c>
      <c r="K6" s="310">
        <f>'C завтраками| Bed and breakfast'!E5</f>
        <v>45407</v>
      </c>
      <c r="L6" s="310">
        <f>'C завтраками| Bed and breakfast'!F5</f>
        <v>45409</v>
      </c>
      <c r="M6" s="310">
        <f>'C завтраками| Bed and breakfast'!G5</f>
        <v>45411</v>
      </c>
      <c r="N6" s="310">
        <f>'C завтраками| Bed and breakfast'!I5</f>
        <v>45414</v>
      </c>
      <c r="O6" s="310">
        <f>'C завтраками| Bed and breakfast'!J5</f>
        <v>45416</v>
      </c>
      <c r="P6" s="310">
        <f>'C завтраками| Bed and breakfast'!K5</f>
        <v>45419</v>
      </c>
      <c r="Q6" s="310">
        <f>'C завтраками| Bed and breakfast'!L5</f>
        <v>45420</v>
      </c>
      <c r="R6" s="310">
        <f>'C завтраками| Bed and breakfast'!N5</f>
        <v>45426</v>
      </c>
      <c r="S6" s="310">
        <f>'C завтраками| Bed and breakfast'!P5</f>
        <v>45430</v>
      </c>
      <c r="T6" s="310">
        <f>'C завтраками| Bed and breakfast'!Q5</f>
        <v>45435</v>
      </c>
      <c r="U6" s="310">
        <f>'C завтраками| Bed and breakfast'!R5</f>
        <v>45437</v>
      </c>
      <c r="V6" s="310">
        <f>'C завтраками| Bed and breakfast'!S5</f>
        <v>45439</v>
      </c>
      <c r="W6" s="310">
        <f>'C завтраками| Bed and breakfast'!T5</f>
        <v>45442</v>
      </c>
      <c r="X6" s="310">
        <f>'C завтраками| Bed and breakfast'!U5</f>
        <v>45443</v>
      </c>
      <c r="Y6" s="310">
        <f>'C завтраками| Bed and breakfast'!V5</f>
        <v>45444</v>
      </c>
      <c r="Z6" s="310">
        <f>'C завтраками| Bed and breakfast'!W5</f>
        <v>45452</v>
      </c>
      <c r="AA6" s="310">
        <f>'C завтраками| Bed and breakfast'!X5</f>
        <v>45453</v>
      </c>
      <c r="AB6" s="310">
        <f>'C завтраками| Bed and breakfast'!Y5</f>
        <v>45456</v>
      </c>
      <c r="AC6" s="310">
        <f>'C завтраками| Bed and breakfast'!Z5</f>
        <v>45458</v>
      </c>
      <c r="AD6" s="310">
        <f>'C завтраками| Bed and breakfast'!AA5</f>
        <v>45460</v>
      </c>
      <c r="AE6" s="310">
        <f>'C завтраками| Bed and breakfast'!AC5</f>
        <v>45465</v>
      </c>
      <c r="AF6" s="310">
        <f>'C завтраками| Bed and breakfast'!AD5</f>
        <v>45470</v>
      </c>
      <c r="AG6" s="310">
        <f>'C завтраками| Bed and breakfast'!AE5</f>
        <v>45472</v>
      </c>
      <c r="AH6" s="310">
        <f>'C завтраками| Bed and breakfast'!AF5</f>
        <v>45473</v>
      </c>
      <c r="AI6" s="310">
        <f>'C завтраками| Bed and breakfast'!AG5</f>
        <v>45477</v>
      </c>
      <c r="AJ6" s="310">
        <f>'C завтраками| Bed and breakfast'!AH5</f>
        <v>45479</v>
      </c>
      <c r="AK6" s="310">
        <f>'C завтраками| Bed and breakfast'!AI5</f>
        <v>45483</v>
      </c>
      <c r="AL6" s="310">
        <f>'C завтраками| Bed and breakfast'!AL5</f>
        <v>45493</v>
      </c>
      <c r="AM6" s="310">
        <f>'C завтраками| Bed and breakfast'!AM5</f>
        <v>45498</v>
      </c>
      <c r="AN6" s="310">
        <f>'C завтраками| Bed and breakfast'!AN5</f>
        <v>45500</v>
      </c>
      <c r="AO6" s="310">
        <f>'C завтраками| Bed and breakfast'!AO5</f>
        <v>45503</v>
      </c>
      <c r="AP6" s="310">
        <f>'C завтраками| Bed and breakfast'!AQ5</f>
        <v>45505</v>
      </c>
      <c r="AQ6" s="310">
        <f>'C завтраками| Bed and breakfast'!AR5</f>
        <v>45507</v>
      </c>
      <c r="AR6" s="310">
        <f>'C завтраками| Bed and breakfast'!AS5</f>
        <v>45512</v>
      </c>
      <c r="AS6" s="310">
        <f>'C завтраками| Bed and breakfast'!AT5</f>
        <v>45514</v>
      </c>
      <c r="AT6" s="310">
        <f>'C завтраками| Bed and breakfast'!AU5</f>
        <v>45519</v>
      </c>
      <c r="AU6" s="310">
        <f>'C завтраками| Bed and breakfast'!AV5</f>
        <v>45521</v>
      </c>
      <c r="AV6" s="310">
        <f>'C завтраками| Bed and breakfast'!AW5</f>
        <v>45525</v>
      </c>
      <c r="AW6" s="310">
        <f>'C завтраками| Bed and breakfast'!AX5</f>
        <v>45531</v>
      </c>
      <c r="AX6" s="310">
        <f>'C завтраками| Bed and breakfast'!AY5</f>
        <v>45533</v>
      </c>
      <c r="AY6" s="310">
        <f>'C завтраками| Bed and breakfast'!AZ5</f>
        <v>45535</v>
      </c>
      <c r="AZ6" s="310">
        <f>'C завтраками| Bed and breakfast'!BA5</f>
        <v>45540</v>
      </c>
      <c r="BA6" s="310">
        <f>'C завтраками| Bed and breakfast'!BB5</f>
        <v>45542</v>
      </c>
      <c r="BB6" s="310">
        <f>'C завтраками| Bed and breakfast'!BC5</f>
        <v>45547</v>
      </c>
      <c r="BC6" s="310">
        <f>'C завтраками| Bed and breakfast'!BD5</f>
        <v>45549</v>
      </c>
      <c r="BD6" s="310">
        <f>'C завтраками| Bed and breakfast'!BE5</f>
        <v>45554</v>
      </c>
      <c r="BE6" s="310">
        <f>'C завтраками| Bed and breakfast'!BF5</f>
        <v>45556</v>
      </c>
      <c r="BF6" s="310">
        <f>'C завтраками| Bed and breakfast'!BG5</f>
        <v>45561</v>
      </c>
      <c r="BG6" s="310">
        <f>'C завтраками| Bed and breakfast'!BH5</f>
        <v>45563</v>
      </c>
      <c r="BH6" s="310">
        <f>'C завтраками| Bed and breakfast'!BI5</f>
        <v>45565</v>
      </c>
    </row>
    <row r="7" spans="1:60" s="85" customFormat="1" x14ac:dyDescent="0.2">
      <c r="A7" s="259" t="s">
        <v>153</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311"/>
      <c r="AU7" s="311"/>
      <c r="AV7" s="311"/>
      <c r="AW7" s="311"/>
      <c r="AX7" s="311"/>
      <c r="AY7" s="311"/>
      <c r="AZ7" s="311"/>
      <c r="BA7" s="311"/>
      <c r="BB7" s="311"/>
      <c r="BC7" s="311"/>
      <c r="BD7" s="311"/>
      <c r="BE7" s="311"/>
      <c r="BF7" s="311"/>
      <c r="BG7" s="311"/>
      <c r="BH7" s="311"/>
    </row>
    <row r="8" spans="1:60" s="85" customFormat="1" x14ac:dyDescent="0.2">
      <c r="A8" s="260">
        <v>1</v>
      </c>
      <c r="B8" s="292" t="e">
        <f>'C завтраками| Bed and breakfast'!#REF!*0.85</f>
        <v>#REF!</v>
      </c>
      <c r="C8" s="292" t="e">
        <f>'C завтраками| Bed and breakfast'!#REF!*0.85</f>
        <v>#REF!</v>
      </c>
      <c r="D8" s="292" t="e">
        <f>'C завтраками| Bed and breakfast'!#REF!*0.85</f>
        <v>#REF!</v>
      </c>
      <c r="E8" s="292" t="e">
        <f>'C завтраками| Bed and breakfast'!#REF!*0.85</f>
        <v>#REF!</v>
      </c>
      <c r="F8" s="292" t="e">
        <f>'C завтраками| Bed and breakfast'!#REF!*0.85</f>
        <v>#REF!</v>
      </c>
      <c r="G8" s="292" t="e">
        <f>'C завтраками| Bed and breakfast'!#REF!*0.85</f>
        <v>#REF!</v>
      </c>
      <c r="H8" s="292">
        <f>'C завтраками| Bed and breakfast'!B7*0.85</f>
        <v>15725</v>
      </c>
      <c r="I8" s="292">
        <f>'C завтраками| Bed and breakfast'!C7*0.85</f>
        <v>14450</v>
      </c>
      <c r="J8" s="292">
        <f>'C завтраками| Bed and breakfast'!D7*0.85</f>
        <v>12495</v>
      </c>
      <c r="K8" s="292">
        <f>'C завтраками| Bed and breakfast'!E7*0.85</f>
        <v>12495</v>
      </c>
      <c r="L8" s="292">
        <f>'C завтраками| Bed and breakfast'!F7*0.85</f>
        <v>15725</v>
      </c>
      <c r="M8" s="292">
        <f>'C завтраками| Bed and breakfast'!G7*0.85</f>
        <v>27200</v>
      </c>
      <c r="N8" s="292">
        <f>'C завтраками| Bed and breakfast'!I7*0.85</f>
        <v>20825</v>
      </c>
      <c r="O8" s="292">
        <f>'C завтраками| Bed and breakfast'!J7*0.85</f>
        <v>20825</v>
      </c>
      <c r="P8" s="292">
        <f>'C завтраками| Bed and breakfast'!K7*0.85</f>
        <v>18275</v>
      </c>
      <c r="Q8" s="292">
        <f>'C завтраками| Bed and breakfast'!L7*0.85</f>
        <v>23375</v>
      </c>
      <c r="R8" s="292">
        <f>'C завтраками| Bed and breakfast'!N7*0.85</f>
        <v>11900</v>
      </c>
      <c r="S8" s="292">
        <f>'C завтраками| Bed and breakfast'!P7*0.85</f>
        <v>11900</v>
      </c>
      <c r="T8" s="292">
        <f>'C завтраками| Bed and breakfast'!Q7*0.85</f>
        <v>12495</v>
      </c>
      <c r="U8" s="292">
        <f>'C завтраками| Bed and breakfast'!R7*0.85</f>
        <v>13175</v>
      </c>
      <c r="V8" s="292">
        <f>'C завтраками| Bed and breakfast'!S7*0.85</f>
        <v>10625</v>
      </c>
      <c r="W8" s="292">
        <f>'C завтраками| Bed and breakfast'!T7*0.85</f>
        <v>13175</v>
      </c>
      <c r="X8" s="292">
        <f>'C завтраками| Bed and breakfast'!U7*0.85</f>
        <v>15725</v>
      </c>
      <c r="Y8" s="292">
        <f>'C завтраками| Bed and breakfast'!V7*0.85</f>
        <v>15725</v>
      </c>
      <c r="Z8" s="292">
        <f>'C завтраками| Bed and breakfast'!W7*0.85</f>
        <v>15725</v>
      </c>
      <c r="AA8" s="292">
        <f>'C завтраками| Bed and breakfast'!X7*0.85</f>
        <v>15725</v>
      </c>
      <c r="AB8" s="292">
        <f>'C завтраками| Bed and breakfast'!Y7*0.85</f>
        <v>14450</v>
      </c>
      <c r="AC8" s="292">
        <f>'C завтраками| Bed and breakfast'!Z7*0.85</f>
        <v>18275</v>
      </c>
      <c r="AD8" s="292">
        <f>'C завтраками| Bed and breakfast'!AA7*0.85</f>
        <v>14450</v>
      </c>
      <c r="AE8" s="292">
        <f>'C завтраками| Bed and breakfast'!AC7*0.85</f>
        <v>18275</v>
      </c>
      <c r="AF8" s="292">
        <f>'C завтраками| Bed and breakfast'!AD7*0.85</f>
        <v>14450</v>
      </c>
      <c r="AG8" s="292">
        <f>'C завтраками| Bed and breakfast'!AE7*0.85</f>
        <v>18275</v>
      </c>
      <c r="AH8" s="292">
        <f>'C завтраками| Bed and breakfast'!AF7*0.85</f>
        <v>15725</v>
      </c>
      <c r="AI8" s="292">
        <f>'C завтраками| Bed and breakfast'!AG7*0.85</f>
        <v>21420</v>
      </c>
      <c r="AJ8" s="292">
        <f>'C завтраками| Bed and breakfast'!AH7*0.85</f>
        <v>23970</v>
      </c>
      <c r="AK8" s="292">
        <f>'C завтраками| Bed and breakfast'!AI7*0.85</f>
        <v>21420</v>
      </c>
      <c r="AL8" s="292">
        <f>'C завтраками| Bed and breakfast'!AL7*0.85</f>
        <v>21420</v>
      </c>
      <c r="AM8" s="292">
        <f>'C завтраками| Bed and breakfast'!AM7*0.85</f>
        <v>19975</v>
      </c>
      <c r="AN8" s="292">
        <f>'C завтраками| Bed and breakfast'!AN7*0.85</f>
        <v>23970</v>
      </c>
      <c r="AO8" s="292">
        <f>'C завтраками| Bed and breakfast'!AO7*0.85</f>
        <v>21420</v>
      </c>
      <c r="AP8" s="292">
        <f>'C завтраками| Bed and breakfast'!AQ7*0.85</f>
        <v>23970</v>
      </c>
      <c r="AQ8" s="292">
        <f>'C завтраками| Bed and breakfast'!AR7*0.85</f>
        <v>30770</v>
      </c>
      <c r="AR8" s="292">
        <f>'C завтраками| Bed and breakfast'!AS7*0.85</f>
        <v>23970</v>
      </c>
      <c r="AS8" s="292">
        <f>'C завтраками| Bed and breakfast'!AT7*0.85</f>
        <v>28220</v>
      </c>
      <c r="AT8" s="292">
        <f>'C завтраками| Bed and breakfast'!AU7*0.85</f>
        <v>23970</v>
      </c>
      <c r="AU8" s="292">
        <f>'C завтраками| Bed and breakfast'!AV7*0.85</f>
        <v>28220</v>
      </c>
      <c r="AV8" s="292">
        <f>'C завтраками| Bed and breakfast'!AW7*0.85</f>
        <v>23970</v>
      </c>
      <c r="AW8" s="292">
        <f>'C завтраками| Bed and breakfast'!AX7*0.85</f>
        <v>30770</v>
      </c>
      <c r="AX8" s="292">
        <f>'C завтраками| Bed and breakfast'!AY7*0.85</f>
        <v>19975</v>
      </c>
      <c r="AY8" s="292">
        <f>'C завтраками| Bed and breakfast'!AZ7*0.85</f>
        <v>25670</v>
      </c>
      <c r="AZ8" s="292">
        <f>'C завтраками| Bed and breakfast'!BA7*0.85</f>
        <v>17425</v>
      </c>
      <c r="BA8" s="292">
        <f>'C завтраками| Bed and breakfast'!BB7*0.85</f>
        <v>18700</v>
      </c>
      <c r="BB8" s="292">
        <f>'C завтраками| Bed and breakfast'!BC7*0.85</f>
        <v>17425</v>
      </c>
      <c r="BC8" s="292">
        <f>'C завтраками| Bed and breakfast'!BD7*0.85</f>
        <v>18700</v>
      </c>
      <c r="BD8" s="292">
        <f>'C завтраками| Bed and breakfast'!BE7*0.85</f>
        <v>17425</v>
      </c>
      <c r="BE8" s="292">
        <f>'C завтраками| Bed and breakfast'!BF7*0.85</f>
        <v>18700</v>
      </c>
      <c r="BF8" s="292">
        <f>'C завтраками| Bed and breakfast'!BG7*0.85</f>
        <v>17425</v>
      </c>
      <c r="BG8" s="292">
        <f>'C завтраками| Bed and breakfast'!BH7*0.85</f>
        <v>18700</v>
      </c>
      <c r="BH8" s="292">
        <f>'C завтраками| Bed and breakfast'!BI7*0.85</f>
        <v>17425</v>
      </c>
    </row>
    <row r="9" spans="1:60" s="85" customFormat="1" x14ac:dyDescent="0.2">
      <c r="A9" s="260">
        <v>2</v>
      </c>
      <c r="B9" s="313" t="e">
        <f>'C завтраками| Bed and breakfast'!#REF!*0.85</f>
        <v>#REF!</v>
      </c>
      <c r="C9" s="313" t="e">
        <f>'C завтраками| Bed and breakfast'!#REF!*0.85</f>
        <v>#REF!</v>
      </c>
      <c r="D9" s="313" t="e">
        <f>'C завтраками| Bed and breakfast'!#REF!*0.85</f>
        <v>#REF!</v>
      </c>
      <c r="E9" s="313" t="e">
        <f>'C завтраками| Bed and breakfast'!#REF!*0.85</f>
        <v>#REF!</v>
      </c>
      <c r="F9" s="313" t="e">
        <f>'C завтраками| Bed and breakfast'!#REF!*0.85</f>
        <v>#REF!</v>
      </c>
      <c r="G9" s="313" t="e">
        <f>'C завтраками| Bed and breakfast'!#REF!*0.85</f>
        <v>#REF!</v>
      </c>
      <c r="H9" s="313">
        <f>'C завтраками| Bed and breakfast'!B8*0.85</f>
        <v>17425</v>
      </c>
      <c r="I9" s="313">
        <f>'C завтраками| Bed and breakfast'!C8*0.85</f>
        <v>16150</v>
      </c>
      <c r="J9" s="313">
        <f>'C завтраками| Bed and breakfast'!D8*0.85</f>
        <v>14195</v>
      </c>
      <c r="K9" s="313">
        <f>'C завтраками| Bed and breakfast'!E8*0.85</f>
        <v>14195</v>
      </c>
      <c r="L9" s="313">
        <f>'C завтраками| Bed and breakfast'!F8*0.85</f>
        <v>17425</v>
      </c>
      <c r="M9" s="313">
        <f>'C завтраками| Bed and breakfast'!G8*0.85</f>
        <v>28900</v>
      </c>
      <c r="N9" s="313">
        <f>'C завтраками| Bed and breakfast'!I8*0.85</f>
        <v>22525</v>
      </c>
      <c r="O9" s="313">
        <f>'C завтраками| Bed and breakfast'!J8*0.85</f>
        <v>22525</v>
      </c>
      <c r="P9" s="313">
        <f>'C завтраками| Bed and breakfast'!K8*0.85</f>
        <v>19975</v>
      </c>
      <c r="Q9" s="313">
        <f>'C завтраками| Bed and breakfast'!L8*0.85</f>
        <v>25075</v>
      </c>
      <c r="R9" s="313">
        <f>'C завтраками| Bed and breakfast'!N8*0.85</f>
        <v>13600</v>
      </c>
      <c r="S9" s="313">
        <f>'C завтраками| Bed and breakfast'!P8*0.85</f>
        <v>13600</v>
      </c>
      <c r="T9" s="313">
        <f>'C завтраками| Bed and breakfast'!Q8*0.85</f>
        <v>14195</v>
      </c>
      <c r="U9" s="313">
        <f>'C завтраками| Bed and breakfast'!R8*0.85</f>
        <v>14875</v>
      </c>
      <c r="V9" s="313">
        <f>'C завтраками| Bed and breakfast'!S8*0.85</f>
        <v>12325</v>
      </c>
      <c r="W9" s="313">
        <f>'C завтраками| Bed and breakfast'!T8*0.85</f>
        <v>14875</v>
      </c>
      <c r="X9" s="313">
        <f>'C завтраками| Bed and breakfast'!U8*0.85</f>
        <v>17425</v>
      </c>
      <c r="Y9" s="313">
        <f>'C завтраками| Bed and breakfast'!V8*0.85</f>
        <v>17425</v>
      </c>
      <c r="Z9" s="313">
        <f>'C завтраками| Bed and breakfast'!W8*0.85</f>
        <v>17425</v>
      </c>
      <c r="AA9" s="313">
        <f>'C завтраками| Bed and breakfast'!X8*0.85</f>
        <v>17425</v>
      </c>
      <c r="AB9" s="313">
        <f>'C завтраками| Bed and breakfast'!Y8*0.85</f>
        <v>16150</v>
      </c>
      <c r="AC9" s="313">
        <f>'C завтраками| Bed and breakfast'!Z8*0.85</f>
        <v>19975</v>
      </c>
      <c r="AD9" s="313">
        <f>'C завтраками| Bed and breakfast'!AA8*0.85</f>
        <v>16150</v>
      </c>
      <c r="AE9" s="313">
        <f>'C завтраками| Bed and breakfast'!AC8*0.85</f>
        <v>19975</v>
      </c>
      <c r="AF9" s="313">
        <f>'C завтраками| Bed and breakfast'!AD8*0.85</f>
        <v>16150</v>
      </c>
      <c r="AG9" s="313">
        <f>'C завтраками| Bed and breakfast'!AE8*0.85</f>
        <v>19975</v>
      </c>
      <c r="AH9" s="313">
        <f>'C завтраками| Bed and breakfast'!AF8*0.85</f>
        <v>17425</v>
      </c>
      <c r="AI9" s="313">
        <f>'C завтраками| Bed and breakfast'!AG8*0.85</f>
        <v>23120</v>
      </c>
      <c r="AJ9" s="313">
        <f>'C завтраками| Bed and breakfast'!AH8*0.85</f>
        <v>25670</v>
      </c>
      <c r="AK9" s="313">
        <f>'C завтраками| Bed and breakfast'!AI8*0.85</f>
        <v>23120</v>
      </c>
      <c r="AL9" s="313">
        <f>'C завтраками| Bed and breakfast'!AL8*0.85</f>
        <v>23120</v>
      </c>
      <c r="AM9" s="313">
        <f>'C завтраками| Bed and breakfast'!AM8*0.85</f>
        <v>21675</v>
      </c>
      <c r="AN9" s="313">
        <f>'C завтраками| Bed and breakfast'!AN8*0.85</f>
        <v>25670</v>
      </c>
      <c r="AO9" s="313">
        <f>'C завтраками| Bed and breakfast'!AO8*0.85</f>
        <v>23120</v>
      </c>
      <c r="AP9" s="313">
        <f>'C завтраками| Bed and breakfast'!AQ8*0.85</f>
        <v>25670</v>
      </c>
      <c r="AQ9" s="313">
        <f>'C завтраками| Bed and breakfast'!AR8*0.85</f>
        <v>32470</v>
      </c>
      <c r="AR9" s="313">
        <f>'C завтраками| Bed and breakfast'!AS8*0.85</f>
        <v>25670</v>
      </c>
      <c r="AS9" s="313">
        <f>'C завтраками| Bed and breakfast'!AT8*0.85</f>
        <v>29920</v>
      </c>
      <c r="AT9" s="313">
        <f>'C завтраками| Bed and breakfast'!AU8*0.85</f>
        <v>25670</v>
      </c>
      <c r="AU9" s="313">
        <f>'C завтраками| Bed and breakfast'!AV8*0.85</f>
        <v>29920</v>
      </c>
      <c r="AV9" s="313">
        <f>'C завтраками| Bed and breakfast'!AW8*0.85</f>
        <v>25670</v>
      </c>
      <c r="AW9" s="313">
        <f>'C завтраками| Bed and breakfast'!AX8*0.85</f>
        <v>32470</v>
      </c>
      <c r="AX9" s="313">
        <f>'C завтраками| Bed and breakfast'!AY8*0.85</f>
        <v>21675</v>
      </c>
      <c r="AY9" s="313">
        <f>'C завтраками| Bed and breakfast'!AZ8*0.85</f>
        <v>27370</v>
      </c>
      <c r="AZ9" s="313">
        <f>'C завтраками| Bed and breakfast'!BA8*0.85</f>
        <v>19125</v>
      </c>
      <c r="BA9" s="313">
        <f>'C завтраками| Bed and breakfast'!BB8*0.85</f>
        <v>20400</v>
      </c>
      <c r="BB9" s="313">
        <f>'C завтраками| Bed and breakfast'!BC8*0.85</f>
        <v>19125</v>
      </c>
      <c r="BC9" s="313">
        <f>'C завтраками| Bed and breakfast'!BD8*0.85</f>
        <v>20400</v>
      </c>
      <c r="BD9" s="313">
        <f>'C завтраками| Bed and breakfast'!BE8*0.85</f>
        <v>19125</v>
      </c>
      <c r="BE9" s="313">
        <f>'C завтраками| Bed and breakfast'!BF8*0.85</f>
        <v>20400</v>
      </c>
      <c r="BF9" s="313">
        <f>'C завтраками| Bed and breakfast'!BG8*0.85</f>
        <v>19125</v>
      </c>
      <c r="BG9" s="313">
        <f>'C завтраками| Bed and breakfast'!BH8*0.85</f>
        <v>20400</v>
      </c>
      <c r="BH9" s="313">
        <f>'C завтраками| Bed and breakfast'!BI8*0.85</f>
        <v>19125</v>
      </c>
    </row>
    <row r="10" spans="1:60" s="85" customFormat="1" x14ac:dyDescent="0.2">
      <c r="A10" s="259" t="s">
        <v>155</v>
      </c>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2"/>
      <c r="BA10" s="292"/>
      <c r="BB10" s="292"/>
      <c r="BC10" s="292"/>
      <c r="BD10" s="292"/>
      <c r="BE10" s="292"/>
      <c r="BF10" s="292"/>
      <c r="BG10" s="292"/>
      <c r="BH10" s="292"/>
    </row>
    <row r="11" spans="1:60" s="85" customFormat="1" x14ac:dyDescent="0.2">
      <c r="A11" s="260">
        <v>1</v>
      </c>
      <c r="B11" s="313" t="e">
        <f>'C завтраками| Bed and breakfast'!#REF!*0.85</f>
        <v>#REF!</v>
      </c>
      <c r="C11" s="313" t="e">
        <f>'C завтраками| Bed and breakfast'!#REF!*0.85</f>
        <v>#REF!</v>
      </c>
      <c r="D11" s="313" t="e">
        <f>'C завтраками| Bed and breakfast'!#REF!*0.85</f>
        <v>#REF!</v>
      </c>
      <c r="E11" s="313" t="e">
        <f>'C завтраками| Bed and breakfast'!#REF!*0.85</f>
        <v>#REF!</v>
      </c>
      <c r="F11" s="313" t="e">
        <f>'C завтраками| Bed and breakfast'!#REF!*0.85</f>
        <v>#REF!</v>
      </c>
      <c r="G11" s="313" t="e">
        <f>'C завтраками| Bed and breakfast'!#REF!*0.85</f>
        <v>#REF!</v>
      </c>
      <c r="H11" s="313">
        <f>'C завтраками| Bed and breakfast'!B10*0.85</f>
        <v>17850</v>
      </c>
      <c r="I11" s="313">
        <f>'C завтраками| Bed and breakfast'!C10*0.85</f>
        <v>16575</v>
      </c>
      <c r="J11" s="313">
        <f>'C завтраками| Bed and breakfast'!D10*0.85</f>
        <v>14620</v>
      </c>
      <c r="K11" s="313">
        <f>'C завтраками| Bed and breakfast'!E10*0.85</f>
        <v>14620</v>
      </c>
      <c r="L11" s="313">
        <f>'C завтраками| Bed and breakfast'!F10*0.85</f>
        <v>17850</v>
      </c>
      <c r="M11" s="313">
        <f>'C завтраками| Bed and breakfast'!G10*0.85</f>
        <v>29325</v>
      </c>
      <c r="N11" s="313">
        <f>'C завтраками| Bed and breakfast'!I10*0.85</f>
        <v>22950</v>
      </c>
      <c r="O11" s="313">
        <f>'C завтраками| Bed and breakfast'!J10*0.85</f>
        <v>22950</v>
      </c>
      <c r="P11" s="313">
        <f>'C завтраками| Bed and breakfast'!K10*0.85</f>
        <v>20400</v>
      </c>
      <c r="Q11" s="313">
        <f>'C завтраками| Bed and breakfast'!L10*0.85</f>
        <v>25500</v>
      </c>
      <c r="R11" s="313">
        <f>'C завтраками| Bed and breakfast'!N10*0.85</f>
        <v>14025</v>
      </c>
      <c r="S11" s="313">
        <f>'C завтраками| Bed and breakfast'!P10*0.85</f>
        <v>14025</v>
      </c>
      <c r="T11" s="313">
        <f>'C завтраками| Bed and breakfast'!Q10*0.85</f>
        <v>14620</v>
      </c>
      <c r="U11" s="313">
        <f>'C завтраками| Bed and breakfast'!R10*0.85</f>
        <v>15300</v>
      </c>
      <c r="V11" s="313">
        <f>'C завтраками| Bed and breakfast'!S10*0.85</f>
        <v>12750</v>
      </c>
      <c r="W11" s="313">
        <f>'C завтраками| Bed and breakfast'!T10*0.85</f>
        <v>15300</v>
      </c>
      <c r="X11" s="313">
        <f>'C завтраками| Bed and breakfast'!U10*0.85</f>
        <v>17850</v>
      </c>
      <c r="Y11" s="313">
        <f>'C завтраками| Bed and breakfast'!V10*0.85</f>
        <v>17850</v>
      </c>
      <c r="Z11" s="313">
        <f>'C завтраками| Bed and breakfast'!W10*0.85</f>
        <v>17850</v>
      </c>
      <c r="AA11" s="313">
        <f>'C завтраками| Bed and breakfast'!X10*0.85</f>
        <v>17850</v>
      </c>
      <c r="AB11" s="313">
        <f>'C завтраками| Bed and breakfast'!Y10*0.85</f>
        <v>16575</v>
      </c>
      <c r="AC11" s="313">
        <f>'C завтраками| Bed and breakfast'!Z10*0.85</f>
        <v>20400</v>
      </c>
      <c r="AD11" s="313">
        <f>'C завтраками| Bed and breakfast'!AA10*0.85</f>
        <v>16575</v>
      </c>
      <c r="AE11" s="313">
        <f>'C завтраками| Bed and breakfast'!AC10*0.85</f>
        <v>20400</v>
      </c>
      <c r="AF11" s="313">
        <f>'C завтраками| Bed and breakfast'!AD10*0.85</f>
        <v>16575</v>
      </c>
      <c r="AG11" s="313">
        <f>'C завтраками| Bed and breakfast'!AE10*0.85</f>
        <v>20400</v>
      </c>
      <c r="AH11" s="313">
        <f>'C завтраками| Bed and breakfast'!AF10*0.85</f>
        <v>17850</v>
      </c>
      <c r="AI11" s="313">
        <f>'C завтраками| Bed and breakfast'!AG10*0.85</f>
        <v>23545</v>
      </c>
      <c r="AJ11" s="313">
        <f>'C завтраками| Bed and breakfast'!AH10*0.85</f>
        <v>26095</v>
      </c>
      <c r="AK11" s="313">
        <f>'C завтраками| Bed and breakfast'!AI10*0.85</f>
        <v>23545</v>
      </c>
      <c r="AL11" s="313">
        <f>'C завтраками| Bed and breakfast'!AL10*0.85</f>
        <v>23545</v>
      </c>
      <c r="AM11" s="313">
        <f>'C завтраками| Bed and breakfast'!AM10*0.85</f>
        <v>22100</v>
      </c>
      <c r="AN11" s="313">
        <f>'C завтраками| Bed and breakfast'!AN10*0.85</f>
        <v>26095</v>
      </c>
      <c r="AO11" s="313">
        <f>'C завтраками| Bed and breakfast'!AO10*0.85</f>
        <v>23545</v>
      </c>
      <c r="AP11" s="313">
        <f>'C завтраками| Bed and breakfast'!AQ10*0.85</f>
        <v>26095</v>
      </c>
      <c r="AQ11" s="313">
        <f>'C завтраками| Bed and breakfast'!AR10*0.85</f>
        <v>32895</v>
      </c>
      <c r="AR11" s="313">
        <f>'C завтраками| Bed and breakfast'!AS10*0.85</f>
        <v>26095</v>
      </c>
      <c r="AS11" s="313">
        <f>'C завтраками| Bed and breakfast'!AT10*0.85</f>
        <v>30345</v>
      </c>
      <c r="AT11" s="313">
        <f>'C завтраками| Bed and breakfast'!AU10*0.85</f>
        <v>26095</v>
      </c>
      <c r="AU11" s="313">
        <f>'C завтраками| Bed and breakfast'!AV10*0.85</f>
        <v>30345</v>
      </c>
      <c r="AV11" s="313">
        <f>'C завтраками| Bed and breakfast'!AW10*0.85</f>
        <v>26095</v>
      </c>
      <c r="AW11" s="313">
        <f>'C завтраками| Bed and breakfast'!AX10*0.85</f>
        <v>32895</v>
      </c>
      <c r="AX11" s="313">
        <f>'C завтраками| Bed and breakfast'!AY10*0.85</f>
        <v>22100</v>
      </c>
      <c r="AY11" s="313">
        <f>'C завтраками| Bed and breakfast'!AZ10*0.85</f>
        <v>27795</v>
      </c>
      <c r="AZ11" s="313">
        <f>'C завтраками| Bed and breakfast'!BA10*0.85</f>
        <v>19550</v>
      </c>
      <c r="BA11" s="313">
        <f>'C завтраками| Bed and breakfast'!BB10*0.85</f>
        <v>20825</v>
      </c>
      <c r="BB11" s="313">
        <f>'C завтраками| Bed and breakfast'!BC10*0.85</f>
        <v>19550</v>
      </c>
      <c r="BC11" s="313">
        <f>'C завтраками| Bed and breakfast'!BD10*0.85</f>
        <v>20825</v>
      </c>
      <c r="BD11" s="313">
        <f>'C завтраками| Bed and breakfast'!BE10*0.85</f>
        <v>19550</v>
      </c>
      <c r="BE11" s="313">
        <f>'C завтраками| Bed and breakfast'!BF10*0.85</f>
        <v>20825</v>
      </c>
      <c r="BF11" s="313">
        <f>'C завтраками| Bed and breakfast'!BG10*0.85</f>
        <v>19550</v>
      </c>
      <c r="BG11" s="313">
        <f>'C завтраками| Bed and breakfast'!BH10*0.85</f>
        <v>20825</v>
      </c>
      <c r="BH11" s="313">
        <f>'C завтраками| Bed and breakfast'!BI10*0.85</f>
        <v>19550</v>
      </c>
    </row>
    <row r="12" spans="1:60" s="85" customFormat="1" x14ac:dyDescent="0.2">
      <c r="A12" s="260">
        <v>2</v>
      </c>
      <c r="B12" s="313" t="e">
        <f>'C завтраками| Bed and breakfast'!#REF!*0.85</f>
        <v>#REF!</v>
      </c>
      <c r="C12" s="313" t="e">
        <f>'C завтраками| Bed and breakfast'!#REF!*0.85</f>
        <v>#REF!</v>
      </c>
      <c r="D12" s="313" t="e">
        <f>'C завтраками| Bed and breakfast'!#REF!*0.85</f>
        <v>#REF!</v>
      </c>
      <c r="E12" s="313" t="e">
        <f>'C завтраками| Bed and breakfast'!#REF!*0.85</f>
        <v>#REF!</v>
      </c>
      <c r="F12" s="313" t="e">
        <f>'C завтраками| Bed and breakfast'!#REF!*0.85</f>
        <v>#REF!</v>
      </c>
      <c r="G12" s="313" t="e">
        <f>'C завтраками| Bed and breakfast'!#REF!*0.85</f>
        <v>#REF!</v>
      </c>
      <c r="H12" s="313">
        <f>'C завтраками| Bed and breakfast'!B11*0.85</f>
        <v>19550</v>
      </c>
      <c r="I12" s="313">
        <f>'C завтраками| Bed and breakfast'!C11*0.85</f>
        <v>18275</v>
      </c>
      <c r="J12" s="313">
        <f>'C завтраками| Bed and breakfast'!D11*0.85</f>
        <v>16320</v>
      </c>
      <c r="K12" s="313">
        <f>'C завтраками| Bed and breakfast'!E11*0.85</f>
        <v>16320</v>
      </c>
      <c r="L12" s="313">
        <f>'C завтраками| Bed and breakfast'!F11*0.85</f>
        <v>19550</v>
      </c>
      <c r="M12" s="313">
        <f>'C завтраками| Bed and breakfast'!G11*0.85</f>
        <v>31025</v>
      </c>
      <c r="N12" s="313">
        <f>'C завтраками| Bed and breakfast'!I11*0.85</f>
        <v>24650</v>
      </c>
      <c r="O12" s="313">
        <f>'C завтраками| Bed and breakfast'!J11*0.85</f>
        <v>24650</v>
      </c>
      <c r="P12" s="313">
        <f>'C завтраками| Bed and breakfast'!K11*0.85</f>
        <v>22100</v>
      </c>
      <c r="Q12" s="313">
        <f>'C завтраками| Bed and breakfast'!L11*0.85</f>
        <v>27200</v>
      </c>
      <c r="R12" s="313">
        <f>'C завтраками| Bed and breakfast'!N11*0.85</f>
        <v>15725</v>
      </c>
      <c r="S12" s="313">
        <f>'C завтраками| Bed and breakfast'!P11*0.85</f>
        <v>15725</v>
      </c>
      <c r="T12" s="313">
        <f>'C завтраками| Bed and breakfast'!Q11*0.85</f>
        <v>16320</v>
      </c>
      <c r="U12" s="313">
        <f>'C завтраками| Bed and breakfast'!R11*0.85</f>
        <v>17000</v>
      </c>
      <c r="V12" s="313">
        <f>'C завтраками| Bed and breakfast'!S11*0.85</f>
        <v>14450</v>
      </c>
      <c r="W12" s="313">
        <f>'C завтраками| Bed and breakfast'!T11*0.85</f>
        <v>17000</v>
      </c>
      <c r="X12" s="313">
        <f>'C завтраками| Bed and breakfast'!U11*0.85</f>
        <v>19550</v>
      </c>
      <c r="Y12" s="313">
        <f>'C завтраками| Bed and breakfast'!V11*0.85</f>
        <v>19550</v>
      </c>
      <c r="Z12" s="313">
        <f>'C завтраками| Bed and breakfast'!W11*0.85</f>
        <v>19550</v>
      </c>
      <c r="AA12" s="313">
        <f>'C завтраками| Bed and breakfast'!X11*0.85</f>
        <v>19550</v>
      </c>
      <c r="AB12" s="313">
        <f>'C завтраками| Bed and breakfast'!Y11*0.85</f>
        <v>18275</v>
      </c>
      <c r="AC12" s="313">
        <f>'C завтраками| Bed and breakfast'!Z11*0.85</f>
        <v>22100</v>
      </c>
      <c r="AD12" s="313">
        <f>'C завтраками| Bed and breakfast'!AA11*0.85</f>
        <v>18275</v>
      </c>
      <c r="AE12" s="313">
        <f>'C завтраками| Bed and breakfast'!AC11*0.85</f>
        <v>22100</v>
      </c>
      <c r="AF12" s="313">
        <f>'C завтраками| Bed and breakfast'!AD11*0.85</f>
        <v>18275</v>
      </c>
      <c r="AG12" s="313">
        <f>'C завтраками| Bed and breakfast'!AE11*0.85</f>
        <v>22100</v>
      </c>
      <c r="AH12" s="313">
        <f>'C завтраками| Bed and breakfast'!AF11*0.85</f>
        <v>19550</v>
      </c>
      <c r="AI12" s="313">
        <f>'C завтраками| Bed and breakfast'!AG11*0.85</f>
        <v>25245</v>
      </c>
      <c r="AJ12" s="313">
        <f>'C завтраками| Bed and breakfast'!AH11*0.85</f>
        <v>27795</v>
      </c>
      <c r="AK12" s="313">
        <f>'C завтраками| Bed and breakfast'!AI11*0.85</f>
        <v>25245</v>
      </c>
      <c r="AL12" s="313">
        <f>'C завтраками| Bed and breakfast'!AL11*0.85</f>
        <v>25245</v>
      </c>
      <c r="AM12" s="313">
        <f>'C завтраками| Bed and breakfast'!AM11*0.85</f>
        <v>23800</v>
      </c>
      <c r="AN12" s="313">
        <f>'C завтраками| Bed and breakfast'!AN11*0.85</f>
        <v>27795</v>
      </c>
      <c r="AO12" s="313">
        <f>'C завтраками| Bed and breakfast'!AO11*0.85</f>
        <v>25245</v>
      </c>
      <c r="AP12" s="313">
        <f>'C завтраками| Bed and breakfast'!AQ11*0.85</f>
        <v>27795</v>
      </c>
      <c r="AQ12" s="313">
        <f>'C завтраками| Bed and breakfast'!AR11*0.85</f>
        <v>34595</v>
      </c>
      <c r="AR12" s="313">
        <f>'C завтраками| Bed and breakfast'!AS11*0.85</f>
        <v>27795</v>
      </c>
      <c r="AS12" s="313">
        <f>'C завтраками| Bed and breakfast'!AT11*0.85</f>
        <v>32045</v>
      </c>
      <c r="AT12" s="313">
        <f>'C завтраками| Bed and breakfast'!AU11*0.85</f>
        <v>27795</v>
      </c>
      <c r="AU12" s="313">
        <f>'C завтраками| Bed and breakfast'!AV11*0.85</f>
        <v>32045</v>
      </c>
      <c r="AV12" s="313">
        <f>'C завтраками| Bed and breakfast'!AW11*0.85</f>
        <v>27795</v>
      </c>
      <c r="AW12" s="313">
        <f>'C завтраками| Bed and breakfast'!AX11*0.85</f>
        <v>34595</v>
      </c>
      <c r="AX12" s="313">
        <f>'C завтраками| Bed and breakfast'!AY11*0.85</f>
        <v>23800</v>
      </c>
      <c r="AY12" s="313">
        <f>'C завтраками| Bed and breakfast'!AZ11*0.85</f>
        <v>29495</v>
      </c>
      <c r="AZ12" s="313">
        <f>'C завтраками| Bed and breakfast'!BA11*0.85</f>
        <v>21250</v>
      </c>
      <c r="BA12" s="313">
        <f>'C завтраками| Bed and breakfast'!BB11*0.85</f>
        <v>22525</v>
      </c>
      <c r="BB12" s="313">
        <f>'C завтраками| Bed and breakfast'!BC11*0.85</f>
        <v>21250</v>
      </c>
      <c r="BC12" s="313">
        <f>'C завтраками| Bed and breakfast'!BD11*0.85</f>
        <v>22525</v>
      </c>
      <c r="BD12" s="313">
        <f>'C завтраками| Bed and breakfast'!BE11*0.85</f>
        <v>21250</v>
      </c>
      <c r="BE12" s="313">
        <f>'C завтраками| Bed and breakfast'!BF11*0.85</f>
        <v>22525</v>
      </c>
      <c r="BF12" s="313">
        <f>'C завтраками| Bed and breakfast'!BG11*0.85</f>
        <v>21250</v>
      </c>
      <c r="BG12" s="313">
        <f>'C завтраками| Bed and breakfast'!BH11*0.85</f>
        <v>22525</v>
      </c>
      <c r="BH12" s="313">
        <f>'C завтраками| Bed and breakfast'!BI11*0.85</f>
        <v>21250</v>
      </c>
    </row>
    <row r="13" spans="1:60" s="85" customFormat="1" x14ac:dyDescent="0.2">
      <c r="A13" s="259" t="s">
        <v>154</v>
      </c>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row>
    <row r="14" spans="1:60" s="85" customFormat="1" x14ac:dyDescent="0.2">
      <c r="A14" s="260">
        <v>1</v>
      </c>
      <c r="B14" s="313" t="e">
        <f>'C завтраками| Bed and breakfast'!#REF!*0.85</f>
        <v>#REF!</v>
      </c>
      <c r="C14" s="313" t="e">
        <f>'C завтраками| Bed and breakfast'!#REF!*0.85</f>
        <v>#REF!</v>
      </c>
      <c r="D14" s="313" t="e">
        <f>'C завтраками| Bed and breakfast'!#REF!*0.85</f>
        <v>#REF!</v>
      </c>
      <c r="E14" s="313" t="e">
        <f>'C завтраками| Bed and breakfast'!#REF!*0.85</f>
        <v>#REF!</v>
      </c>
      <c r="F14" s="313" t="e">
        <f>'C завтраками| Bed and breakfast'!#REF!*0.85</f>
        <v>#REF!</v>
      </c>
      <c r="G14" s="313" t="e">
        <f>'C завтраками| Bed and breakfast'!#REF!*0.85</f>
        <v>#REF!</v>
      </c>
      <c r="H14" s="313">
        <f>'C завтраками| Bed and breakfast'!B13*0.85</f>
        <v>18700</v>
      </c>
      <c r="I14" s="313">
        <f>'C завтраками| Bed and breakfast'!C13*0.85</f>
        <v>17425</v>
      </c>
      <c r="J14" s="313">
        <f>'C завтраками| Bed and breakfast'!D13*0.85</f>
        <v>15470</v>
      </c>
      <c r="K14" s="313">
        <f>'C завтраками| Bed and breakfast'!E13*0.85</f>
        <v>15470</v>
      </c>
      <c r="L14" s="313">
        <f>'C завтраками| Bed and breakfast'!F13*0.85</f>
        <v>18700</v>
      </c>
      <c r="M14" s="313">
        <f>'C завтраками| Bed and breakfast'!G13*0.85</f>
        <v>30175</v>
      </c>
      <c r="N14" s="313">
        <f>'C завтраками| Bed and breakfast'!I13*0.85</f>
        <v>23800</v>
      </c>
      <c r="O14" s="313">
        <f>'C завтраками| Bed and breakfast'!J13*0.85</f>
        <v>23800</v>
      </c>
      <c r="P14" s="313">
        <f>'C завтраками| Bed and breakfast'!K13*0.85</f>
        <v>21250</v>
      </c>
      <c r="Q14" s="313">
        <f>'C завтраками| Bed and breakfast'!L13*0.85</f>
        <v>26350</v>
      </c>
      <c r="R14" s="313">
        <f>'C завтраками| Bed and breakfast'!N13*0.85</f>
        <v>14875</v>
      </c>
      <c r="S14" s="313">
        <f>'C завтраками| Bed and breakfast'!P13*0.85</f>
        <v>14875</v>
      </c>
      <c r="T14" s="313">
        <f>'C завтраками| Bed and breakfast'!Q13*0.85</f>
        <v>15470</v>
      </c>
      <c r="U14" s="313">
        <f>'C завтраками| Bed and breakfast'!R13*0.85</f>
        <v>16150</v>
      </c>
      <c r="V14" s="313">
        <f>'C завтраками| Bed and breakfast'!S13*0.85</f>
        <v>13600</v>
      </c>
      <c r="W14" s="313">
        <f>'C завтраками| Bed and breakfast'!T13*0.85</f>
        <v>16150</v>
      </c>
      <c r="X14" s="313">
        <f>'C завтраками| Bed and breakfast'!U13*0.85</f>
        <v>18700</v>
      </c>
      <c r="Y14" s="313">
        <f>'C завтраками| Bed and breakfast'!V13*0.85</f>
        <v>18700</v>
      </c>
      <c r="Z14" s="313">
        <f>'C завтраками| Bed and breakfast'!W13*0.85</f>
        <v>18700</v>
      </c>
      <c r="AA14" s="313">
        <f>'C завтраками| Bed and breakfast'!X13*0.85</f>
        <v>18700</v>
      </c>
      <c r="AB14" s="313">
        <f>'C завтраками| Bed and breakfast'!Y13*0.85</f>
        <v>17425</v>
      </c>
      <c r="AC14" s="313">
        <f>'C завтраками| Bed and breakfast'!Z13*0.85</f>
        <v>21250</v>
      </c>
      <c r="AD14" s="313">
        <f>'C завтраками| Bed and breakfast'!AA13*0.85</f>
        <v>17425</v>
      </c>
      <c r="AE14" s="313">
        <f>'C завтраками| Bed and breakfast'!AC13*0.85</f>
        <v>21250</v>
      </c>
      <c r="AF14" s="313">
        <f>'C завтраками| Bed and breakfast'!AD13*0.85</f>
        <v>17425</v>
      </c>
      <c r="AG14" s="313">
        <f>'C завтраками| Bed and breakfast'!AE13*0.85</f>
        <v>21250</v>
      </c>
      <c r="AH14" s="313">
        <f>'C завтраками| Bed and breakfast'!AF13*0.85</f>
        <v>18700</v>
      </c>
      <c r="AI14" s="313">
        <f>'C завтраками| Bed and breakfast'!AG13*0.85</f>
        <v>24395</v>
      </c>
      <c r="AJ14" s="313">
        <f>'C завтраками| Bed and breakfast'!AH13*0.85</f>
        <v>26945</v>
      </c>
      <c r="AK14" s="313">
        <f>'C завтраками| Bed and breakfast'!AI13*0.85</f>
        <v>24395</v>
      </c>
      <c r="AL14" s="313">
        <f>'C завтраками| Bed and breakfast'!AL13*0.85</f>
        <v>24395</v>
      </c>
      <c r="AM14" s="313">
        <f>'C завтраками| Bed and breakfast'!AM13*0.85</f>
        <v>22950</v>
      </c>
      <c r="AN14" s="313">
        <f>'C завтраками| Bed and breakfast'!AN13*0.85</f>
        <v>26945</v>
      </c>
      <c r="AO14" s="313">
        <f>'C завтраками| Bed and breakfast'!AO13*0.85</f>
        <v>24395</v>
      </c>
      <c r="AP14" s="313">
        <f>'C завтраками| Bed and breakfast'!AQ13*0.85</f>
        <v>26945</v>
      </c>
      <c r="AQ14" s="313">
        <f>'C завтраками| Bed and breakfast'!AR13*0.85</f>
        <v>33745</v>
      </c>
      <c r="AR14" s="313">
        <f>'C завтраками| Bed and breakfast'!AS13*0.85</f>
        <v>26945</v>
      </c>
      <c r="AS14" s="313">
        <f>'C завтраками| Bed and breakfast'!AT13*0.85</f>
        <v>31195</v>
      </c>
      <c r="AT14" s="313">
        <f>'C завтраками| Bed and breakfast'!AU13*0.85</f>
        <v>26945</v>
      </c>
      <c r="AU14" s="313">
        <f>'C завтраками| Bed and breakfast'!AV13*0.85</f>
        <v>31195</v>
      </c>
      <c r="AV14" s="313">
        <f>'C завтраками| Bed and breakfast'!AW13*0.85</f>
        <v>26945</v>
      </c>
      <c r="AW14" s="313">
        <f>'C завтраками| Bed and breakfast'!AX13*0.85</f>
        <v>33745</v>
      </c>
      <c r="AX14" s="313">
        <f>'C завтраками| Bed and breakfast'!AY13*0.85</f>
        <v>22950</v>
      </c>
      <c r="AY14" s="313">
        <f>'C завтраками| Bed and breakfast'!AZ13*0.85</f>
        <v>28645</v>
      </c>
      <c r="AZ14" s="313">
        <f>'C завтраками| Bed and breakfast'!BA13*0.85</f>
        <v>20400</v>
      </c>
      <c r="BA14" s="313">
        <f>'C завтраками| Bed and breakfast'!BB13*0.85</f>
        <v>21675</v>
      </c>
      <c r="BB14" s="313">
        <f>'C завтраками| Bed and breakfast'!BC13*0.85</f>
        <v>20400</v>
      </c>
      <c r="BC14" s="313">
        <f>'C завтраками| Bed and breakfast'!BD13*0.85</f>
        <v>21675</v>
      </c>
      <c r="BD14" s="313">
        <f>'C завтраками| Bed and breakfast'!BE13*0.85</f>
        <v>20400</v>
      </c>
      <c r="BE14" s="313">
        <f>'C завтраками| Bed and breakfast'!BF13*0.85</f>
        <v>21675</v>
      </c>
      <c r="BF14" s="313">
        <f>'C завтраками| Bed and breakfast'!BG13*0.85</f>
        <v>20400</v>
      </c>
      <c r="BG14" s="313">
        <f>'C завтраками| Bed and breakfast'!BH13*0.85</f>
        <v>21675</v>
      </c>
      <c r="BH14" s="313">
        <f>'C завтраками| Bed and breakfast'!BI13*0.85</f>
        <v>20400</v>
      </c>
    </row>
    <row r="15" spans="1:60" s="85" customFormat="1" x14ac:dyDescent="0.2">
      <c r="A15" s="260">
        <v>2</v>
      </c>
      <c r="B15" s="313" t="e">
        <f>'C завтраками| Bed and breakfast'!#REF!*0.85</f>
        <v>#REF!</v>
      </c>
      <c r="C15" s="313" t="e">
        <f>'C завтраками| Bed and breakfast'!#REF!*0.85</f>
        <v>#REF!</v>
      </c>
      <c r="D15" s="313" t="e">
        <f>'C завтраками| Bed and breakfast'!#REF!*0.85</f>
        <v>#REF!</v>
      </c>
      <c r="E15" s="313" t="e">
        <f>'C завтраками| Bed and breakfast'!#REF!*0.85</f>
        <v>#REF!</v>
      </c>
      <c r="F15" s="313" t="e">
        <f>'C завтраками| Bed and breakfast'!#REF!*0.85</f>
        <v>#REF!</v>
      </c>
      <c r="G15" s="313" t="e">
        <f>'C завтраками| Bed and breakfast'!#REF!*0.85</f>
        <v>#REF!</v>
      </c>
      <c r="H15" s="313">
        <f>'C завтраками| Bed and breakfast'!B14*0.85</f>
        <v>20400</v>
      </c>
      <c r="I15" s="313">
        <f>'C завтраками| Bed and breakfast'!C14*0.85</f>
        <v>19125</v>
      </c>
      <c r="J15" s="313">
        <f>'C завтраками| Bed and breakfast'!D14*0.85</f>
        <v>17170</v>
      </c>
      <c r="K15" s="313">
        <f>'C завтраками| Bed and breakfast'!E14*0.85</f>
        <v>17170</v>
      </c>
      <c r="L15" s="313">
        <f>'C завтраками| Bed and breakfast'!F14*0.85</f>
        <v>20400</v>
      </c>
      <c r="M15" s="313">
        <f>'C завтраками| Bed and breakfast'!G14*0.85</f>
        <v>31875</v>
      </c>
      <c r="N15" s="313">
        <f>'C завтраками| Bed and breakfast'!I14*0.85</f>
        <v>25500</v>
      </c>
      <c r="O15" s="313">
        <f>'C завтраками| Bed and breakfast'!J14*0.85</f>
        <v>25500</v>
      </c>
      <c r="P15" s="313">
        <f>'C завтраками| Bed and breakfast'!K14*0.85</f>
        <v>22950</v>
      </c>
      <c r="Q15" s="313">
        <f>'C завтраками| Bed and breakfast'!L14*0.85</f>
        <v>28050</v>
      </c>
      <c r="R15" s="313">
        <f>'C завтраками| Bed and breakfast'!N14*0.85</f>
        <v>16575</v>
      </c>
      <c r="S15" s="313">
        <f>'C завтраками| Bed and breakfast'!P14*0.85</f>
        <v>16575</v>
      </c>
      <c r="T15" s="313">
        <f>'C завтраками| Bed and breakfast'!Q14*0.85</f>
        <v>17170</v>
      </c>
      <c r="U15" s="313">
        <f>'C завтраками| Bed and breakfast'!R14*0.85</f>
        <v>17850</v>
      </c>
      <c r="V15" s="313">
        <f>'C завтраками| Bed and breakfast'!S14*0.85</f>
        <v>15300</v>
      </c>
      <c r="W15" s="313">
        <f>'C завтраками| Bed and breakfast'!T14*0.85</f>
        <v>17850</v>
      </c>
      <c r="X15" s="313">
        <f>'C завтраками| Bed and breakfast'!U14*0.85</f>
        <v>20400</v>
      </c>
      <c r="Y15" s="313">
        <f>'C завтраками| Bed and breakfast'!V14*0.85</f>
        <v>20400</v>
      </c>
      <c r="Z15" s="313">
        <f>'C завтраками| Bed and breakfast'!W14*0.85</f>
        <v>20400</v>
      </c>
      <c r="AA15" s="313">
        <f>'C завтраками| Bed and breakfast'!X14*0.85</f>
        <v>20400</v>
      </c>
      <c r="AB15" s="313">
        <f>'C завтраками| Bed and breakfast'!Y14*0.85</f>
        <v>19125</v>
      </c>
      <c r="AC15" s="313">
        <f>'C завтраками| Bed and breakfast'!Z14*0.85</f>
        <v>22950</v>
      </c>
      <c r="AD15" s="313">
        <f>'C завтраками| Bed and breakfast'!AA14*0.85</f>
        <v>19125</v>
      </c>
      <c r="AE15" s="313">
        <f>'C завтраками| Bed and breakfast'!AC14*0.85</f>
        <v>22950</v>
      </c>
      <c r="AF15" s="313">
        <f>'C завтраками| Bed and breakfast'!AD14*0.85</f>
        <v>19125</v>
      </c>
      <c r="AG15" s="313">
        <f>'C завтраками| Bed and breakfast'!AE14*0.85</f>
        <v>22950</v>
      </c>
      <c r="AH15" s="313">
        <f>'C завтраками| Bed and breakfast'!AF14*0.85</f>
        <v>20400</v>
      </c>
      <c r="AI15" s="313">
        <f>'C завтраками| Bed and breakfast'!AG14*0.85</f>
        <v>26095</v>
      </c>
      <c r="AJ15" s="313">
        <f>'C завтраками| Bed and breakfast'!AH14*0.85</f>
        <v>28645</v>
      </c>
      <c r="AK15" s="313">
        <f>'C завтраками| Bed and breakfast'!AI14*0.85</f>
        <v>26095</v>
      </c>
      <c r="AL15" s="313">
        <f>'C завтраками| Bed and breakfast'!AL14*0.85</f>
        <v>26095</v>
      </c>
      <c r="AM15" s="313">
        <f>'C завтраками| Bed and breakfast'!AM14*0.85</f>
        <v>24650</v>
      </c>
      <c r="AN15" s="313">
        <f>'C завтраками| Bed and breakfast'!AN14*0.85</f>
        <v>28645</v>
      </c>
      <c r="AO15" s="313">
        <f>'C завтраками| Bed and breakfast'!AO14*0.85</f>
        <v>26095</v>
      </c>
      <c r="AP15" s="313">
        <f>'C завтраками| Bed and breakfast'!AQ14*0.85</f>
        <v>28645</v>
      </c>
      <c r="AQ15" s="313">
        <f>'C завтраками| Bed and breakfast'!AR14*0.85</f>
        <v>35445</v>
      </c>
      <c r="AR15" s="313">
        <f>'C завтраками| Bed and breakfast'!AS14*0.85</f>
        <v>28645</v>
      </c>
      <c r="AS15" s="313">
        <f>'C завтраками| Bed and breakfast'!AT14*0.85</f>
        <v>32895</v>
      </c>
      <c r="AT15" s="313">
        <f>'C завтраками| Bed and breakfast'!AU14*0.85</f>
        <v>28645</v>
      </c>
      <c r="AU15" s="313">
        <f>'C завтраками| Bed and breakfast'!AV14*0.85</f>
        <v>32895</v>
      </c>
      <c r="AV15" s="313">
        <f>'C завтраками| Bed and breakfast'!AW14*0.85</f>
        <v>28645</v>
      </c>
      <c r="AW15" s="313">
        <f>'C завтраками| Bed and breakfast'!AX14*0.85</f>
        <v>35445</v>
      </c>
      <c r="AX15" s="313">
        <f>'C завтраками| Bed and breakfast'!AY14*0.85</f>
        <v>24650</v>
      </c>
      <c r="AY15" s="313">
        <f>'C завтраками| Bed and breakfast'!AZ14*0.85</f>
        <v>30345</v>
      </c>
      <c r="AZ15" s="313">
        <f>'C завтраками| Bed and breakfast'!BA14*0.85</f>
        <v>22100</v>
      </c>
      <c r="BA15" s="313">
        <f>'C завтраками| Bed and breakfast'!BB14*0.85</f>
        <v>23375</v>
      </c>
      <c r="BB15" s="313">
        <f>'C завтраками| Bed and breakfast'!BC14*0.85</f>
        <v>22100</v>
      </c>
      <c r="BC15" s="313">
        <f>'C завтраками| Bed and breakfast'!BD14*0.85</f>
        <v>23375</v>
      </c>
      <c r="BD15" s="313">
        <f>'C завтраками| Bed and breakfast'!BE14*0.85</f>
        <v>22100</v>
      </c>
      <c r="BE15" s="313">
        <f>'C завтраками| Bed and breakfast'!BF14*0.85</f>
        <v>23375</v>
      </c>
      <c r="BF15" s="313">
        <f>'C завтраками| Bed and breakfast'!BG14*0.85</f>
        <v>22100</v>
      </c>
      <c r="BG15" s="313">
        <f>'C завтраками| Bed and breakfast'!BH14*0.85</f>
        <v>23375</v>
      </c>
      <c r="BH15" s="313">
        <f>'C завтраками| Bed and breakfast'!BI14*0.85</f>
        <v>22100</v>
      </c>
    </row>
    <row r="16" spans="1:60" s="85" customFormat="1" x14ac:dyDescent="0.2">
      <c r="A16" s="259" t="s">
        <v>156</v>
      </c>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2"/>
    </row>
    <row r="17" spans="1:60" s="85" customFormat="1" x14ac:dyDescent="0.2">
      <c r="A17" s="260">
        <v>1</v>
      </c>
      <c r="B17" s="313" t="e">
        <f>'C завтраками| Bed and breakfast'!#REF!*0.85</f>
        <v>#REF!</v>
      </c>
      <c r="C17" s="313" t="e">
        <f>'C завтраками| Bed and breakfast'!#REF!*0.85</f>
        <v>#REF!</v>
      </c>
      <c r="D17" s="313" t="e">
        <f>'C завтраками| Bed and breakfast'!#REF!*0.85</f>
        <v>#REF!</v>
      </c>
      <c r="E17" s="313" t="e">
        <f>'C завтраками| Bed and breakfast'!#REF!*0.85</f>
        <v>#REF!</v>
      </c>
      <c r="F17" s="313" t="e">
        <f>'C завтраками| Bed and breakfast'!#REF!*0.85</f>
        <v>#REF!</v>
      </c>
      <c r="G17" s="313" t="e">
        <f>'C завтраками| Bed and breakfast'!#REF!*0.85</f>
        <v>#REF!</v>
      </c>
      <c r="H17" s="313">
        <f>'C завтраками| Bed and breakfast'!B16*0.85</f>
        <v>21250</v>
      </c>
      <c r="I17" s="313">
        <f>'C завтраками| Bed and breakfast'!C16*0.85</f>
        <v>19975</v>
      </c>
      <c r="J17" s="313">
        <f>'C завтраками| Bed and breakfast'!D16*0.85</f>
        <v>18020</v>
      </c>
      <c r="K17" s="313">
        <f>'C завтраками| Bed and breakfast'!E16*0.85</f>
        <v>18020</v>
      </c>
      <c r="L17" s="313">
        <f>'C завтраками| Bed and breakfast'!F16*0.85</f>
        <v>21250</v>
      </c>
      <c r="M17" s="313">
        <f>'C завтраками| Bed and breakfast'!G16*0.85</f>
        <v>32725</v>
      </c>
      <c r="N17" s="313">
        <f>'C завтраками| Bed and breakfast'!I16*0.85</f>
        <v>26350</v>
      </c>
      <c r="O17" s="313">
        <f>'C завтраками| Bed and breakfast'!J16*0.85</f>
        <v>26350</v>
      </c>
      <c r="P17" s="313">
        <f>'C завтраками| Bed and breakfast'!K16*0.85</f>
        <v>23800</v>
      </c>
      <c r="Q17" s="313">
        <f>'C завтраками| Bed and breakfast'!L16*0.85</f>
        <v>28900</v>
      </c>
      <c r="R17" s="313">
        <f>'C завтраками| Bed and breakfast'!N16*0.85</f>
        <v>17425</v>
      </c>
      <c r="S17" s="313">
        <f>'C завтраками| Bed and breakfast'!P16*0.85</f>
        <v>17425</v>
      </c>
      <c r="T17" s="313">
        <f>'C завтраками| Bed and breakfast'!Q16*0.85</f>
        <v>18020</v>
      </c>
      <c r="U17" s="313">
        <f>'C завтраками| Bed and breakfast'!R16*0.85</f>
        <v>18700</v>
      </c>
      <c r="V17" s="313">
        <f>'C завтраками| Bed and breakfast'!S16*0.85</f>
        <v>16150</v>
      </c>
      <c r="W17" s="313">
        <f>'C завтраками| Bed and breakfast'!T16*0.85</f>
        <v>18700</v>
      </c>
      <c r="X17" s="313">
        <f>'C завтраками| Bed and breakfast'!U16*0.85</f>
        <v>21250</v>
      </c>
      <c r="Y17" s="313">
        <f>'C завтраками| Bed and breakfast'!V16*0.85</f>
        <v>21250</v>
      </c>
      <c r="Z17" s="313">
        <f>'C завтраками| Bed and breakfast'!W16*0.85</f>
        <v>21250</v>
      </c>
      <c r="AA17" s="313">
        <f>'C завтраками| Bed and breakfast'!X16*0.85</f>
        <v>21250</v>
      </c>
      <c r="AB17" s="313">
        <f>'C завтраками| Bed and breakfast'!Y16*0.85</f>
        <v>19975</v>
      </c>
      <c r="AC17" s="313">
        <f>'C завтраками| Bed and breakfast'!Z16*0.85</f>
        <v>23800</v>
      </c>
      <c r="AD17" s="313">
        <f>'C завтраками| Bed and breakfast'!AA16*0.85</f>
        <v>19975</v>
      </c>
      <c r="AE17" s="313">
        <f>'C завтраками| Bed and breakfast'!AC16*0.85</f>
        <v>23800</v>
      </c>
      <c r="AF17" s="313">
        <f>'C завтраками| Bed and breakfast'!AD16*0.85</f>
        <v>19975</v>
      </c>
      <c r="AG17" s="313">
        <f>'C завтраками| Bed and breakfast'!AE16*0.85</f>
        <v>23800</v>
      </c>
      <c r="AH17" s="313">
        <f>'C завтраками| Bed and breakfast'!AF16*0.85</f>
        <v>21250</v>
      </c>
      <c r="AI17" s="313">
        <f>'C завтраками| Bed and breakfast'!AG16*0.85</f>
        <v>26945</v>
      </c>
      <c r="AJ17" s="313">
        <f>'C завтраками| Bed and breakfast'!AH16*0.85</f>
        <v>29495</v>
      </c>
      <c r="AK17" s="313">
        <f>'C завтраками| Bed and breakfast'!AI16*0.85</f>
        <v>26945</v>
      </c>
      <c r="AL17" s="313">
        <f>'C завтраками| Bed and breakfast'!AL16*0.85</f>
        <v>26945</v>
      </c>
      <c r="AM17" s="313">
        <f>'C завтраками| Bed and breakfast'!AM16*0.85</f>
        <v>25500</v>
      </c>
      <c r="AN17" s="313">
        <f>'C завтраками| Bed and breakfast'!AN16*0.85</f>
        <v>29495</v>
      </c>
      <c r="AO17" s="313">
        <f>'C завтраками| Bed and breakfast'!AO16*0.85</f>
        <v>26945</v>
      </c>
      <c r="AP17" s="313">
        <f>'C завтраками| Bed and breakfast'!AQ16*0.85</f>
        <v>29495</v>
      </c>
      <c r="AQ17" s="313">
        <f>'C завтраками| Bed and breakfast'!AR16*0.85</f>
        <v>36295</v>
      </c>
      <c r="AR17" s="313">
        <f>'C завтраками| Bed and breakfast'!AS16*0.85</f>
        <v>29495</v>
      </c>
      <c r="AS17" s="313">
        <f>'C завтраками| Bed and breakfast'!AT16*0.85</f>
        <v>33745</v>
      </c>
      <c r="AT17" s="313">
        <f>'C завтраками| Bed and breakfast'!AU16*0.85</f>
        <v>29495</v>
      </c>
      <c r="AU17" s="313">
        <f>'C завтраками| Bed and breakfast'!AV16*0.85</f>
        <v>33745</v>
      </c>
      <c r="AV17" s="313">
        <f>'C завтраками| Bed and breakfast'!AW16*0.85</f>
        <v>29495</v>
      </c>
      <c r="AW17" s="313">
        <f>'C завтраками| Bed and breakfast'!AX16*0.85</f>
        <v>36295</v>
      </c>
      <c r="AX17" s="313">
        <f>'C завтраками| Bed and breakfast'!AY16*0.85</f>
        <v>25500</v>
      </c>
      <c r="AY17" s="313">
        <f>'C завтраками| Bed and breakfast'!AZ16*0.85</f>
        <v>31195</v>
      </c>
      <c r="AZ17" s="313">
        <f>'C завтраками| Bed and breakfast'!BA16*0.85</f>
        <v>22950</v>
      </c>
      <c r="BA17" s="313">
        <f>'C завтраками| Bed and breakfast'!BB16*0.85</f>
        <v>24225</v>
      </c>
      <c r="BB17" s="313">
        <f>'C завтраками| Bed and breakfast'!BC16*0.85</f>
        <v>22950</v>
      </c>
      <c r="BC17" s="313">
        <f>'C завтраками| Bed and breakfast'!BD16*0.85</f>
        <v>24225</v>
      </c>
      <c r="BD17" s="313">
        <f>'C завтраками| Bed and breakfast'!BE16*0.85</f>
        <v>22950</v>
      </c>
      <c r="BE17" s="313">
        <f>'C завтраками| Bed and breakfast'!BF16*0.85</f>
        <v>24225</v>
      </c>
      <c r="BF17" s="313">
        <f>'C завтраками| Bed and breakfast'!BG16*0.85</f>
        <v>22950</v>
      </c>
      <c r="BG17" s="313">
        <f>'C завтраками| Bed and breakfast'!BH16*0.85</f>
        <v>24225</v>
      </c>
      <c r="BH17" s="313">
        <f>'C завтраками| Bed and breakfast'!BI16*0.85</f>
        <v>22950</v>
      </c>
    </row>
    <row r="18" spans="1:60" s="85" customFormat="1" x14ac:dyDescent="0.2">
      <c r="A18" s="260">
        <v>2</v>
      </c>
      <c r="B18" s="313" t="e">
        <f>'C завтраками| Bed and breakfast'!#REF!*0.85</f>
        <v>#REF!</v>
      </c>
      <c r="C18" s="313" t="e">
        <f>'C завтраками| Bed and breakfast'!#REF!*0.85</f>
        <v>#REF!</v>
      </c>
      <c r="D18" s="313" t="e">
        <f>'C завтраками| Bed and breakfast'!#REF!*0.85</f>
        <v>#REF!</v>
      </c>
      <c r="E18" s="313" t="e">
        <f>'C завтраками| Bed and breakfast'!#REF!*0.85</f>
        <v>#REF!</v>
      </c>
      <c r="F18" s="313" t="e">
        <f>'C завтраками| Bed and breakfast'!#REF!*0.85</f>
        <v>#REF!</v>
      </c>
      <c r="G18" s="313" t="e">
        <f>'C завтраками| Bed and breakfast'!#REF!*0.85</f>
        <v>#REF!</v>
      </c>
      <c r="H18" s="313">
        <f>'C завтраками| Bed and breakfast'!B17*0.85</f>
        <v>22950</v>
      </c>
      <c r="I18" s="313">
        <f>'C завтраками| Bed and breakfast'!C17*0.85</f>
        <v>21675</v>
      </c>
      <c r="J18" s="313">
        <f>'C завтраками| Bed and breakfast'!D17*0.85</f>
        <v>19720</v>
      </c>
      <c r="K18" s="313">
        <f>'C завтраками| Bed and breakfast'!E17*0.85</f>
        <v>19720</v>
      </c>
      <c r="L18" s="313">
        <f>'C завтраками| Bed and breakfast'!F17*0.85</f>
        <v>22950</v>
      </c>
      <c r="M18" s="313">
        <f>'C завтраками| Bed and breakfast'!G17*0.85</f>
        <v>34425</v>
      </c>
      <c r="N18" s="313">
        <f>'C завтраками| Bed and breakfast'!I17*0.85</f>
        <v>28050</v>
      </c>
      <c r="O18" s="313">
        <f>'C завтраками| Bed and breakfast'!J17*0.85</f>
        <v>28050</v>
      </c>
      <c r="P18" s="313">
        <f>'C завтраками| Bed and breakfast'!K17*0.85</f>
        <v>25500</v>
      </c>
      <c r="Q18" s="313">
        <f>'C завтраками| Bed and breakfast'!L17*0.85</f>
        <v>30600</v>
      </c>
      <c r="R18" s="313">
        <f>'C завтраками| Bed and breakfast'!N17*0.85</f>
        <v>19125</v>
      </c>
      <c r="S18" s="313">
        <f>'C завтраками| Bed and breakfast'!P17*0.85</f>
        <v>19125</v>
      </c>
      <c r="T18" s="313">
        <f>'C завтраками| Bed and breakfast'!Q17*0.85</f>
        <v>19720</v>
      </c>
      <c r="U18" s="313">
        <f>'C завтраками| Bed and breakfast'!R17*0.85</f>
        <v>20400</v>
      </c>
      <c r="V18" s="313">
        <f>'C завтраками| Bed and breakfast'!S17*0.85</f>
        <v>17850</v>
      </c>
      <c r="W18" s="313">
        <f>'C завтраками| Bed and breakfast'!T17*0.85</f>
        <v>20400</v>
      </c>
      <c r="X18" s="313">
        <f>'C завтраками| Bed and breakfast'!U17*0.85</f>
        <v>22950</v>
      </c>
      <c r="Y18" s="313">
        <f>'C завтраками| Bed and breakfast'!V17*0.85</f>
        <v>22950</v>
      </c>
      <c r="Z18" s="313">
        <f>'C завтраками| Bed and breakfast'!W17*0.85</f>
        <v>22950</v>
      </c>
      <c r="AA18" s="313">
        <f>'C завтраками| Bed and breakfast'!X17*0.85</f>
        <v>22950</v>
      </c>
      <c r="AB18" s="313">
        <f>'C завтраками| Bed and breakfast'!Y17*0.85</f>
        <v>21675</v>
      </c>
      <c r="AC18" s="313">
        <f>'C завтраками| Bed and breakfast'!Z17*0.85</f>
        <v>25500</v>
      </c>
      <c r="AD18" s="313">
        <f>'C завтраками| Bed and breakfast'!AA17*0.85</f>
        <v>21675</v>
      </c>
      <c r="AE18" s="313">
        <f>'C завтраками| Bed and breakfast'!AC17*0.85</f>
        <v>25500</v>
      </c>
      <c r="AF18" s="313">
        <f>'C завтраками| Bed and breakfast'!AD17*0.85</f>
        <v>21675</v>
      </c>
      <c r="AG18" s="313">
        <f>'C завтраками| Bed and breakfast'!AE17*0.85</f>
        <v>25500</v>
      </c>
      <c r="AH18" s="313">
        <f>'C завтраками| Bed and breakfast'!AF17*0.85</f>
        <v>22950</v>
      </c>
      <c r="AI18" s="313">
        <f>'C завтраками| Bed and breakfast'!AG17*0.85</f>
        <v>28645</v>
      </c>
      <c r="AJ18" s="313">
        <f>'C завтраками| Bed and breakfast'!AH17*0.85</f>
        <v>31195</v>
      </c>
      <c r="AK18" s="313">
        <f>'C завтраками| Bed and breakfast'!AI17*0.85</f>
        <v>28645</v>
      </c>
      <c r="AL18" s="313">
        <f>'C завтраками| Bed and breakfast'!AL17*0.85</f>
        <v>28645</v>
      </c>
      <c r="AM18" s="313">
        <f>'C завтраками| Bed and breakfast'!AM17*0.85</f>
        <v>27200</v>
      </c>
      <c r="AN18" s="313">
        <f>'C завтраками| Bed and breakfast'!AN17*0.85</f>
        <v>31195</v>
      </c>
      <c r="AO18" s="313">
        <f>'C завтраками| Bed and breakfast'!AO17*0.85</f>
        <v>28645</v>
      </c>
      <c r="AP18" s="313">
        <f>'C завтраками| Bed and breakfast'!AQ17*0.85</f>
        <v>31195</v>
      </c>
      <c r="AQ18" s="313">
        <f>'C завтраками| Bed and breakfast'!AR17*0.85</f>
        <v>37995</v>
      </c>
      <c r="AR18" s="313">
        <f>'C завтраками| Bed and breakfast'!AS17*0.85</f>
        <v>31195</v>
      </c>
      <c r="AS18" s="313">
        <f>'C завтраками| Bed and breakfast'!AT17*0.85</f>
        <v>35445</v>
      </c>
      <c r="AT18" s="313">
        <f>'C завтраками| Bed and breakfast'!AU17*0.85</f>
        <v>31195</v>
      </c>
      <c r="AU18" s="313">
        <f>'C завтраками| Bed and breakfast'!AV17*0.85</f>
        <v>35445</v>
      </c>
      <c r="AV18" s="313">
        <f>'C завтраками| Bed and breakfast'!AW17*0.85</f>
        <v>31195</v>
      </c>
      <c r="AW18" s="313">
        <f>'C завтраками| Bed and breakfast'!AX17*0.85</f>
        <v>37995</v>
      </c>
      <c r="AX18" s="313">
        <f>'C завтраками| Bed and breakfast'!AY17*0.85</f>
        <v>27200</v>
      </c>
      <c r="AY18" s="313">
        <f>'C завтраками| Bed and breakfast'!AZ17*0.85</f>
        <v>32895</v>
      </c>
      <c r="AZ18" s="313">
        <f>'C завтраками| Bed and breakfast'!BA17*0.85</f>
        <v>24650</v>
      </c>
      <c r="BA18" s="313">
        <f>'C завтраками| Bed and breakfast'!BB17*0.85</f>
        <v>25925</v>
      </c>
      <c r="BB18" s="313">
        <f>'C завтраками| Bed and breakfast'!BC17*0.85</f>
        <v>24650</v>
      </c>
      <c r="BC18" s="313">
        <f>'C завтраками| Bed and breakfast'!BD17*0.85</f>
        <v>25925</v>
      </c>
      <c r="BD18" s="313">
        <f>'C завтраками| Bed and breakfast'!BE17*0.85</f>
        <v>24650</v>
      </c>
      <c r="BE18" s="313">
        <f>'C завтраками| Bed and breakfast'!BF17*0.85</f>
        <v>25925</v>
      </c>
      <c r="BF18" s="313">
        <f>'C завтраками| Bed and breakfast'!BG17*0.85</f>
        <v>24650</v>
      </c>
      <c r="BG18" s="313">
        <f>'C завтраками| Bed and breakfast'!BH17*0.85</f>
        <v>25925</v>
      </c>
      <c r="BH18" s="313">
        <f>'C завтраками| Bed and breakfast'!BI17*0.85</f>
        <v>24650</v>
      </c>
    </row>
    <row r="19" spans="1:60" s="85" customFormat="1" x14ac:dyDescent="0.2">
      <c r="A19" s="259" t="s">
        <v>136</v>
      </c>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292"/>
      <c r="BC19" s="292"/>
      <c r="BD19" s="292"/>
      <c r="BE19" s="292"/>
      <c r="BF19" s="292"/>
      <c r="BG19" s="292"/>
      <c r="BH19" s="292"/>
    </row>
    <row r="20" spans="1:60" s="85" customFormat="1" x14ac:dyDescent="0.2">
      <c r="A20" s="260">
        <v>1</v>
      </c>
      <c r="B20" s="313" t="e">
        <f>'C завтраками| Bed and breakfast'!#REF!*0.85</f>
        <v>#REF!</v>
      </c>
      <c r="C20" s="313" t="e">
        <f>'C завтраками| Bed and breakfast'!#REF!*0.85</f>
        <v>#REF!</v>
      </c>
      <c r="D20" s="313" t="e">
        <f>'C завтраками| Bed and breakfast'!#REF!*0.85</f>
        <v>#REF!</v>
      </c>
      <c r="E20" s="313" t="e">
        <f>'C завтраками| Bed and breakfast'!#REF!*0.85</f>
        <v>#REF!</v>
      </c>
      <c r="F20" s="313" t="e">
        <f>'C завтраками| Bed and breakfast'!#REF!*0.85</f>
        <v>#REF!</v>
      </c>
      <c r="G20" s="313" t="e">
        <f>'C завтраками| Bed and breakfast'!#REF!*0.85</f>
        <v>#REF!</v>
      </c>
      <c r="H20" s="313">
        <f>'C завтраками| Bed and breakfast'!B19*0.85</f>
        <v>23800</v>
      </c>
      <c r="I20" s="313">
        <f>'C завтраками| Bed and breakfast'!C19*0.85</f>
        <v>22525</v>
      </c>
      <c r="J20" s="313">
        <f>'C завтраками| Bed and breakfast'!D19*0.85</f>
        <v>20570</v>
      </c>
      <c r="K20" s="313">
        <f>'C завтраками| Bed and breakfast'!E19*0.85</f>
        <v>20570</v>
      </c>
      <c r="L20" s="313">
        <f>'C завтраками| Bed and breakfast'!F19*0.85</f>
        <v>23800</v>
      </c>
      <c r="M20" s="313">
        <f>'C завтраками| Bed and breakfast'!G19*0.85</f>
        <v>35275</v>
      </c>
      <c r="N20" s="313">
        <f>'C завтраками| Bed and breakfast'!I19*0.85</f>
        <v>28900</v>
      </c>
      <c r="O20" s="313">
        <f>'C завтраками| Bed and breakfast'!J19*0.85</f>
        <v>28900</v>
      </c>
      <c r="P20" s="313">
        <f>'C завтраками| Bed and breakfast'!K19*0.85</f>
        <v>26350</v>
      </c>
      <c r="Q20" s="313">
        <f>'C завтраками| Bed and breakfast'!L19*0.85</f>
        <v>31450</v>
      </c>
      <c r="R20" s="313">
        <f>'C завтраками| Bed and breakfast'!N19*0.85</f>
        <v>19975</v>
      </c>
      <c r="S20" s="313">
        <f>'C завтраками| Bed and breakfast'!P19*0.85</f>
        <v>19975</v>
      </c>
      <c r="T20" s="313">
        <f>'C завтраками| Bed and breakfast'!Q19*0.85</f>
        <v>20570</v>
      </c>
      <c r="U20" s="313">
        <f>'C завтраками| Bed and breakfast'!R19*0.85</f>
        <v>21250</v>
      </c>
      <c r="V20" s="313">
        <f>'C завтраками| Bed and breakfast'!S19*0.85</f>
        <v>18700</v>
      </c>
      <c r="W20" s="313">
        <f>'C завтраками| Bed and breakfast'!T19*0.85</f>
        <v>21250</v>
      </c>
      <c r="X20" s="313">
        <f>'C завтраками| Bed and breakfast'!U19*0.85</f>
        <v>23800</v>
      </c>
      <c r="Y20" s="313">
        <f>'C завтраками| Bed and breakfast'!V19*0.85</f>
        <v>23800</v>
      </c>
      <c r="Z20" s="313">
        <f>'C завтраками| Bed and breakfast'!W19*0.85</f>
        <v>23800</v>
      </c>
      <c r="AA20" s="313">
        <f>'C завтраками| Bed and breakfast'!X19*0.85</f>
        <v>23800</v>
      </c>
      <c r="AB20" s="313">
        <f>'C завтраками| Bed and breakfast'!Y19*0.85</f>
        <v>22525</v>
      </c>
      <c r="AC20" s="313">
        <f>'C завтраками| Bed and breakfast'!Z19*0.85</f>
        <v>26350</v>
      </c>
      <c r="AD20" s="313">
        <f>'C завтраками| Bed and breakfast'!AA19*0.85</f>
        <v>22525</v>
      </c>
      <c r="AE20" s="313">
        <f>'C завтраками| Bed and breakfast'!AC19*0.85</f>
        <v>26350</v>
      </c>
      <c r="AF20" s="313">
        <f>'C завтраками| Bed and breakfast'!AD19*0.85</f>
        <v>22525</v>
      </c>
      <c r="AG20" s="313">
        <f>'C завтраками| Bed and breakfast'!AE19*0.85</f>
        <v>26350</v>
      </c>
      <c r="AH20" s="313">
        <f>'C завтраками| Bed and breakfast'!AF19*0.85</f>
        <v>23800</v>
      </c>
      <c r="AI20" s="313">
        <f>'C завтраками| Bed and breakfast'!AG19*0.85</f>
        <v>29495</v>
      </c>
      <c r="AJ20" s="313">
        <f>'C завтраками| Bed and breakfast'!AH19*0.85</f>
        <v>32045</v>
      </c>
      <c r="AK20" s="313">
        <f>'C завтраками| Bed and breakfast'!AI19*0.85</f>
        <v>29495</v>
      </c>
      <c r="AL20" s="313">
        <f>'C завтраками| Bed and breakfast'!AL19*0.85</f>
        <v>29495</v>
      </c>
      <c r="AM20" s="313">
        <f>'C завтраками| Bed and breakfast'!AM19*0.85</f>
        <v>28050</v>
      </c>
      <c r="AN20" s="313">
        <f>'C завтраками| Bed and breakfast'!AN19*0.85</f>
        <v>32045</v>
      </c>
      <c r="AO20" s="313">
        <f>'C завтраками| Bed and breakfast'!AO19*0.85</f>
        <v>29495</v>
      </c>
      <c r="AP20" s="313">
        <f>'C завтраками| Bed and breakfast'!AQ19*0.85</f>
        <v>32045</v>
      </c>
      <c r="AQ20" s="313">
        <f>'C завтраками| Bed and breakfast'!AR19*0.85</f>
        <v>38845</v>
      </c>
      <c r="AR20" s="313">
        <f>'C завтраками| Bed and breakfast'!AS19*0.85</f>
        <v>32045</v>
      </c>
      <c r="AS20" s="313">
        <f>'C завтраками| Bed and breakfast'!AT19*0.85</f>
        <v>36295</v>
      </c>
      <c r="AT20" s="313">
        <f>'C завтраками| Bed and breakfast'!AU19*0.85</f>
        <v>32045</v>
      </c>
      <c r="AU20" s="313">
        <f>'C завтраками| Bed and breakfast'!AV19*0.85</f>
        <v>36295</v>
      </c>
      <c r="AV20" s="313">
        <f>'C завтраками| Bed and breakfast'!AW19*0.85</f>
        <v>32045</v>
      </c>
      <c r="AW20" s="313">
        <f>'C завтраками| Bed and breakfast'!AX19*0.85</f>
        <v>38845</v>
      </c>
      <c r="AX20" s="313">
        <f>'C завтраками| Bed and breakfast'!AY19*0.85</f>
        <v>28050</v>
      </c>
      <c r="AY20" s="313">
        <f>'C завтраками| Bed and breakfast'!AZ19*0.85</f>
        <v>33745</v>
      </c>
      <c r="AZ20" s="313">
        <f>'C завтраками| Bed and breakfast'!BA19*0.85</f>
        <v>25500</v>
      </c>
      <c r="BA20" s="313">
        <f>'C завтраками| Bed and breakfast'!BB19*0.85</f>
        <v>26775</v>
      </c>
      <c r="BB20" s="313">
        <f>'C завтраками| Bed and breakfast'!BC19*0.85</f>
        <v>25500</v>
      </c>
      <c r="BC20" s="313">
        <f>'C завтраками| Bed and breakfast'!BD19*0.85</f>
        <v>26775</v>
      </c>
      <c r="BD20" s="313">
        <f>'C завтраками| Bed and breakfast'!BE19*0.85</f>
        <v>25500</v>
      </c>
      <c r="BE20" s="313">
        <f>'C завтраками| Bed and breakfast'!BF19*0.85</f>
        <v>26775</v>
      </c>
      <c r="BF20" s="313">
        <f>'C завтраками| Bed and breakfast'!BG19*0.85</f>
        <v>25500</v>
      </c>
      <c r="BG20" s="313">
        <f>'C завтраками| Bed and breakfast'!BH19*0.85</f>
        <v>26775</v>
      </c>
      <c r="BH20" s="313">
        <f>'C завтраками| Bed and breakfast'!BI19*0.85</f>
        <v>25500</v>
      </c>
    </row>
    <row r="21" spans="1:60" s="85" customFormat="1" x14ac:dyDescent="0.2">
      <c r="A21" s="260">
        <v>2</v>
      </c>
      <c r="B21" s="313" t="e">
        <f>'C завтраками| Bed and breakfast'!#REF!*0.85</f>
        <v>#REF!</v>
      </c>
      <c r="C21" s="313" t="e">
        <f>'C завтраками| Bed and breakfast'!#REF!*0.85</f>
        <v>#REF!</v>
      </c>
      <c r="D21" s="313" t="e">
        <f>'C завтраками| Bed and breakfast'!#REF!*0.85</f>
        <v>#REF!</v>
      </c>
      <c r="E21" s="313" t="e">
        <f>'C завтраками| Bed and breakfast'!#REF!*0.85</f>
        <v>#REF!</v>
      </c>
      <c r="F21" s="313" t="e">
        <f>'C завтраками| Bed and breakfast'!#REF!*0.85</f>
        <v>#REF!</v>
      </c>
      <c r="G21" s="313" t="e">
        <f>'C завтраками| Bed and breakfast'!#REF!*0.85</f>
        <v>#REF!</v>
      </c>
      <c r="H21" s="313">
        <f>'C завтраками| Bed and breakfast'!B20*0.85</f>
        <v>25500</v>
      </c>
      <c r="I21" s="313">
        <f>'C завтраками| Bed and breakfast'!C20*0.85</f>
        <v>24225</v>
      </c>
      <c r="J21" s="313">
        <f>'C завтраками| Bed and breakfast'!D20*0.85</f>
        <v>22270</v>
      </c>
      <c r="K21" s="313">
        <f>'C завтраками| Bed and breakfast'!E20*0.85</f>
        <v>22270</v>
      </c>
      <c r="L21" s="313">
        <f>'C завтраками| Bed and breakfast'!F20*0.85</f>
        <v>25500</v>
      </c>
      <c r="M21" s="313">
        <f>'C завтраками| Bed and breakfast'!G20*0.85</f>
        <v>36975</v>
      </c>
      <c r="N21" s="313">
        <f>'C завтраками| Bed and breakfast'!I20*0.85</f>
        <v>30600</v>
      </c>
      <c r="O21" s="313">
        <f>'C завтраками| Bed and breakfast'!J20*0.85</f>
        <v>30600</v>
      </c>
      <c r="P21" s="313">
        <f>'C завтраками| Bed and breakfast'!K20*0.85</f>
        <v>28050</v>
      </c>
      <c r="Q21" s="313">
        <f>'C завтраками| Bed and breakfast'!L20*0.85</f>
        <v>33150</v>
      </c>
      <c r="R21" s="313">
        <f>'C завтраками| Bed and breakfast'!N20*0.85</f>
        <v>21675</v>
      </c>
      <c r="S21" s="313">
        <f>'C завтраками| Bed and breakfast'!P20*0.85</f>
        <v>21675</v>
      </c>
      <c r="T21" s="313">
        <f>'C завтраками| Bed and breakfast'!Q20*0.85</f>
        <v>22270</v>
      </c>
      <c r="U21" s="313">
        <f>'C завтраками| Bed and breakfast'!R20*0.85</f>
        <v>22950</v>
      </c>
      <c r="V21" s="313">
        <f>'C завтраками| Bed and breakfast'!S20*0.85</f>
        <v>20400</v>
      </c>
      <c r="W21" s="313">
        <f>'C завтраками| Bed and breakfast'!T20*0.85</f>
        <v>22950</v>
      </c>
      <c r="X21" s="313">
        <f>'C завтраками| Bed and breakfast'!U20*0.85</f>
        <v>25500</v>
      </c>
      <c r="Y21" s="313">
        <f>'C завтраками| Bed and breakfast'!V20*0.85</f>
        <v>25500</v>
      </c>
      <c r="Z21" s="313">
        <f>'C завтраками| Bed and breakfast'!W20*0.85</f>
        <v>25500</v>
      </c>
      <c r="AA21" s="313">
        <f>'C завтраками| Bed and breakfast'!X20*0.85</f>
        <v>25500</v>
      </c>
      <c r="AB21" s="313">
        <f>'C завтраками| Bed and breakfast'!Y20*0.85</f>
        <v>24225</v>
      </c>
      <c r="AC21" s="313">
        <f>'C завтраками| Bed and breakfast'!Z20*0.85</f>
        <v>28050</v>
      </c>
      <c r="AD21" s="313">
        <f>'C завтраками| Bed and breakfast'!AA20*0.85</f>
        <v>24225</v>
      </c>
      <c r="AE21" s="313">
        <f>'C завтраками| Bed and breakfast'!AC20*0.85</f>
        <v>28050</v>
      </c>
      <c r="AF21" s="313">
        <f>'C завтраками| Bed and breakfast'!AD20*0.85</f>
        <v>24225</v>
      </c>
      <c r="AG21" s="313">
        <f>'C завтраками| Bed and breakfast'!AE20*0.85</f>
        <v>28050</v>
      </c>
      <c r="AH21" s="313">
        <f>'C завтраками| Bed and breakfast'!AF20*0.85</f>
        <v>25500</v>
      </c>
      <c r="AI21" s="313">
        <f>'C завтраками| Bed and breakfast'!AG20*0.85</f>
        <v>31195</v>
      </c>
      <c r="AJ21" s="313">
        <f>'C завтраками| Bed and breakfast'!AH20*0.85</f>
        <v>33745</v>
      </c>
      <c r="AK21" s="313">
        <f>'C завтраками| Bed and breakfast'!AI20*0.85</f>
        <v>31195</v>
      </c>
      <c r="AL21" s="313">
        <f>'C завтраками| Bed and breakfast'!AL20*0.85</f>
        <v>31195</v>
      </c>
      <c r="AM21" s="313">
        <f>'C завтраками| Bed and breakfast'!AM20*0.85</f>
        <v>29750</v>
      </c>
      <c r="AN21" s="313">
        <f>'C завтраками| Bed and breakfast'!AN20*0.85</f>
        <v>33745</v>
      </c>
      <c r="AO21" s="313">
        <f>'C завтраками| Bed and breakfast'!AO20*0.85</f>
        <v>31195</v>
      </c>
      <c r="AP21" s="313">
        <f>'C завтраками| Bed and breakfast'!AQ20*0.85</f>
        <v>33745</v>
      </c>
      <c r="AQ21" s="313">
        <f>'C завтраками| Bed and breakfast'!AR20*0.85</f>
        <v>40545</v>
      </c>
      <c r="AR21" s="313">
        <f>'C завтраками| Bed and breakfast'!AS20*0.85</f>
        <v>33745</v>
      </c>
      <c r="AS21" s="313">
        <f>'C завтраками| Bed and breakfast'!AT20*0.85</f>
        <v>37995</v>
      </c>
      <c r="AT21" s="313">
        <f>'C завтраками| Bed and breakfast'!AU20*0.85</f>
        <v>33745</v>
      </c>
      <c r="AU21" s="313">
        <f>'C завтраками| Bed and breakfast'!AV20*0.85</f>
        <v>37995</v>
      </c>
      <c r="AV21" s="313">
        <f>'C завтраками| Bed and breakfast'!AW20*0.85</f>
        <v>33745</v>
      </c>
      <c r="AW21" s="313">
        <f>'C завтраками| Bed and breakfast'!AX20*0.85</f>
        <v>40545</v>
      </c>
      <c r="AX21" s="313">
        <f>'C завтраками| Bed and breakfast'!AY20*0.85</f>
        <v>29750</v>
      </c>
      <c r="AY21" s="313">
        <f>'C завтраками| Bed and breakfast'!AZ20*0.85</f>
        <v>35445</v>
      </c>
      <c r="AZ21" s="313">
        <f>'C завтраками| Bed and breakfast'!BA20*0.85</f>
        <v>27200</v>
      </c>
      <c r="BA21" s="313">
        <f>'C завтраками| Bed and breakfast'!BB20*0.85</f>
        <v>28475</v>
      </c>
      <c r="BB21" s="313">
        <f>'C завтраками| Bed and breakfast'!BC20*0.85</f>
        <v>27200</v>
      </c>
      <c r="BC21" s="313">
        <f>'C завтраками| Bed and breakfast'!BD20*0.85</f>
        <v>28475</v>
      </c>
      <c r="BD21" s="313">
        <f>'C завтраками| Bed and breakfast'!BE20*0.85</f>
        <v>27200</v>
      </c>
      <c r="BE21" s="313">
        <f>'C завтраками| Bed and breakfast'!BF20*0.85</f>
        <v>28475</v>
      </c>
      <c r="BF21" s="313">
        <f>'C завтраками| Bed and breakfast'!BG20*0.85</f>
        <v>27200</v>
      </c>
      <c r="BG21" s="313">
        <f>'C завтраками| Bed and breakfast'!BH20*0.85</f>
        <v>28475</v>
      </c>
      <c r="BH21" s="313">
        <f>'C завтраками| Bed and breakfast'!BI20*0.85</f>
        <v>27200</v>
      </c>
    </row>
    <row r="22" spans="1:60" s="85" customFormat="1" x14ac:dyDescent="0.2">
      <c r="A22" s="259" t="s">
        <v>137</v>
      </c>
      <c r="B22" s="311"/>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row>
    <row r="23" spans="1:60" s="85" customFormat="1" x14ac:dyDescent="0.2">
      <c r="A23" s="260" t="s">
        <v>129</v>
      </c>
      <c r="B23" s="313" t="e">
        <f>'C завтраками| Bed and breakfast'!#REF!*0.85</f>
        <v>#REF!</v>
      </c>
      <c r="C23" s="313" t="e">
        <f>'C завтраками| Bed and breakfast'!#REF!*0.85</f>
        <v>#REF!</v>
      </c>
      <c r="D23" s="313" t="e">
        <f>'C завтраками| Bed and breakfast'!#REF!*0.85</f>
        <v>#REF!</v>
      </c>
      <c r="E23" s="313" t="e">
        <f>'C завтраками| Bed and breakfast'!#REF!*0.85</f>
        <v>#REF!</v>
      </c>
      <c r="F23" s="313" t="e">
        <f>'C завтраками| Bed and breakfast'!#REF!*0.85</f>
        <v>#REF!</v>
      </c>
      <c r="G23" s="313" t="e">
        <f>'C завтраками| Bed and breakfast'!#REF!*0.85</f>
        <v>#REF!</v>
      </c>
      <c r="H23" s="313">
        <f>'C завтраками| Bed and breakfast'!B22*0.85</f>
        <v>31875</v>
      </c>
      <c r="I23" s="313">
        <f>'C завтраками| Bed and breakfast'!C22*0.85</f>
        <v>30600</v>
      </c>
      <c r="J23" s="313">
        <f>'C завтраками| Bed and breakfast'!D22*0.85</f>
        <v>28645</v>
      </c>
      <c r="K23" s="313">
        <f>'C завтраками| Bed and breakfast'!E22*0.85</f>
        <v>28645</v>
      </c>
      <c r="L23" s="313">
        <f>'C завтраками| Bed and breakfast'!F22*0.85</f>
        <v>31875</v>
      </c>
      <c r="M23" s="313">
        <f>'C завтраками| Bed and breakfast'!G22*0.85</f>
        <v>43350</v>
      </c>
      <c r="N23" s="313">
        <f>'C завтраками| Bed and breakfast'!I22*0.85</f>
        <v>36975</v>
      </c>
      <c r="O23" s="313">
        <f>'C завтраками| Bed and breakfast'!J22*0.85</f>
        <v>36975</v>
      </c>
      <c r="P23" s="313">
        <f>'C завтраками| Bed and breakfast'!K22*0.85</f>
        <v>34425</v>
      </c>
      <c r="Q23" s="313">
        <f>'C завтраками| Bed and breakfast'!L22*0.85</f>
        <v>39525</v>
      </c>
      <c r="R23" s="313">
        <f>'C завтраками| Bed and breakfast'!N22*0.85</f>
        <v>28050</v>
      </c>
      <c r="S23" s="313">
        <f>'C завтраками| Bed and breakfast'!P22*0.85</f>
        <v>28050</v>
      </c>
      <c r="T23" s="313">
        <f>'C завтраками| Bed and breakfast'!Q22*0.85</f>
        <v>28645</v>
      </c>
      <c r="U23" s="313">
        <f>'C завтраками| Bed and breakfast'!R22*0.85</f>
        <v>29325</v>
      </c>
      <c r="V23" s="313">
        <f>'C завтраками| Bed and breakfast'!S22*0.85</f>
        <v>26775</v>
      </c>
      <c r="W23" s="313">
        <f>'C завтраками| Bed and breakfast'!T22*0.85</f>
        <v>29325</v>
      </c>
      <c r="X23" s="313">
        <f>'C завтраками| Bed and breakfast'!U22*0.85</f>
        <v>31875</v>
      </c>
      <c r="Y23" s="313">
        <f>'C завтраками| Bed and breakfast'!V22*0.85</f>
        <v>31875</v>
      </c>
      <c r="Z23" s="313">
        <f>'C завтраками| Bed and breakfast'!W22*0.85</f>
        <v>31875</v>
      </c>
      <c r="AA23" s="313">
        <f>'C завтраками| Bed and breakfast'!X22*0.85</f>
        <v>31875</v>
      </c>
      <c r="AB23" s="313">
        <f>'C завтраками| Bed and breakfast'!Y22*0.85</f>
        <v>30600</v>
      </c>
      <c r="AC23" s="313">
        <f>'C завтраками| Bed and breakfast'!Z22*0.85</f>
        <v>34425</v>
      </c>
      <c r="AD23" s="313">
        <f>'C завтраками| Bed and breakfast'!AA22*0.85</f>
        <v>30600</v>
      </c>
      <c r="AE23" s="313">
        <f>'C завтраками| Bed and breakfast'!AC22*0.85</f>
        <v>34425</v>
      </c>
      <c r="AF23" s="313">
        <f>'C завтраками| Bed and breakfast'!AD22*0.85</f>
        <v>30600</v>
      </c>
      <c r="AG23" s="313">
        <f>'C завтраками| Bed and breakfast'!AE22*0.85</f>
        <v>34425</v>
      </c>
      <c r="AH23" s="313">
        <f>'C завтраками| Bed and breakfast'!AF22*0.85</f>
        <v>31875</v>
      </c>
      <c r="AI23" s="313">
        <f>'C завтраками| Bed and breakfast'!AG22*0.85</f>
        <v>37570</v>
      </c>
      <c r="AJ23" s="313">
        <f>'C завтраками| Bed and breakfast'!AH22*0.85</f>
        <v>40120</v>
      </c>
      <c r="AK23" s="313">
        <f>'C завтраками| Bed and breakfast'!AI22*0.85</f>
        <v>37570</v>
      </c>
      <c r="AL23" s="313">
        <f>'C завтраками| Bed and breakfast'!AL22*0.85</f>
        <v>37570</v>
      </c>
      <c r="AM23" s="313">
        <f>'C завтраками| Bed and breakfast'!AM22*0.85</f>
        <v>36125</v>
      </c>
      <c r="AN23" s="313">
        <f>'C завтраками| Bed and breakfast'!AN22*0.85</f>
        <v>40120</v>
      </c>
      <c r="AO23" s="313">
        <f>'C завтраками| Bed and breakfast'!AO22*0.85</f>
        <v>37570</v>
      </c>
      <c r="AP23" s="313">
        <f>'C завтраками| Bed and breakfast'!AQ22*0.85</f>
        <v>40120</v>
      </c>
      <c r="AQ23" s="313">
        <f>'C завтраками| Bed and breakfast'!AR22*0.85</f>
        <v>46920</v>
      </c>
      <c r="AR23" s="313">
        <f>'C завтраками| Bed and breakfast'!AS22*0.85</f>
        <v>40120</v>
      </c>
      <c r="AS23" s="313">
        <f>'C завтраками| Bed and breakfast'!AT22*0.85</f>
        <v>44370</v>
      </c>
      <c r="AT23" s="313">
        <f>'C завтраками| Bed and breakfast'!AU22*0.85</f>
        <v>40120</v>
      </c>
      <c r="AU23" s="313">
        <f>'C завтраками| Bed and breakfast'!AV22*0.85</f>
        <v>44370</v>
      </c>
      <c r="AV23" s="313">
        <f>'C завтраками| Bed and breakfast'!AW22*0.85</f>
        <v>40120</v>
      </c>
      <c r="AW23" s="313">
        <f>'C завтраками| Bed and breakfast'!AX22*0.85</f>
        <v>46920</v>
      </c>
      <c r="AX23" s="313">
        <f>'C завтраками| Bed and breakfast'!AY22*0.85</f>
        <v>36125</v>
      </c>
      <c r="AY23" s="313">
        <f>'C завтраками| Bed and breakfast'!AZ22*0.85</f>
        <v>41820</v>
      </c>
      <c r="AZ23" s="313">
        <f>'C завтраками| Bed and breakfast'!BA22*0.85</f>
        <v>33575</v>
      </c>
      <c r="BA23" s="313">
        <f>'C завтраками| Bed and breakfast'!BB22*0.85</f>
        <v>34850</v>
      </c>
      <c r="BB23" s="313">
        <f>'C завтраками| Bed and breakfast'!BC22*0.85</f>
        <v>33575</v>
      </c>
      <c r="BC23" s="313">
        <f>'C завтраками| Bed and breakfast'!BD22*0.85</f>
        <v>34850</v>
      </c>
      <c r="BD23" s="313">
        <f>'C завтраками| Bed and breakfast'!BE22*0.85</f>
        <v>33575</v>
      </c>
      <c r="BE23" s="313">
        <f>'C завтраками| Bed and breakfast'!BF22*0.85</f>
        <v>34850</v>
      </c>
      <c r="BF23" s="313">
        <f>'C завтраками| Bed and breakfast'!BG22*0.85</f>
        <v>33575</v>
      </c>
      <c r="BG23" s="313">
        <f>'C завтраками| Bed and breakfast'!BH22*0.85</f>
        <v>34850</v>
      </c>
      <c r="BH23" s="313">
        <f>'C завтраками| Bed and breakfast'!BI22*0.85</f>
        <v>33575</v>
      </c>
    </row>
    <row r="24" spans="1:60" s="85" customFormat="1" x14ac:dyDescent="0.2">
      <c r="A24" s="259" t="s">
        <v>138</v>
      </c>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2"/>
      <c r="BC24" s="292"/>
      <c r="BD24" s="292"/>
      <c r="BE24" s="292"/>
      <c r="BF24" s="292"/>
      <c r="BG24" s="292"/>
      <c r="BH24" s="292"/>
    </row>
    <row r="25" spans="1:60" s="85" customFormat="1" x14ac:dyDescent="0.2">
      <c r="A25" s="260" t="s">
        <v>129</v>
      </c>
      <c r="B25" s="313" t="e">
        <f>'C завтраками| Bed and breakfast'!#REF!*0.85</f>
        <v>#REF!</v>
      </c>
      <c r="C25" s="313" t="e">
        <f>'C завтраками| Bed and breakfast'!#REF!*0.85</f>
        <v>#REF!</v>
      </c>
      <c r="D25" s="313" t="e">
        <f>'C завтраками| Bed and breakfast'!#REF!*0.85</f>
        <v>#REF!</v>
      </c>
      <c r="E25" s="313" t="e">
        <f>'C завтраками| Bed and breakfast'!#REF!*0.85</f>
        <v>#REF!</v>
      </c>
      <c r="F25" s="313" t="e">
        <f>'C завтраками| Bed and breakfast'!#REF!*0.85</f>
        <v>#REF!</v>
      </c>
      <c r="G25" s="313" t="e">
        <f>'C завтраками| Bed and breakfast'!#REF!*0.85</f>
        <v>#REF!</v>
      </c>
      <c r="H25" s="313">
        <f>'C завтраками| Bed and breakfast'!B24*0.85</f>
        <v>38675</v>
      </c>
      <c r="I25" s="313">
        <f>'C завтраками| Bed and breakfast'!C24*0.85</f>
        <v>37400</v>
      </c>
      <c r="J25" s="313">
        <f>'C завтраками| Bed and breakfast'!D24*0.85</f>
        <v>35445</v>
      </c>
      <c r="K25" s="313">
        <f>'C завтраками| Bed and breakfast'!E24*0.85</f>
        <v>35445</v>
      </c>
      <c r="L25" s="313">
        <f>'C завтраками| Bed and breakfast'!F24*0.85</f>
        <v>38675</v>
      </c>
      <c r="M25" s="313">
        <f>'C завтраками| Bed and breakfast'!G24*0.85</f>
        <v>50150</v>
      </c>
      <c r="N25" s="313">
        <f>'C завтраками| Bed and breakfast'!I24*0.85</f>
        <v>43775</v>
      </c>
      <c r="O25" s="313">
        <f>'C завтраками| Bed and breakfast'!J24*0.85</f>
        <v>43775</v>
      </c>
      <c r="P25" s="313">
        <f>'C завтраками| Bed and breakfast'!K24*0.85</f>
        <v>41225</v>
      </c>
      <c r="Q25" s="313">
        <f>'C завтраками| Bed and breakfast'!L24*0.85</f>
        <v>46325</v>
      </c>
      <c r="R25" s="313">
        <f>'C завтраками| Bed and breakfast'!N24*0.85</f>
        <v>34850</v>
      </c>
      <c r="S25" s="313">
        <f>'C завтраками| Bed and breakfast'!P24*0.85</f>
        <v>34850</v>
      </c>
      <c r="T25" s="313">
        <f>'C завтраками| Bed and breakfast'!Q24*0.85</f>
        <v>35445</v>
      </c>
      <c r="U25" s="313">
        <f>'C завтраками| Bed and breakfast'!R24*0.85</f>
        <v>36125</v>
      </c>
      <c r="V25" s="313">
        <f>'C завтраками| Bed and breakfast'!S24*0.85</f>
        <v>33575</v>
      </c>
      <c r="W25" s="313">
        <f>'C завтраками| Bed and breakfast'!T24*0.85</f>
        <v>36125</v>
      </c>
      <c r="X25" s="313">
        <f>'C завтраками| Bed and breakfast'!U24*0.85</f>
        <v>38675</v>
      </c>
      <c r="Y25" s="313">
        <f>'C завтраками| Bed and breakfast'!V24*0.85</f>
        <v>38675</v>
      </c>
      <c r="Z25" s="313">
        <f>'C завтраками| Bed and breakfast'!W24*0.85</f>
        <v>38675</v>
      </c>
      <c r="AA25" s="313">
        <f>'C завтраками| Bed and breakfast'!X24*0.85</f>
        <v>38675</v>
      </c>
      <c r="AB25" s="313">
        <f>'C завтраками| Bed and breakfast'!Y24*0.85</f>
        <v>37400</v>
      </c>
      <c r="AC25" s="313">
        <f>'C завтраками| Bed and breakfast'!Z24*0.85</f>
        <v>41225</v>
      </c>
      <c r="AD25" s="313">
        <f>'C завтраками| Bed and breakfast'!AA24*0.85</f>
        <v>37400</v>
      </c>
      <c r="AE25" s="313">
        <f>'C завтраками| Bed and breakfast'!AC24*0.85</f>
        <v>41225</v>
      </c>
      <c r="AF25" s="313">
        <f>'C завтраками| Bed and breakfast'!AD24*0.85</f>
        <v>37400</v>
      </c>
      <c r="AG25" s="313">
        <f>'C завтраками| Bed and breakfast'!AE24*0.85</f>
        <v>41225</v>
      </c>
      <c r="AH25" s="313">
        <f>'C завтраками| Bed and breakfast'!AF24*0.85</f>
        <v>38675</v>
      </c>
      <c r="AI25" s="313">
        <f>'C завтраками| Bed and breakfast'!AG24*0.85</f>
        <v>44370</v>
      </c>
      <c r="AJ25" s="313">
        <f>'C завтраками| Bed and breakfast'!AH24*0.85</f>
        <v>46920</v>
      </c>
      <c r="AK25" s="313">
        <f>'C завтраками| Bed and breakfast'!AI24*0.85</f>
        <v>44370</v>
      </c>
      <c r="AL25" s="313">
        <f>'C завтраками| Bed and breakfast'!AL24*0.85</f>
        <v>44370</v>
      </c>
      <c r="AM25" s="313">
        <f>'C завтраками| Bed and breakfast'!AM24*0.85</f>
        <v>42925</v>
      </c>
      <c r="AN25" s="313">
        <f>'C завтраками| Bed and breakfast'!AN24*0.85</f>
        <v>46920</v>
      </c>
      <c r="AO25" s="313">
        <f>'C завтраками| Bed and breakfast'!AO24*0.85</f>
        <v>44370</v>
      </c>
      <c r="AP25" s="313">
        <f>'C завтраками| Bed and breakfast'!AQ24*0.85</f>
        <v>46920</v>
      </c>
      <c r="AQ25" s="313">
        <f>'C завтраками| Bed and breakfast'!AR24*0.85</f>
        <v>53720</v>
      </c>
      <c r="AR25" s="313">
        <f>'C завтраками| Bed and breakfast'!AS24*0.85</f>
        <v>46920</v>
      </c>
      <c r="AS25" s="313">
        <f>'C завтраками| Bed and breakfast'!AT24*0.85</f>
        <v>51170</v>
      </c>
      <c r="AT25" s="313">
        <f>'C завтраками| Bed and breakfast'!AU24*0.85</f>
        <v>46920</v>
      </c>
      <c r="AU25" s="313">
        <f>'C завтраками| Bed and breakfast'!AV24*0.85</f>
        <v>51170</v>
      </c>
      <c r="AV25" s="313">
        <f>'C завтраками| Bed and breakfast'!AW24*0.85</f>
        <v>46920</v>
      </c>
      <c r="AW25" s="313">
        <f>'C завтраками| Bed and breakfast'!AX24*0.85</f>
        <v>53720</v>
      </c>
      <c r="AX25" s="313">
        <f>'C завтраками| Bed and breakfast'!AY24*0.85</f>
        <v>42925</v>
      </c>
      <c r="AY25" s="313">
        <f>'C завтраками| Bed and breakfast'!AZ24*0.85</f>
        <v>48620</v>
      </c>
      <c r="AZ25" s="313">
        <f>'C завтраками| Bed and breakfast'!BA24*0.85</f>
        <v>40375</v>
      </c>
      <c r="BA25" s="313">
        <f>'C завтраками| Bed and breakfast'!BB24*0.85</f>
        <v>41650</v>
      </c>
      <c r="BB25" s="313">
        <f>'C завтраками| Bed and breakfast'!BC24*0.85</f>
        <v>40375</v>
      </c>
      <c r="BC25" s="313">
        <f>'C завтраками| Bed and breakfast'!BD24*0.85</f>
        <v>41650</v>
      </c>
      <c r="BD25" s="313">
        <f>'C завтраками| Bed and breakfast'!BE24*0.85</f>
        <v>40375</v>
      </c>
      <c r="BE25" s="313">
        <f>'C завтраками| Bed and breakfast'!BF24*0.85</f>
        <v>41650</v>
      </c>
      <c r="BF25" s="313">
        <f>'C завтраками| Bed and breakfast'!BG24*0.85</f>
        <v>40375</v>
      </c>
      <c r="BG25" s="313">
        <f>'C завтраками| Bed and breakfast'!BH24*0.85</f>
        <v>41650</v>
      </c>
      <c r="BH25" s="313">
        <f>'C завтраками| Bed and breakfast'!BI24*0.85</f>
        <v>40375</v>
      </c>
    </row>
    <row r="26" spans="1:60" s="85" customFormat="1" x14ac:dyDescent="0.2">
      <c r="A26" s="261" t="s">
        <v>139</v>
      </c>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292"/>
      <c r="AW26" s="292"/>
      <c r="AX26" s="292"/>
      <c r="AY26" s="292"/>
      <c r="AZ26" s="292"/>
      <c r="BA26" s="292"/>
      <c r="BB26" s="292"/>
      <c r="BC26" s="292"/>
      <c r="BD26" s="292"/>
      <c r="BE26" s="292"/>
      <c r="BF26" s="292"/>
      <c r="BG26" s="292"/>
      <c r="BH26" s="292"/>
    </row>
    <row r="27" spans="1:60" s="85" customFormat="1" x14ac:dyDescent="0.2">
      <c r="A27" s="260" t="s">
        <v>129</v>
      </c>
      <c r="B27" s="313" t="e">
        <f>'C завтраками| Bed and breakfast'!#REF!*0.85</f>
        <v>#REF!</v>
      </c>
      <c r="C27" s="313" t="e">
        <f>'C завтраками| Bed and breakfast'!#REF!*0.85</f>
        <v>#REF!</v>
      </c>
      <c r="D27" s="313" t="e">
        <f>'C завтраками| Bed and breakfast'!#REF!*0.85</f>
        <v>#REF!</v>
      </c>
      <c r="E27" s="313" t="e">
        <f>'C завтраками| Bed and breakfast'!#REF!*0.85</f>
        <v>#REF!</v>
      </c>
      <c r="F27" s="313" t="e">
        <f>'C завтраками| Bed and breakfast'!#REF!*0.85</f>
        <v>#REF!</v>
      </c>
      <c r="G27" s="313" t="e">
        <f>'C завтраками| Bed and breakfast'!#REF!*0.85</f>
        <v>#REF!</v>
      </c>
      <c r="H27" s="313">
        <f>'C завтраками| Bed and breakfast'!B26*0.85</f>
        <v>59925</v>
      </c>
      <c r="I27" s="313">
        <f>'C завтраками| Bed and breakfast'!C26*0.85</f>
        <v>58650</v>
      </c>
      <c r="J27" s="313">
        <f>'C завтраками| Bed and breakfast'!D26*0.85</f>
        <v>56695</v>
      </c>
      <c r="K27" s="313">
        <f>'C завтраками| Bed and breakfast'!E26*0.85</f>
        <v>56695</v>
      </c>
      <c r="L27" s="313">
        <f>'C завтраками| Bed and breakfast'!F26*0.85</f>
        <v>59925</v>
      </c>
      <c r="M27" s="313">
        <f>'C завтраками| Bed and breakfast'!G26*0.85</f>
        <v>71400</v>
      </c>
      <c r="N27" s="313">
        <f>'C завтраками| Bed and breakfast'!I26*0.85</f>
        <v>65025</v>
      </c>
      <c r="O27" s="313">
        <f>'C завтраками| Bed and breakfast'!J26*0.85</f>
        <v>65025</v>
      </c>
      <c r="P27" s="313">
        <f>'C завтраками| Bed and breakfast'!K26*0.85</f>
        <v>62475</v>
      </c>
      <c r="Q27" s="313">
        <f>'C завтраками| Bed and breakfast'!L26*0.85</f>
        <v>67575</v>
      </c>
      <c r="R27" s="313">
        <f>'C завтраками| Bed and breakfast'!N26*0.85</f>
        <v>56100</v>
      </c>
      <c r="S27" s="313">
        <f>'C завтраками| Bed and breakfast'!P26*0.85</f>
        <v>56100</v>
      </c>
      <c r="T27" s="313">
        <f>'C завтраками| Bed and breakfast'!Q26*0.85</f>
        <v>56695</v>
      </c>
      <c r="U27" s="313">
        <f>'C завтраками| Bed and breakfast'!R26*0.85</f>
        <v>57375</v>
      </c>
      <c r="V27" s="313">
        <f>'C завтраками| Bed and breakfast'!S26*0.85</f>
        <v>54825</v>
      </c>
      <c r="W27" s="313">
        <f>'C завтраками| Bed and breakfast'!T26*0.85</f>
        <v>57375</v>
      </c>
      <c r="X27" s="313">
        <f>'C завтраками| Bed and breakfast'!U26*0.85</f>
        <v>59925</v>
      </c>
      <c r="Y27" s="313">
        <f>'C завтраками| Bed and breakfast'!V26*0.85</f>
        <v>59925</v>
      </c>
      <c r="Z27" s="313">
        <f>'C завтраками| Bed and breakfast'!W26*0.85</f>
        <v>59925</v>
      </c>
      <c r="AA27" s="313">
        <f>'C завтраками| Bed and breakfast'!X26*0.85</f>
        <v>59925</v>
      </c>
      <c r="AB27" s="313">
        <f>'C завтраками| Bed and breakfast'!Y26*0.85</f>
        <v>58650</v>
      </c>
      <c r="AC27" s="313">
        <f>'C завтраками| Bed and breakfast'!Z26*0.85</f>
        <v>62475</v>
      </c>
      <c r="AD27" s="313">
        <f>'C завтраками| Bed and breakfast'!AA26*0.85</f>
        <v>58650</v>
      </c>
      <c r="AE27" s="313">
        <f>'C завтраками| Bed and breakfast'!AC26*0.85</f>
        <v>62475</v>
      </c>
      <c r="AF27" s="313">
        <f>'C завтраками| Bed and breakfast'!AD26*0.85</f>
        <v>58650</v>
      </c>
      <c r="AG27" s="313">
        <f>'C завтраками| Bed and breakfast'!AE26*0.85</f>
        <v>62475</v>
      </c>
      <c r="AH27" s="313">
        <f>'C завтраками| Bed and breakfast'!AF26*0.85</f>
        <v>59925</v>
      </c>
      <c r="AI27" s="313">
        <f>'C завтраками| Bed and breakfast'!AG26*0.85</f>
        <v>65620</v>
      </c>
      <c r="AJ27" s="313">
        <f>'C завтраками| Bed and breakfast'!AH26*0.85</f>
        <v>68170</v>
      </c>
      <c r="AK27" s="313">
        <f>'C завтраками| Bed and breakfast'!AI26*0.85</f>
        <v>65620</v>
      </c>
      <c r="AL27" s="313">
        <f>'C завтраками| Bed and breakfast'!AL26*0.85</f>
        <v>65620</v>
      </c>
      <c r="AM27" s="313">
        <f>'C завтраками| Bed and breakfast'!AM26*0.85</f>
        <v>64175</v>
      </c>
      <c r="AN27" s="313">
        <f>'C завтраками| Bed and breakfast'!AN26*0.85</f>
        <v>68170</v>
      </c>
      <c r="AO27" s="313">
        <f>'C завтраками| Bed and breakfast'!AO26*0.85</f>
        <v>65620</v>
      </c>
      <c r="AP27" s="313">
        <f>'C завтраками| Bed and breakfast'!AQ26*0.85</f>
        <v>68170</v>
      </c>
      <c r="AQ27" s="313">
        <f>'C завтраками| Bed and breakfast'!AR26*0.85</f>
        <v>74970</v>
      </c>
      <c r="AR27" s="313">
        <f>'C завтраками| Bed and breakfast'!AS26*0.85</f>
        <v>68170</v>
      </c>
      <c r="AS27" s="313">
        <f>'C завтраками| Bed and breakfast'!AT26*0.85</f>
        <v>72420</v>
      </c>
      <c r="AT27" s="313">
        <f>'C завтраками| Bed and breakfast'!AU26*0.85</f>
        <v>68170</v>
      </c>
      <c r="AU27" s="313">
        <f>'C завтраками| Bed and breakfast'!AV26*0.85</f>
        <v>72420</v>
      </c>
      <c r="AV27" s="313">
        <f>'C завтраками| Bed and breakfast'!AW26*0.85</f>
        <v>68170</v>
      </c>
      <c r="AW27" s="313">
        <f>'C завтраками| Bed and breakfast'!AX26*0.85</f>
        <v>74970</v>
      </c>
      <c r="AX27" s="313">
        <f>'C завтраками| Bed and breakfast'!AY26*0.85</f>
        <v>64175</v>
      </c>
      <c r="AY27" s="313">
        <f>'C завтраками| Bed and breakfast'!AZ26*0.85</f>
        <v>69870</v>
      </c>
      <c r="AZ27" s="313">
        <f>'C завтраками| Bed and breakfast'!BA26*0.85</f>
        <v>61625</v>
      </c>
      <c r="BA27" s="313">
        <f>'C завтраками| Bed and breakfast'!BB26*0.85</f>
        <v>62900</v>
      </c>
      <c r="BB27" s="313">
        <f>'C завтраками| Bed and breakfast'!BC26*0.85</f>
        <v>61625</v>
      </c>
      <c r="BC27" s="313">
        <f>'C завтраками| Bed and breakfast'!BD26*0.85</f>
        <v>62900</v>
      </c>
      <c r="BD27" s="313">
        <f>'C завтраками| Bed and breakfast'!BE26*0.85</f>
        <v>61625</v>
      </c>
      <c r="BE27" s="313">
        <f>'C завтраками| Bed and breakfast'!BF26*0.85</f>
        <v>62900</v>
      </c>
      <c r="BF27" s="313">
        <f>'C завтраками| Bed and breakfast'!BG26*0.85</f>
        <v>61625</v>
      </c>
      <c r="BG27" s="313">
        <f>'C завтраками| Bed and breakfast'!BH26*0.85</f>
        <v>62900</v>
      </c>
      <c r="BH27" s="313">
        <f>'C завтраками| Bed and breakfast'!BI26*0.85</f>
        <v>61625</v>
      </c>
    </row>
    <row r="28" spans="1:60" s="85" customFormat="1" x14ac:dyDescent="0.2">
      <c r="A28" s="259" t="s">
        <v>140</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2"/>
      <c r="BE28" s="292"/>
      <c r="BF28" s="292"/>
      <c r="BG28" s="292"/>
      <c r="BH28" s="292"/>
    </row>
    <row r="29" spans="1:60" s="85" customFormat="1" x14ac:dyDescent="0.2">
      <c r="A29" s="260" t="s">
        <v>129</v>
      </c>
      <c r="B29" s="313" t="e">
        <f>'C завтраками| Bed and breakfast'!#REF!*0.85</f>
        <v>#REF!</v>
      </c>
      <c r="C29" s="313" t="e">
        <f>'C завтраками| Bed and breakfast'!#REF!*0.85</f>
        <v>#REF!</v>
      </c>
      <c r="D29" s="313" t="e">
        <f>'C завтраками| Bed and breakfast'!#REF!*0.85</f>
        <v>#REF!</v>
      </c>
      <c r="E29" s="313" t="e">
        <f>'C завтраками| Bed and breakfast'!#REF!*0.85</f>
        <v>#REF!</v>
      </c>
      <c r="F29" s="313" t="e">
        <f>'C завтраками| Bed and breakfast'!#REF!*0.85</f>
        <v>#REF!</v>
      </c>
      <c r="G29" s="313" t="e">
        <f>'C завтраками| Bed and breakfast'!#REF!*0.85</f>
        <v>#REF!</v>
      </c>
      <c r="H29" s="313">
        <f>'C завтраками| Bed and breakfast'!B28*0.85</f>
        <v>76925</v>
      </c>
      <c r="I29" s="313">
        <f>'C завтраками| Bed and breakfast'!C28*0.85</f>
        <v>75650</v>
      </c>
      <c r="J29" s="313">
        <f>'C завтраками| Bed and breakfast'!D28*0.85</f>
        <v>73695</v>
      </c>
      <c r="K29" s="313">
        <f>'C завтраками| Bed and breakfast'!E28*0.85</f>
        <v>73695</v>
      </c>
      <c r="L29" s="313">
        <f>'C завтраками| Bed and breakfast'!F28*0.85</f>
        <v>76925</v>
      </c>
      <c r="M29" s="313">
        <f>'C завтраками| Bed and breakfast'!G28*0.85</f>
        <v>88400</v>
      </c>
      <c r="N29" s="313">
        <f>'C завтраками| Bed and breakfast'!I28*0.85</f>
        <v>82025</v>
      </c>
      <c r="O29" s="313">
        <f>'C завтраками| Bed and breakfast'!J28*0.85</f>
        <v>82025</v>
      </c>
      <c r="P29" s="313">
        <f>'C завтраками| Bed and breakfast'!K28*0.85</f>
        <v>79475</v>
      </c>
      <c r="Q29" s="313">
        <f>'C завтраками| Bed and breakfast'!L28*0.85</f>
        <v>84575</v>
      </c>
      <c r="R29" s="313">
        <f>'C завтраками| Bed and breakfast'!N28*0.85</f>
        <v>73100</v>
      </c>
      <c r="S29" s="313">
        <f>'C завтраками| Bed and breakfast'!P28*0.85</f>
        <v>73100</v>
      </c>
      <c r="T29" s="313">
        <f>'C завтраками| Bed and breakfast'!Q28*0.85</f>
        <v>73695</v>
      </c>
      <c r="U29" s="313">
        <f>'C завтраками| Bed and breakfast'!R28*0.85</f>
        <v>74375</v>
      </c>
      <c r="V29" s="313">
        <f>'C завтраками| Bed and breakfast'!S28*0.85</f>
        <v>71825</v>
      </c>
      <c r="W29" s="313">
        <f>'C завтраками| Bed and breakfast'!T28*0.85</f>
        <v>74375</v>
      </c>
      <c r="X29" s="313">
        <f>'C завтраками| Bed and breakfast'!U28*0.85</f>
        <v>76925</v>
      </c>
      <c r="Y29" s="313">
        <f>'C завтраками| Bed and breakfast'!V28*0.85</f>
        <v>76925</v>
      </c>
      <c r="Z29" s="313">
        <f>'C завтраками| Bed and breakfast'!W28*0.85</f>
        <v>76925</v>
      </c>
      <c r="AA29" s="313">
        <f>'C завтраками| Bed and breakfast'!X28*0.85</f>
        <v>76925</v>
      </c>
      <c r="AB29" s="313">
        <f>'C завтраками| Bed and breakfast'!Y28*0.85</f>
        <v>75650</v>
      </c>
      <c r="AC29" s="313">
        <f>'C завтраками| Bed and breakfast'!Z28*0.85</f>
        <v>79475</v>
      </c>
      <c r="AD29" s="313">
        <f>'C завтраками| Bed and breakfast'!AA28*0.85</f>
        <v>75650</v>
      </c>
      <c r="AE29" s="313">
        <f>'C завтраками| Bed and breakfast'!AC28*0.85</f>
        <v>79475</v>
      </c>
      <c r="AF29" s="313">
        <f>'C завтраками| Bed and breakfast'!AD28*0.85</f>
        <v>75650</v>
      </c>
      <c r="AG29" s="313">
        <f>'C завтраками| Bed and breakfast'!AE28*0.85</f>
        <v>79475</v>
      </c>
      <c r="AH29" s="313">
        <f>'C завтраками| Bed and breakfast'!AF28*0.85</f>
        <v>76925</v>
      </c>
      <c r="AI29" s="313">
        <f>'C завтраками| Bed and breakfast'!AG28*0.85</f>
        <v>82620</v>
      </c>
      <c r="AJ29" s="313">
        <f>'C завтраками| Bed and breakfast'!AH28*0.85</f>
        <v>85170</v>
      </c>
      <c r="AK29" s="313">
        <f>'C завтраками| Bed and breakfast'!AI28*0.85</f>
        <v>82620</v>
      </c>
      <c r="AL29" s="313">
        <f>'C завтраками| Bed and breakfast'!AL28*0.85</f>
        <v>82620</v>
      </c>
      <c r="AM29" s="313">
        <f>'C завтраками| Bed and breakfast'!AM28*0.85</f>
        <v>81175</v>
      </c>
      <c r="AN29" s="313">
        <f>'C завтраками| Bed and breakfast'!AN28*0.85</f>
        <v>85170</v>
      </c>
      <c r="AO29" s="313">
        <f>'C завтраками| Bed and breakfast'!AO28*0.85</f>
        <v>82620</v>
      </c>
      <c r="AP29" s="313">
        <f>'C завтраками| Bed and breakfast'!AQ28*0.85</f>
        <v>85170</v>
      </c>
      <c r="AQ29" s="313">
        <f>'C завтраками| Bed and breakfast'!AR28*0.85</f>
        <v>91970</v>
      </c>
      <c r="AR29" s="313">
        <f>'C завтраками| Bed and breakfast'!AS28*0.85</f>
        <v>85170</v>
      </c>
      <c r="AS29" s="313">
        <f>'C завтраками| Bed and breakfast'!AT28*0.85</f>
        <v>89420</v>
      </c>
      <c r="AT29" s="313">
        <f>'C завтраками| Bed and breakfast'!AU28*0.85</f>
        <v>85170</v>
      </c>
      <c r="AU29" s="313">
        <f>'C завтраками| Bed and breakfast'!AV28*0.85</f>
        <v>89420</v>
      </c>
      <c r="AV29" s="313">
        <f>'C завтраками| Bed and breakfast'!AW28*0.85</f>
        <v>85170</v>
      </c>
      <c r="AW29" s="313">
        <f>'C завтраками| Bed and breakfast'!AX28*0.85</f>
        <v>91970</v>
      </c>
      <c r="AX29" s="313">
        <f>'C завтраками| Bed and breakfast'!AY28*0.85</f>
        <v>81175</v>
      </c>
      <c r="AY29" s="313">
        <f>'C завтраками| Bed and breakfast'!AZ28*0.85</f>
        <v>86870</v>
      </c>
      <c r="AZ29" s="313">
        <f>'C завтраками| Bed and breakfast'!BA28*0.85</f>
        <v>78625</v>
      </c>
      <c r="BA29" s="313">
        <f>'C завтраками| Bed and breakfast'!BB28*0.85</f>
        <v>79900</v>
      </c>
      <c r="BB29" s="313">
        <f>'C завтраками| Bed and breakfast'!BC28*0.85</f>
        <v>78625</v>
      </c>
      <c r="BC29" s="313">
        <f>'C завтраками| Bed and breakfast'!BD28*0.85</f>
        <v>79900</v>
      </c>
      <c r="BD29" s="313">
        <f>'C завтраками| Bed and breakfast'!BE28*0.85</f>
        <v>78625</v>
      </c>
      <c r="BE29" s="313">
        <f>'C завтраками| Bed and breakfast'!BF28*0.85</f>
        <v>79900</v>
      </c>
      <c r="BF29" s="313">
        <f>'C завтраками| Bed and breakfast'!BG28*0.85</f>
        <v>78625</v>
      </c>
      <c r="BG29" s="313">
        <f>'C завтраками| Bed and breakfast'!BH28*0.85</f>
        <v>79900</v>
      </c>
      <c r="BH29" s="313">
        <f>'C завтраками| Bed and breakfast'!BI28*0.85</f>
        <v>78625</v>
      </c>
    </row>
    <row r="30" spans="1:60" s="85" customFormat="1" x14ac:dyDescent="0.2">
      <c r="A30" s="101"/>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2"/>
      <c r="AY30" s="312"/>
      <c r="AZ30" s="312"/>
      <c r="BA30" s="312"/>
      <c r="BB30" s="312"/>
      <c r="BC30" s="312"/>
      <c r="BD30" s="312"/>
      <c r="BE30" s="312"/>
      <c r="BF30" s="312"/>
      <c r="BG30" s="312"/>
      <c r="BH30" s="312"/>
    </row>
    <row r="31" spans="1:60" s="85" customFormat="1" x14ac:dyDescent="0.2">
      <c r="A31" s="273" t="s">
        <v>313</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2"/>
      <c r="BE31" s="312"/>
      <c r="BF31" s="312"/>
      <c r="BG31" s="312"/>
      <c r="BH31" s="312"/>
    </row>
    <row r="32" spans="1:60" s="85" customFormat="1" x14ac:dyDescent="0.2">
      <c r="A32" s="93" t="s">
        <v>143</v>
      </c>
      <c r="B32" s="310" t="e">
        <f t="shared" ref="B32:Q33" si="0">B5</f>
        <v>#REF!</v>
      </c>
      <c r="C32" s="291" t="e">
        <f t="shared" si="0"/>
        <v>#REF!</v>
      </c>
      <c r="D32" s="310" t="e">
        <f t="shared" si="0"/>
        <v>#REF!</v>
      </c>
      <c r="E32" s="310" t="e">
        <f t="shared" si="0"/>
        <v>#REF!</v>
      </c>
      <c r="F32" s="310" t="e">
        <f t="shared" si="0"/>
        <v>#REF!</v>
      </c>
      <c r="G32" s="310" t="e">
        <f t="shared" si="0"/>
        <v>#REF!</v>
      </c>
      <c r="H32" s="310">
        <f t="shared" si="0"/>
        <v>45399</v>
      </c>
      <c r="I32" s="310">
        <f t="shared" si="0"/>
        <v>45401</v>
      </c>
      <c r="J32" s="310">
        <f t="shared" si="0"/>
        <v>45403</v>
      </c>
      <c r="K32" s="310">
        <f t="shared" si="0"/>
        <v>45407</v>
      </c>
      <c r="L32" s="310">
        <f t="shared" si="0"/>
        <v>45408</v>
      </c>
      <c r="M32" s="310">
        <f t="shared" si="0"/>
        <v>45410</v>
      </c>
      <c r="N32" s="310">
        <f t="shared" si="0"/>
        <v>45414</v>
      </c>
      <c r="O32" s="310">
        <f t="shared" si="0"/>
        <v>45415</v>
      </c>
      <c r="P32" s="310">
        <f t="shared" si="0"/>
        <v>45417</v>
      </c>
      <c r="Q32" s="310">
        <f t="shared" si="0"/>
        <v>45420</v>
      </c>
      <c r="R32" s="310">
        <f t="shared" ref="C32:BH33" si="1">R5</f>
        <v>45424</v>
      </c>
      <c r="S32" s="310">
        <f t="shared" si="1"/>
        <v>45429</v>
      </c>
      <c r="T32" s="310">
        <f t="shared" si="1"/>
        <v>45431</v>
      </c>
      <c r="U32" s="310">
        <f t="shared" si="1"/>
        <v>45436</v>
      </c>
      <c r="V32" s="310">
        <f t="shared" si="1"/>
        <v>45438</v>
      </c>
      <c r="W32" s="310">
        <f t="shared" si="1"/>
        <v>45440</v>
      </c>
      <c r="X32" s="310">
        <f t="shared" si="1"/>
        <v>45443</v>
      </c>
      <c r="Y32" s="310">
        <f t="shared" si="1"/>
        <v>45444</v>
      </c>
      <c r="Z32" s="310">
        <f t="shared" si="1"/>
        <v>45445</v>
      </c>
      <c r="AA32" s="310">
        <f t="shared" si="1"/>
        <v>45453</v>
      </c>
      <c r="AB32" s="310">
        <f t="shared" si="1"/>
        <v>45454</v>
      </c>
      <c r="AC32" s="310">
        <f t="shared" si="1"/>
        <v>45457</v>
      </c>
      <c r="AD32" s="310">
        <f t="shared" si="1"/>
        <v>45459</v>
      </c>
      <c r="AE32" s="310">
        <f t="shared" si="1"/>
        <v>45464</v>
      </c>
      <c r="AF32" s="310">
        <f t="shared" si="1"/>
        <v>45466</v>
      </c>
      <c r="AG32" s="310">
        <f t="shared" si="1"/>
        <v>45471</v>
      </c>
      <c r="AH32" s="310">
        <f t="shared" si="1"/>
        <v>45473</v>
      </c>
      <c r="AI32" s="310">
        <f t="shared" si="1"/>
        <v>45474</v>
      </c>
      <c r="AJ32" s="310">
        <f t="shared" si="1"/>
        <v>45478</v>
      </c>
      <c r="AK32" s="310">
        <f t="shared" si="1"/>
        <v>45480</v>
      </c>
      <c r="AL32" s="310">
        <f t="shared" si="1"/>
        <v>45492</v>
      </c>
      <c r="AM32" s="310">
        <f t="shared" si="1"/>
        <v>45494</v>
      </c>
      <c r="AN32" s="310">
        <f t="shared" si="1"/>
        <v>45499</v>
      </c>
      <c r="AO32" s="310">
        <f t="shared" si="1"/>
        <v>45501</v>
      </c>
      <c r="AP32" s="310">
        <f t="shared" si="1"/>
        <v>45505</v>
      </c>
      <c r="AQ32" s="310">
        <f t="shared" si="1"/>
        <v>45506</v>
      </c>
      <c r="AR32" s="310">
        <f t="shared" si="1"/>
        <v>45508</v>
      </c>
      <c r="AS32" s="310">
        <f t="shared" si="1"/>
        <v>45513</v>
      </c>
      <c r="AT32" s="310">
        <f t="shared" si="1"/>
        <v>45515</v>
      </c>
      <c r="AU32" s="310">
        <f t="shared" si="1"/>
        <v>45520</v>
      </c>
      <c r="AV32" s="310">
        <f t="shared" si="1"/>
        <v>45522</v>
      </c>
      <c r="AW32" s="310">
        <f t="shared" si="1"/>
        <v>45526</v>
      </c>
      <c r="AX32" s="310">
        <f t="shared" si="1"/>
        <v>45532</v>
      </c>
      <c r="AY32" s="310">
        <f t="shared" si="1"/>
        <v>45534</v>
      </c>
      <c r="AZ32" s="310">
        <f t="shared" si="1"/>
        <v>45536</v>
      </c>
      <c r="BA32" s="310">
        <f t="shared" si="1"/>
        <v>45541</v>
      </c>
      <c r="BB32" s="310">
        <f t="shared" si="1"/>
        <v>45543</v>
      </c>
      <c r="BC32" s="310">
        <f t="shared" si="1"/>
        <v>45548</v>
      </c>
      <c r="BD32" s="310">
        <f t="shared" si="1"/>
        <v>45550</v>
      </c>
      <c r="BE32" s="310">
        <f t="shared" si="1"/>
        <v>45555</v>
      </c>
      <c r="BF32" s="310">
        <f t="shared" si="1"/>
        <v>45557</v>
      </c>
      <c r="BG32" s="310">
        <f t="shared" si="1"/>
        <v>45562</v>
      </c>
      <c r="BH32" s="310">
        <f t="shared" si="1"/>
        <v>45564</v>
      </c>
    </row>
    <row r="33" spans="1:60" s="85" customFormat="1" x14ac:dyDescent="0.2">
      <c r="A33" s="94"/>
      <c r="B33" s="310" t="e">
        <f t="shared" si="0"/>
        <v>#REF!</v>
      </c>
      <c r="C33" s="291" t="e">
        <f t="shared" si="1"/>
        <v>#REF!</v>
      </c>
      <c r="D33" s="310" t="e">
        <f t="shared" si="1"/>
        <v>#REF!</v>
      </c>
      <c r="E33" s="310" t="e">
        <f t="shared" si="1"/>
        <v>#REF!</v>
      </c>
      <c r="F33" s="310" t="e">
        <f t="shared" si="1"/>
        <v>#REF!</v>
      </c>
      <c r="G33" s="310" t="e">
        <f t="shared" si="1"/>
        <v>#REF!</v>
      </c>
      <c r="H33" s="310">
        <f t="shared" si="1"/>
        <v>45400</v>
      </c>
      <c r="I33" s="310">
        <f t="shared" si="1"/>
        <v>45402</v>
      </c>
      <c r="J33" s="310">
        <f t="shared" si="1"/>
        <v>45406</v>
      </c>
      <c r="K33" s="310">
        <f t="shared" si="1"/>
        <v>45407</v>
      </c>
      <c r="L33" s="310">
        <f t="shared" si="1"/>
        <v>45409</v>
      </c>
      <c r="M33" s="310">
        <f t="shared" si="1"/>
        <v>45411</v>
      </c>
      <c r="N33" s="310">
        <f t="shared" si="1"/>
        <v>45414</v>
      </c>
      <c r="O33" s="310">
        <f t="shared" si="1"/>
        <v>45416</v>
      </c>
      <c r="P33" s="310">
        <f t="shared" si="1"/>
        <v>45419</v>
      </c>
      <c r="Q33" s="310">
        <f t="shared" si="1"/>
        <v>45420</v>
      </c>
      <c r="R33" s="310">
        <f t="shared" si="1"/>
        <v>45426</v>
      </c>
      <c r="S33" s="310">
        <f t="shared" si="1"/>
        <v>45430</v>
      </c>
      <c r="T33" s="310">
        <f t="shared" si="1"/>
        <v>45435</v>
      </c>
      <c r="U33" s="310">
        <f t="shared" si="1"/>
        <v>45437</v>
      </c>
      <c r="V33" s="310">
        <f t="shared" si="1"/>
        <v>45439</v>
      </c>
      <c r="W33" s="310">
        <f t="shared" si="1"/>
        <v>45442</v>
      </c>
      <c r="X33" s="310">
        <f t="shared" si="1"/>
        <v>45443</v>
      </c>
      <c r="Y33" s="310">
        <f t="shared" si="1"/>
        <v>45444</v>
      </c>
      <c r="Z33" s="310">
        <f t="shared" si="1"/>
        <v>45452</v>
      </c>
      <c r="AA33" s="310">
        <f t="shared" si="1"/>
        <v>45453</v>
      </c>
      <c r="AB33" s="310">
        <f t="shared" si="1"/>
        <v>45456</v>
      </c>
      <c r="AC33" s="310">
        <f t="shared" si="1"/>
        <v>45458</v>
      </c>
      <c r="AD33" s="310">
        <f t="shared" si="1"/>
        <v>45460</v>
      </c>
      <c r="AE33" s="310">
        <f t="shared" si="1"/>
        <v>45465</v>
      </c>
      <c r="AF33" s="310">
        <f t="shared" si="1"/>
        <v>45470</v>
      </c>
      <c r="AG33" s="310">
        <f t="shared" si="1"/>
        <v>45472</v>
      </c>
      <c r="AH33" s="310">
        <f t="shared" si="1"/>
        <v>45473</v>
      </c>
      <c r="AI33" s="310">
        <f t="shared" si="1"/>
        <v>45477</v>
      </c>
      <c r="AJ33" s="310">
        <f t="shared" si="1"/>
        <v>45479</v>
      </c>
      <c r="AK33" s="310">
        <f t="shared" si="1"/>
        <v>45483</v>
      </c>
      <c r="AL33" s="310">
        <f t="shared" si="1"/>
        <v>45493</v>
      </c>
      <c r="AM33" s="310">
        <f t="shared" si="1"/>
        <v>45498</v>
      </c>
      <c r="AN33" s="310">
        <f t="shared" si="1"/>
        <v>45500</v>
      </c>
      <c r="AO33" s="310">
        <f t="shared" si="1"/>
        <v>45503</v>
      </c>
      <c r="AP33" s="310">
        <f t="shared" si="1"/>
        <v>45505</v>
      </c>
      <c r="AQ33" s="310">
        <f t="shared" si="1"/>
        <v>45507</v>
      </c>
      <c r="AR33" s="310">
        <f t="shared" si="1"/>
        <v>45512</v>
      </c>
      <c r="AS33" s="310">
        <f t="shared" si="1"/>
        <v>45514</v>
      </c>
      <c r="AT33" s="310">
        <f t="shared" si="1"/>
        <v>45519</v>
      </c>
      <c r="AU33" s="310">
        <f t="shared" si="1"/>
        <v>45521</v>
      </c>
      <c r="AV33" s="310">
        <f t="shared" si="1"/>
        <v>45525</v>
      </c>
      <c r="AW33" s="310">
        <f t="shared" si="1"/>
        <v>45531</v>
      </c>
      <c r="AX33" s="310">
        <f t="shared" si="1"/>
        <v>45533</v>
      </c>
      <c r="AY33" s="310">
        <f t="shared" si="1"/>
        <v>45535</v>
      </c>
      <c r="AZ33" s="310">
        <f t="shared" si="1"/>
        <v>45540</v>
      </c>
      <c r="BA33" s="310">
        <f t="shared" si="1"/>
        <v>45542</v>
      </c>
      <c r="BB33" s="310">
        <f t="shared" si="1"/>
        <v>45547</v>
      </c>
      <c r="BC33" s="310">
        <f t="shared" si="1"/>
        <v>45549</v>
      </c>
      <c r="BD33" s="310">
        <f t="shared" si="1"/>
        <v>45554</v>
      </c>
      <c r="BE33" s="310">
        <f t="shared" si="1"/>
        <v>45556</v>
      </c>
      <c r="BF33" s="310">
        <f t="shared" si="1"/>
        <v>45561</v>
      </c>
      <c r="BG33" s="310">
        <f t="shared" si="1"/>
        <v>45563</v>
      </c>
      <c r="BH33" s="310">
        <f t="shared" si="1"/>
        <v>45565</v>
      </c>
    </row>
    <row r="34" spans="1:60" s="85" customFormat="1" x14ac:dyDescent="0.2">
      <c r="A34" s="259" t="s">
        <v>153</v>
      </c>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1"/>
      <c r="BC34" s="311"/>
      <c r="BD34" s="311"/>
      <c r="BE34" s="311"/>
      <c r="BF34" s="311"/>
      <c r="BG34" s="311"/>
      <c r="BH34" s="311"/>
    </row>
    <row r="35" spans="1:60" s="85" customFormat="1" x14ac:dyDescent="0.2">
      <c r="A35" s="260">
        <v>1</v>
      </c>
      <c r="B35" s="292" t="e">
        <f>ROUND(B8*0.9,)</f>
        <v>#REF!</v>
      </c>
      <c r="C35" s="292" t="e">
        <f t="shared" ref="C35:BH35" si="2">ROUND(C8*0.9,)</f>
        <v>#REF!</v>
      </c>
      <c r="D35" s="292" t="e">
        <f t="shared" si="2"/>
        <v>#REF!</v>
      </c>
      <c r="E35" s="292" t="e">
        <f t="shared" si="2"/>
        <v>#REF!</v>
      </c>
      <c r="F35" s="292" t="e">
        <f t="shared" si="2"/>
        <v>#REF!</v>
      </c>
      <c r="G35" s="292" t="e">
        <f t="shared" si="2"/>
        <v>#REF!</v>
      </c>
      <c r="H35" s="292">
        <f t="shared" si="2"/>
        <v>14153</v>
      </c>
      <c r="I35" s="292">
        <f t="shared" si="2"/>
        <v>13005</v>
      </c>
      <c r="J35" s="292">
        <f t="shared" si="2"/>
        <v>11246</v>
      </c>
      <c r="K35" s="292">
        <f t="shared" si="2"/>
        <v>11246</v>
      </c>
      <c r="L35" s="292">
        <f t="shared" si="2"/>
        <v>14153</v>
      </c>
      <c r="M35" s="292">
        <f t="shared" si="2"/>
        <v>24480</v>
      </c>
      <c r="N35" s="292">
        <f t="shared" si="2"/>
        <v>18743</v>
      </c>
      <c r="O35" s="292">
        <f t="shared" si="2"/>
        <v>18743</v>
      </c>
      <c r="P35" s="292">
        <f t="shared" si="2"/>
        <v>16448</v>
      </c>
      <c r="Q35" s="292">
        <f t="shared" si="2"/>
        <v>21038</v>
      </c>
      <c r="R35" s="292">
        <f t="shared" si="2"/>
        <v>10710</v>
      </c>
      <c r="S35" s="292">
        <f t="shared" si="2"/>
        <v>10710</v>
      </c>
      <c r="T35" s="292">
        <f t="shared" si="2"/>
        <v>11246</v>
      </c>
      <c r="U35" s="292">
        <f t="shared" si="2"/>
        <v>11858</v>
      </c>
      <c r="V35" s="292">
        <f t="shared" si="2"/>
        <v>9563</v>
      </c>
      <c r="W35" s="292">
        <f t="shared" si="2"/>
        <v>11858</v>
      </c>
      <c r="X35" s="292">
        <f t="shared" si="2"/>
        <v>14153</v>
      </c>
      <c r="Y35" s="292">
        <f t="shared" si="2"/>
        <v>14153</v>
      </c>
      <c r="Z35" s="292">
        <f t="shared" si="2"/>
        <v>14153</v>
      </c>
      <c r="AA35" s="292">
        <f t="shared" si="2"/>
        <v>14153</v>
      </c>
      <c r="AB35" s="292">
        <f t="shared" si="2"/>
        <v>13005</v>
      </c>
      <c r="AC35" s="292">
        <f t="shared" si="2"/>
        <v>16448</v>
      </c>
      <c r="AD35" s="292">
        <f t="shared" si="2"/>
        <v>13005</v>
      </c>
      <c r="AE35" s="292">
        <f t="shared" si="2"/>
        <v>16448</v>
      </c>
      <c r="AF35" s="292">
        <f t="shared" si="2"/>
        <v>13005</v>
      </c>
      <c r="AG35" s="292">
        <f t="shared" si="2"/>
        <v>16448</v>
      </c>
      <c r="AH35" s="292">
        <f t="shared" si="2"/>
        <v>14153</v>
      </c>
      <c r="AI35" s="292">
        <f t="shared" si="2"/>
        <v>19278</v>
      </c>
      <c r="AJ35" s="292">
        <f t="shared" si="2"/>
        <v>21573</v>
      </c>
      <c r="AK35" s="292">
        <f t="shared" si="2"/>
        <v>19278</v>
      </c>
      <c r="AL35" s="292">
        <f t="shared" si="2"/>
        <v>19278</v>
      </c>
      <c r="AM35" s="292">
        <f t="shared" si="2"/>
        <v>17978</v>
      </c>
      <c r="AN35" s="292">
        <f t="shared" si="2"/>
        <v>21573</v>
      </c>
      <c r="AO35" s="292">
        <f t="shared" si="2"/>
        <v>19278</v>
      </c>
      <c r="AP35" s="292">
        <f t="shared" si="2"/>
        <v>21573</v>
      </c>
      <c r="AQ35" s="292">
        <f t="shared" si="2"/>
        <v>27693</v>
      </c>
      <c r="AR35" s="292">
        <f t="shared" si="2"/>
        <v>21573</v>
      </c>
      <c r="AS35" s="292">
        <f t="shared" si="2"/>
        <v>25398</v>
      </c>
      <c r="AT35" s="292">
        <f t="shared" si="2"/>
        <v>21573</v>
      </c>
      <c r="AU35" s="292">
        <f t="shared" si="2"/>
        <v>25398</v>
      </c>
      <c r="AV35" s="292">
        <f t="shared" si="2"/>
        <v>21573</v>
      </c>
      <c r="AW35" s="292">
        <f t="shared" si="2"/>
        <v>27693</v>
      </c>
      <c r="AX35" s="292">
        <f t="shared" si="2"/>
        <v>17978</v>
      </c>
      <c r="AY35" s="292">
        <f t="shared" si="2"/>
        <v>23103</v>
      </c>
      <c r="AZ35" s="292">
        <f t="shared" si="2"/>
        <v>15683</v>
      </c>
      <c r="BA35" s="292">
        <f t="shared" si="2"/>
        <v>16830</v>
      </c>
      <c r="BB35" s="292">
        <f t="shared" si="2"/>
        <v>15683</v>
      </c>
      <c r="BC35" s="292">
        <f t="shared" si="2"/>
        <v>16830</v>
      </c>
      <c r="BD35" s="292">
        <f t="shared" si="2"/>
        <v>15683</v>
      </c>
      <c r="BE35" s="292">
        <f t="shared" si="2"/>
        <v>16830</v>
      </c>
      <c r="BF35" s="292">
        <f t="shared" si="2"/>
        <v>15683</v>
      </c>
      <c r="BG35" s="292">
        <f t="shared" si="2"/>
        <v>16830</v>
      </c>
      <c r="BH35" s="292">
        <f t="shared" si="2"/>
        <v>15683</v>
      </c>
    </row>
    <row r="36" spans="1:60" s="85" customFormat="1" x14ac:dyDescent="0.2">
      <c r="A36" s="260">
        <v>2</v>
      </c>
      <c r="B36" s="292" t="e">
        <f t="shared" ref="B36:B54" si="3">ROUND(B9*0.9,)</f>
        <v>#REF!</v>
      </c>
      <c r="C36" s="292" t="e">
        <f t="shared" ref="C36:BH36" si="4">ROUND(C9*0.9,)</f>
        <v>#REF!</v>
      </c>
      <c r="D36" s="292" t="e">
        <f t="shared" si="4"/>
        <v>#REF!</v>
      </c>
      <c r="E36" s="292" t="e">
        <f t="shared" si="4"/>
        <v>#REF!</v>
      </c>
      <c r="F36" s="292" t="e">
        <f t="shared" si="4"/>
        <v>#REF!</v>
      </c>
      <c r="G36" s="292" t="e">
        <f t="shared" si="4"/>
        <v>#REF!</v>
      </c>
      <c r="H36" s="292">
        <f t="shared" si="4"/>
        <v>15683</v>
      </c>
      <c r="I36" s="292">
        <f t="shared" si="4"/>
        <v>14535</v>
      </c>
      <c r="J36" s="292">
        <f t="shared" si="4"/>
        <v>12776</v>
      </c>
      <c r="K36" s="292">
        <f t="shared" si="4"/>
        <v>12776</v>
      </c>
      <c r="L36" s="292">
        <f t="shared" si="4"/>
        <v>15683</v>
      </c>
      <c r="M36" s="292">
        <f t="shared" si="4"/>
        <v>26010</v>
      </c>
      <c r="N36" s="292">
        <f t="shared" si="4"/>
        <v>20273</v>
      </c>
      <c r="O36" s="292">
        <f t="shared" si="4"/>
        <v>20273</v>
      </c>
      <c r="P36" s="292">
        <f t="shared" si="4"/>
        <v>17978</v>
      </c>
      <c r="Q36" s="292">
        <f t="shared" si="4"/>
        <v>22568</v>
      </c>
      <c r="R36" s="292">
        <f t="shared" si="4"/>
        <v>12240</v>
      </c>
      <c r="S36" s="292">
        <f t="shared" si="4"/>
        <v>12240</v>
      </c>
      <c r="T36" s="292">
        <f t="shared" si="4"/>
        <v>12776</v>
      </c>
      <c r="U36" s="292">
        <f t="shared" si="4"/>
        <v>13388</v>
      </c>
      <c r="V36" s="292">
        <f t="shared" si="4"/>
        <v>11093</v>
      </c>
      <c r="W36" s="292">
        <f t="shared" si="4"/>
        <v>13388</v>
      </c>
      <c r="X36" s="292">
        <f t="shared" si="4"/>
        <v>15683</v>
      </c>
      <c r="Y36" s="292">
        <f t="shared" si="4"/>
        <v>15683</v>
      </c>
      <c r="Z36" s="292">
        <f t="shared" si="4"/>
        <v>15683</v>
      </c>
      <c r="AA36" s="292">
        <f t="shared" si="4"/>
        <v>15683</v>
      </c>
      <c r="AB36" s="292">
        <f t="shared" si="4"/>
        <v>14535</v>
      </c>
      <c r="AC36" s="292">
        <f t="shared" si="4"/>
        <v>17978</v>
      </c>
      <c r="AD36" s="292">
        <f t="shared" si="4"/>
        <v>14535</v>
      </c>
      <c r="AE36" s="292">
        <f t="shared" si="4"/>
        <v>17978</v>
      </c>
      <c r="AF36" s="292">
        <f t="shared" si="4"/>
        <v>14535</v>
      </c>
      <c r="AG36" s="292">
        <f t="shared" si="4"/>
        <v>17978</v>
      </c>
      <c r="AH36" s="292">
        <f t="shared" si="4"/>
        <v>15683</v>
      </c>
      <c r="AI36" s="292">
        <f t="shared" si="4"/>
        <v>20808</v>
      </c>
      <c r="AJ36" s="292">
        <f t="shared" si="4"/>
        <v>23103</v>
      </c>
      <c r="AK36" s="292">
        <f t="shared" si="4"/>
        <v>20808</v>
      </c>
      <c r="AL36" s="292">
        <f t="shared" si="4"/>
        <v>20808</v>
      </c>
      <c r="AM36" s="292">
        <f t="shared" si="4"/>
        <v>19508</v>
      </c>
      <c r="AN36" s="292">
        <f t="shared" si="4"/>
        <v>23103</v>
      </c>
      <c r="AO36" s="292">
        <f t="shared" si="4"/>
        <v>20808</v>
      </c>
      <c r="AP36" s="292">
        <f t="shared" si="4"/>
        <v>23103</v>
      </c>
      <c r="AQ36" s="292">
        <f t="shared" si="4"/>
        <v>29223</v>
      </c>
      <c r="AR36" s="292">
        <f t="shared" si="4"/>
        <v>23103</v>
      </c>
      <c r="AS36" s="292">
        <f t="shared" si="4"/>
        <v>26928</v>
      </c>
      <c r="AT36" s="292">
        <f t="shared" si="4"/>
        <v>23103</v>
      </c>
      <c r="AU36" s="292">
        <f t="shared" si="4"/>
        <v>26928</v>
      </c>
      <c r="AV36" s="292">
        <f t="shared" si="4"/>
        <v>23103</v>
      </c>
      <c r="AW36" s="292">
        <f t="shared" si="4"/>
        <v>29223</v>
      </c>
      <c r="AX36" s="292">
        <f t="shared" si="4"/>
        <v>19508</v>
      </c>
      <c r="AY36" s="292">
        <f t="shared" si="4"/>
        <v>24633</v>
      </c>
      <c r="AZ36" s="292">
        <f t="shared" si="4"/>
        <v>17213</v>
      </c>
      <c r="BA36" s="292">
        <f t="shared" si="4"/>
        <v>18360</v>
      </c>
      <c r="BB36" s="292">
        <f t="shared" si="4"/>
        <v>17213</v>
      </c>
      <c r="BC36" s="292">
        <f t="shared" si="4"/>
        <v>18360</v>
      </c>
      <c r="BD36" s="292">
        <f t="shared" si="4"/>
        <v>17213</v>
      </c>
      <c r="BE36" s="292">
        <f t="shared" si="4"/>
        <v>18360</v>
      </c>
      <c r="BF36" s="292">
        <f t="shared" si="4"/>
        <v>17213</v>
      </c>
      <c r="BG36" s="292">
        <f t="shared" si="4"/>
        <v>18360</v>
      </c>
      <c r="BH36" s="292">
        <f t="shared" si="4"/>
        <v>17213</v>
      </c>
    </row>
    <row r="37" spans="1:60" s="85" customFormat="1" x14ac:dyDescent="0.2">
      <c r="A37" s="259" t="s">
        <v>155</v>
      </c>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2"/>
    </row>
    <row r="38" spans="1:60" s="85" customFormat="1" x14ac:dyDescent="0.2">
      <c r="A38" s="260">
        <v>1</v>
      </c>
      <c r="B38" s="292" t="e">
        <f t="shared" si="3"/>
        <v>#REF!</v>
      </c>
      <c r="C38" s="292" t="e">
        <f t="shared" ref="C38:BH38" si="5">ROUND(C11*0.9,)</f>
        <v>#REF!</v>
      </c>
      <c r="D38" s="292" t="e">
        <f t="shared" si="5"/>
        <v>#REF!</v>
      </c>
      <c r="E38" s="292" t="e">
        <f t="shared" si="5"/>
        <v>#REF!</v>
      </c>
      <c r="F38" s="292" t="e">
        <f t="shared" si="5"/>
        <v>#REF!</v>
      </c>
      <c r="G38" s="292" t="e">
        <f t="shared" si="5"/>
        <v>#REF!</v>
      </c>
      <c r="H38" s="292">
        <f t="shared" si="5"/>
        <v>16065</v>
      </c>
      <c r="I38" s="292">
        <f t="shared" si="5"/>
        <v>14918</v>
      </c>
      <c r="J38" s="292">
        <f t="shared" si="5"/>
        <v>13158</v>
      </c>
      <c r="K38" s="292">
        <f t="shared" si="5"/>
        <v>13158</v>
      </c>
      <c r="L38" s="292">
        <f t="shared" si="5"/>
        <v>16065</v>
      </c>
      <c r="M38" s="292">
        <f t="shared" si="5"/>
        <v>26393</v>
      </c>
      <c r="N38" s="292">
        <f t="shared" si="5"/>
        <v>20655</v>
      </c>
      <c r="O38" s="292">
        <f t="shared" si="5"/>
        <v>20655</v>
      </c>
      <c r="P38" s="292">
        <f t="shared" si="5"/>
        <v>18360</v>
      </c>
      <c r="Q38" s="292">
        <f t="shared" si="5"/>
        <v>22950</v>
      </c>
      <c r="R38" s="292">
        <f t="shared" si="5"/>
        <v>12623</v>
      </c>
      <c r="S38" s="292">
        <f t="shared" si="5"/>
        <v>12623</v>
      </c>
      <c r="T38" s="292">
        <f t="shared" si="5"/>
        <v>13158</v>
      </c>
      <c r="U38" s="292">
        <f t="shared" si="5"/>
        <v>13770</v>
      </c>
      <c r="V38" s="292">
        <f t="shared" si="5"/>
        <v>11475</v>
      </c>
      <c r="W38" s="292">
        <f t="shared" si="5"/>
        <v>13770</v>
      </c>
      <c r="X38" s="292">
        <f t="shared" si="5"/>
        <v>16065</v>
      </c>
      <c r="Y38" s="292">
        <f t="shared" si="5"/>
        <v>16065</v>
      </c>
      <c r="Z38" s="292">
        <f t="shared" si="5"/>
        <v>16065</v>
      </c>
      <c r="AA38" s="292">
        <f t="shared" si="5"/>
        <v>16065</v>
      </c>
      <c r="AB38" s="292">
        <f t="shared" si="5"/>
        <v>14918</v>
      </c>
      <c r="AC38" s="292">
        <f t="shared" si="5"/>
        <v>18360</v>
      </c>
      <c r="AD38" s="292">
        <f t="shared" si="5"/>
        <v>14918</v>
      </c>
      <c r="AE38" s="292">
        <f t="shared" si="5"/>
        <v>18360</v>
      </c>
      <c r="AF38" s="292">
        <f t="shared" si="5"/>
        <v>14918</v>
      </c>
      <c r="AG38" s="292">
        <f t="shared" si="5"/>
        <v>18360</v>
      </c>
      <c r="AH38" s="292">
        <f t="shared" si="5"/>
        <v>16065</v>
      </c>
      <c r="AI38" s="292">
        <f t="shared" si="5"/>
        <v>21191</v>
      </c>
      <c r="AJ38" s="292">
        <f t="shared" si="5"/>
        <v>23486</v>
      </c>
      <c r="AK38" s="292">
        <f t="shared" si="5"/>
        <v>21191</v>
      </c>
      <c r="AL38" s="292">
        <f t="shared" si="5"/>
        <v>21191</v>
      </c>
      <c r="AM38" s="292">
        <f t="shared" si="5"/>
        <v>19890</v>
      </c>
      <c r="AN38" s="292">
        <f t="shared" si="5"/>
        <v>23486</v>
      </c>
      <c r="AO38" s="292">
        <f t="shared" si="5"/>
        <v>21191</v>
      </c>
      <c r="AP38" s="292">
        <f t="shared" si="5"/>
        <v>23486</v>
      </c>
      <c r="AQ38" s="292">
        <f t="shared" si="5"/>
        <v>29606</v>
      </c>
      <c r="AR38" s="292">
        <f t="shared" si="5"/>
        <v>23486</v>
      </c>
      <c r="AS38" s="292">
        <f t="shared" si="5"/>
        <v>27311</v>
      </c>
      <c r="AT38" s="292">
        <f t="shared" si="5"/>
        <v>23486</v>
      </c>
      <c r="AU38" s="292">
        <f t="shared" si="5"/>
        <v>27311</v>
      </c>
      <c r="AV38" s="292">
        <f t="shared" si="5"/>
        <v>23486</v>
      </c>
      <c r="AW38" s="292">
        <f t="shared" si="5"/>
        <v>29606</v>
      </c>
      <c r="AX38" s="292">
        <f t="shared" si="5"/>
        <v>19890</v>
      </c>
      <c r="AY38" s="292">
        <f t="shared" si="5"/>
        <v>25016</v>
      </c>
      <c r="AZ38" s="292">
        <f t="shared" si="5"/>
        <v>17595</v>
      </c>
      <c r="BA38" s="292">
        <f t="shared" si="5"/>
        <v>18743</v>
      </c>
      <c r="BB38" s="292">
        <f t="shared" si="5"/>
        <v>17595</v>
      </c>
      <c r="BC38" s="292">
        <f t="shared" si="5"/>
        <v>18743</v>
      </c>
      <c r="BD38" s="292">
        <f t="shared" si="5"/>
        <v>17595</v>
      </c>
      <c r="BE38" s="292">
        <f t="shared" si="5"/>
        <v>18743</v>
      </c>
      <c r="BF38" s="292">
        <f t="shared" si="5"/>
        <v>17595</v>
      </c>
      <c r="BG38" s="292">
        <f t="shared" si="5"/>
        <v>18743</v>
      </c>
      <c r="BH38" s="292">
        <f t="shared" si="5"/>
        <v>17595</v>
      </c>
    </row>
    <row r="39" spans="1:60" s="85" customFormat="1" x14ac:dyDescent="0.2">
      <c r="A39" s="260">
        <v>2</v>
      </c>
      <c r="B39" s="292" t="e">
        <f t="shared" si="3"/>
        <v>#REF!</v>
      </c>
      <c r="C39" s="292" t="e">
        <f t="shared" ref="C39:BH39" si="6">ROUND(C12*0.9,)</f>
        <v>#REF!</v>
      </c>
      <c r="D39" s="292" t="e">
        <f t="shared" si="6"/>
        <v>#REF!</v>
      </c>
      <c r="E39" s="292" t="e">
        <f t="shared" si="6"/>
        <v>#REF!</v>
      </c>
      <c r="F39" s="292" t="e">
        <f t="shared" si="6"/>
        <v>#REF!</v>
      </c>
      <c r="G39" s="292" t="e">
        <f t="shared" si="6"/>
        <v>#REF!</v>
      </c>
      <c r="H39" s="292">
        <f t="shared" si="6"/>
        <v>17595</v>
      </c>
      <c r="I39" s="292">
        <f t="shared" si="6"/>
        <v>16448</v>
      </c>
      <c r="J39" s="292">
        <f t="shared" si="6"/>
        <v>14688</v>
      </c>
      <c r="K39" s="292">
        <f t="shared" si="6"/>
        <v>14688</v>
      </c>
      <c r="L39" s="292">
        <f t="shared" si="6"/>
        <v>17595</v>
      </c>
      <c r="M39" s="292">
        <f t="shared" si="6"/>
        <v>27923</v>
      </c>
      <c r="N39" s="292">
        <f t="shared" si="6"/>
        <v>22185</v>
      </c>
      <c r="O39" s="292">
        <f t="shared" si="6"/>
        <v>22185</v>
      </c>
      <c r="P39" s="292">
        <f t="shared" si="6"/>
        <v>19890</v>
      </c>
      <c r="Q39" s="292">
        <f t="shared" si="6"/>
        <v>24480</v>
      </c>
      <c r="R39" s="292">
        <f t="shared" si="6"/>
        <v>14153</v>
      </c>
      <c r="S39" s="292">
        <f t="shared" si="6"/>
        <v>14153</v>
      </c>
      <c r="T39" s="292">
        <f t="shared" si="6"/>
        <v>14688</v>
      </c>
      <c r="U39" s="292">
        <f t="shared" si="6"/>
        <v>15300</v>
      </c>
      <c r="V39" s="292">
        <f t="shared" si="6"/>
        <v>13005</v>
      </c>
      <c r="W39" s="292">
        <f t="shared" si="6"/>
        <v>15300</v>
      </c>
      <c r="X39" s="292">
        <f t="shared" si="6"/>
        <v>17595</v>
      </c>
      <c r="Y39" s="292">
        <f t="shared" si="6"/>
        <v>17595</v>
      </c>
      <c r="Z39" s="292">
        <f t="shared" si="6"/>
        <v>17595</v>
      </c>
      <c r="AA39" s="292">
        <f t="shared" si="6"/>
        <v>17595</v>
      </c>
      <c r="AB39" s="292">
        <f t="shared" si="6"/>
        <v>16448</v>
      </c>
      <c r="AC39" s="292">
        <f t="shared" si="6"/>
        <v>19890</v>
      </c>
      <c r="AD39" s="292">
        <f t="shared" si="6"/>
        <v>16448</v>
      </c>
      <c r="AE39" s="292">
        <f t="shared" si="6"/>
        <v>19890</v>
      </c>
      <c r="AF39" s="292">
        <f t="shared" si="6"/>
        <v>16448</v>
      </c>
      <c r="AG39" s="292">
        <f t="shared" si="6"/>
        <v>19890</v>
      </c>
      <c r="AH39" s="292">
        <f t="shared" si="6"/>
        <v>17595</v>
      </c>
      <c r="AI39" s="292">
        <f t="shared" si="6"/>
        <v>22721</v>
      </c>
      <c r="AJ39" s="292">
        <f t="shared" si="6"/>
        <v>25016</v>
      </c>
      <c r="AK39" s="292">
        <f t="shared" si="6"/>
        <v>22721</v>
      </c>
      <c r="AL39" s="292">
        <f t="shared" si="6"/>
        <v>22721</v>
      </c>
      <c r="AM39" s="292">
        <f t="shared" si="6"/>
        <v>21420</v>
      </c>
      <c r="AN39" s="292">
        <f t="shared" si="6"/>
        <v>25016</v>
      </c>
      <c r="AO39" s="292">
        <f t="shared" si="6"/>
        <v>22721</v>
      </c>
      <c r="AP39" s="292">
        <f t="shared" si="6"/>
        <v>25016</v>
      </c>
      <c r="AQ39" s="292">
        <f t="shared" si="6"/>
        <v>31136</v>
      </c>
      <c r="AR39" s="292">
        <f t="shared" si="6"/>
        <v>25016</v>
      </c>
      <c r="AS39" s="292">
        <f t="shared" si="6"/>
        <v>28841</v>
      </c>
      <c r="AT39" s="292">
        <f t="shared" si="6"/>
        <v>25016</v>
      </c>
      <c r="AU39" s="292">
        <f t="shared" si="6"/>
        <v>28841</v>
      </c>
      <c r="AV39" s="292">
        <f t="shared" si="6"/>
        <v>25016</v>
      </c>
      <c r="AW39" s="292">
        <f t="shared" si="6"/>
        <v>31136</v>
      </c>
      <c r="AX39" s="292">
        <f t="shared" si="6"/>
        <v>21420</v>
      </c>
      <c r="AY39" s="292">
        <f t="shared" si="6"/>
        <v>26546</v>
      </c>
      <c r="AZ39" s="292">
        <f t="shared" si="6"/>
        <v>19125</v>
      </c>
      <c r="BA39" s="292">
        <f t="shared" si="6"/>
        <v>20273</v>
      </c>
      <c r="BB39" s="292">
        <f t="shared" si="6"/>
        <v>19125</v>
      </c>
      <c r="BC39" s="292">
        <f t="shared" si="6"/>
        <v>20273</v>
      </c>
      <c r="BD39" s="292">
        <f t="shared" si="6"/>
        <v>19125</v>
      </c>
      <c r="BE39" s="292">
        <f t="shared" si="6"/>
        <v>20273</v>
      </c>
      <c r="BF39" s="292">
        <f t="shared" si="6"/>
        <v>19125</v>
      </c>
      <c r="BG39" s="292">
        <f t="shared" si="6"/>
        <v>20273</v>
      </c>
      <c r="BH39" s="292">
        <f t="shared" si="6"/>
        <v>19125</v>
      </c>
    </row>
    <row r="40" spans="1:60" s="85" customFormat="1" x14ac:dyDescent="0.2">
      <c r="A40" s="259" t="s">
        <v>154</v>
      </c>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row>
    <row r="41" spans="1:60" s="85" customFormat="1" x14ac:dyDescent="0.2">
      <c r="A41" s="260">
        <v>1</v>
      </c>
      <c r="B41" s="292" t="e">
        <f t="shared" si="3"/>
        <v>#REF!</v>
      </c>
      <c r="C41" s="292" t="e">
        <f t="shared" ref="C41:BH41" si="7">ROUND(C14*0.9,)</f>
        <v>#REF!</v>
      </c>
      <c r="D41" s="292" t="e">
        <f t="shared" si="7"/>
        <v>#REF!</v>
      </c>
      <c r="E41" s="292" t="e">
        <f t="shared" si="7"/>
        <v>#REF!</v>
      </c>
      <c r="F41" s="292" t="e">
        <f t="shared" si="7"/>
        <v>#REF!</v>
      </c>
      <c r="G41" s="292" t="e">
        <f t="shared" si="7"/>
        <v>#REF!</v>
      </c>
      <c r="H41" s="292">
        <f t="shared" si="7"/>
        <v>16830</v>
      </c>
      <c r="I41" s="292">
        <f t="shared" si="7"/>
        <v>15683</v>
      </c>
      <c r="J41" s="292">
        <f t="shared" si="7"/>
        <v>13923</v>
      </c>
      <c r="K41" s="292">
        <f t="shared" si="7"/>
        <v>13923</v>
      </c>
      <c r="L41" s="292">
        <f t="shared" si="7"/>
        <v>16830</v>
      </c>
      <c r="M41" s="292">
        <f t="shared" si="7"/>
        <v>27158</v>
      </c>
      <c r="N41" s="292">
        <f t="shared" si="7"/>
        <v>21420</v>
      </c>
      <c r="O41" s="292">
        <f t="shared" si="7"/>
        <v>21420</v>
      </c>
      <c r="P41" s="292">
        <f t="shared" si="7"/>
        <v>19125</v>
      </c>
      <c r="Q41" s="292">
        <f t="shared" si="7"/>
        <v>23715</v>
      </c>
      <c r="R41" s="292">
        <f t="shared" si="7"/>
        <v>13388</v>
      </c>
      <c r="S41" s="292">
        <f t="shared" si="7"/>
        <v>13388</v>
      </c>
      <c r="T41" s="292">
        <f t="shared" si="7"/>
        <v>13923</v>
      </c>
      <c r="U41" s="292">
        <f t="shared" si="7"/>
        <v>14535</v>
      </c>
      <c r="V41" s="292">
        <f t="shared" si="7"/>
        <v>12240</v>
      </c>
      <c r="W41" s="292">
        <f t="shared" si="7"/>
        <v>14535</v>
      </c>
      <c r="X41" s="292">
        <f t="shared" si="7"/>
        <v>16830</v>
      </c>
      <c r="Y41" s="292">
        <f t="shared" si="7"/>
        <v>16830</v>
      </c>
      <c r="Z41" s="292">
        <f t="shared" si="7"/>
        <v>16830</v>
      </c>
      <c r="AA41" s="292">
        <f t="shared" si="7"/>
        <v>16830</v>
      </c>
      <c r="AB41" s="292">
        <f t="shared" si="7"/>
        <v>15683</v>
      </c>
      <c r="AC41" s="292">
        <f t="shared" si="7"/>
        <v>19125</v>
      </c>
      <c r="AD41" s="292">
        <f t="shared" si="7"/>
        <v>15683</v>
      </c>
      <c r="AE41" s="292">
        <f t="shared" si="7"/>
        <v>19125</v>
      </c>
      <c r="AF41" s="292">
        <f t="shared" si="7"/>
        <v>15683</v>
      </c>
      <c r="AG41" s="292">
        <f t="shared" si="7"/>
        <v>19125</v>
      </c>
      <c r="AH41" s="292">
        <f t="shared" si="7"/>
        <v>16830</v>
      </c>
      <c r="AI41" s="292">
        <f t="shared" si="7"/>
        <v>21956</v>
      </c>
      <c r="AJ41" s="292">
        <f t="shared" si="7"/>
        <v>24251</v>
      </c>
      <c r="AK41" s="292">
        <f t="shared" si="7"/>
        <v>21956</v>
      </c>
      <c r="AL41" s="292">
        <f t="shared" si="7"/>
        <v>21956</v>
      </c>
      <c r="AM41" s="292">
        <f t="shared" si="7"/>
        <v>20655</v>
      </c>
      <c r="AN41" s="292">
        <f t="shared" si="7"/>
        <v>24251</v>
      </c>
      <c r="AO41" s="292">
        <f t="shared" si="7"/>
        <v>21956</v>
      </c>
      <c r="AP41" s="292">
        <f t="shared" si="7"/>
        <v>24251</v>
      </c>
      <c r="AQ41" s="292">
        <f t="shared" si="7"/>
        <v>30371</v>
      </c>
      <c r="AR41" s="292">
        <f t="shared" si="7"/>
        <v>24251</v>
      </c>
      <c r="AS41" s="292">
        <f t="shared" si="7"/>
        <v>28076</v>
      </c>
      <c r="AT41" s="292">
        <f t="shared" si="7"/>
        <v>24251</v>
      </c>
      <c r="AU41" s="292">
        <f t="shared" si="7"/>
        <v>28076</v>
      </c>
      <c r="AV41" s="292">
        <f t="shared" si="7"/>
        <v>24251</v>
      </c>
      <c r="AW41" s="292">
        <f t="shared" si="7"/>
        <v>30371</v>
      </c>
      <c r="AX41" s="292">
        <f t="shared" si="7"/>
        <v>20655</v>
      </c>
      <c r="AY41" s="292">
        <f t="shared" si="7"/>
        <v>25781</v>
      </c>
      <c r="AZ41" s="292">
        <f t="shared" si="7"/>
        <v>18360</v>
      </c>
      <c r="BA41" s="292">
        <f t="shared" si="7"/>
        <v>19508</v>
      </c>
      <c r="BB41" s="292">
        <f t="shared" si="7"/>
        <v>18360</v>
      </c>
      <c r="BC41" s="292">
        <f t="shared" si="7"/>
        <v>19508</v>
      </c>
      <c r="BD41" s="292">
        <f t="shared" si="7"/>
        <v>18360</v>
      </c>
      <c r="BE41" s="292">
        <f t="shared" si="7"/>
        <v>19508</v>
      </c>
      <c r="BF41" s="292">
        <f t="shared" si="7"/>
        <v>18360</v>
      </c>
      <c r="BG41" s="292">
        <f t="shared" si="7"/>
        <v>19508</v>
      </c>
      <c r="BH41" s="292">
        <f t="shared" si="7"/>
        <v>18360</v>
      </c>
    </row>
    <row r="42" spans="1:60" s="85" customFormat="1" x14ac:dyDescent="0.2">
      <c r="A42" s="260">
        <v>2</v>
      </c>
      <c r="B42" s="292" t="e">
        <f t="shared" si="3"/>
        <v>#REF!</v>
      </c>
      <c r="C42" s="292" t="e">
        <f t="shared" ref="C42:BH42" si="8">ROUND(C15*0.9,)</f>
        <v>#REF!</v>
      </c>
      <c r="D42" s="292" t="e">
        <f t="shared" si="8"/>
        <v>#REF!</v>
      </c>
      <c r="E42" s="292" t="e">
        <f t="shared" si="8"/>
        <v>#REF!</v>
      </c>
      <c r="F42" s="292" t="e">
        <f t="shared" si="8"/>
        <v>#REF!</v>
      </c>
      <c r="G42" s="292" t="e">
        <f t="shared" si="8"/>
        <v>#REF!</v>
      </c>
      <c r="H42" s="292">
        <f t="shared" si="8"/>
        <v>18360</v>
      </c>
      <c r="I42" s="292">
        <f t="shared" si="8"/>
        <v>17213</v>
      </c>
      <c r="J42" s="292">
        <f t="shared" si="8"/>
        <v>15453</v>
      </c>
      <c r="K42" s="292">
        <f t="shared" si="8"/>
        <v>15453</v>
      </c>
      <c r="L42" s="292">
        <f t="shared" si="8"/>
        <v>18360</v>
      </c>
      <c r="M42" s="292">
        <f t="shared" si="8"/>
        <v>28688</v>
      </c>
      <c r="N42" s="292">
        <f t="shared" si="8"/>
        <v>22950</v>
      </c>
      <c r="O42" s="292">
        <f t="shared" si="8"/>
        <v>22950</v>
      </c>
      <c r="P42" s="292">
        <f t="shared" si="8"/>
        <v>20655</v>
      </c>
      <c r="Q42" s="292">
        <f t="shared" si="8"/>
        <v>25245</v>
      </c>
      <c r="R42" s="292">
        <f t="shared" si="8"/>
        <v>14918</v>
      </c>
      <c r="S42" s="292">
        <f t="shared" si="8"/>
        <v>14918</v>
      </c>
      <c r="T42" s="292">
        <f t="shared" si="8"/>
        <v>15453</v>
      </c>
      <c r="U42" s="292">
        <f t="shared" si="8"/>
        <v>16065</v>
      </c>
      <c r="V42" s="292">
        <f t="shared" si="8"/>
        <v>13770</v>
      </c>
      <c r="W42" s="292">
        <f t="shared" si="8"/>
        <v>16065</v>
      </c>
      <c r="X42" s="292">
        <f t="shared" si="8"/>
        <v>18360</v>
      </c>
      <c r="Y42" s="292">
        <f t="shared" si="8"/>
        <v>18360</v>
      </c>
      <c r="Z42" s="292">
        <f t="shared" si="8"/>
        <v>18360</v>
      </c>
      <c r="AA42" s="292">
        <f t="shared" si="8"/>
        <v>18360</v>
      </c>
      <c r="AB42" s="292">
        <f t="shared" si="8"/>
        <v>17213</v>
      </c>
      <c r="AC42" s="292">
        <f t="shared" si="8"/>
        <v>20655</v>
      </c>
      <c r="AD42" s="292">
        <f t="shared" si="8"/>
        <v>17213</v>
      </c>
      <c r="AE42" s="292">
        <f t="shared" si="8"/>
        <v>20655</v>
      </c>
      <c r="AF42" s="292">
        <f t="shared" si="8"/>
        <v>17213</v>
      </c>
      <c r="AG42" s="292">
        <f t="shared" si="8"/>
        <v>20655</v>
      </c>
      <c r="AH42" s="292">
        <f t="shared" si="8"/>
        <v>18360</v>
      </c>
      <c r="AI42" s="292">
        <f t="shared" si="8"/>
        <v>23486</v>
      </c>
      <c r="AJ42" s="292">
        <f t="shared" si="8"/>
        <v>25781</v>
      </c>
      <c r="AK42" s="292">
        <f t="shared" si="8"/>
        <v>23486</v>
      </c>
      <c r="AL42" s="292">
        <f t="shared" si="8"/>
        <v>23486</v>
      </c>
      <c r="AM42" s="292">
        <f t="shared" si="8"/>
        <v>22185</v>
      </c>
      <c r="AN42" s="292">
        <f t="shared" si="8"/>
        <v>25781</v>
      </c>
      <c r="AO42" s="292">
        <f t="shared" si="8"/>
        <v>23486</v>
      </c>
      <c r="AP42" s="292">
        <f t="shared" si="8"/>
        <v>25781</v>
      </c>
      <c r="AQ42" s="292">
        <f t="shared" si="8"/>
        <v>31901</v>
      </c>
      <c r="AR42" s="292">
        <f t="shared" si="8"/>
        <v>25781</v>
      </c>
      <c r="AS42" s="292">
        <f t="shared" si="8"/>
        <v>29606</v>
      </c>
      <c r="AT42" s="292">
        <f t="shared" si="8"/>
        <v>25781</v>
      </c>
      <c r="AU42" s="292">
        <f t="shared" si="8"/>
        <v>29606</v>
      </c>
      <c r="AV42" s="292">
        <f t="shared" si="8"/>
        <v>25781</v>
      </c>
      <c r="AW42" s="292">
        <f t="shared" si="8"/>
        <v>31901</v>
      </c>
      <c r="AX42" s="292">
        <f t="shared" si="8"/>
        <v>22185</v>
      </c>
      <c r="AY42" s="292">
        <f t="shared" si="8"/>
        <v>27311</v>
      </c>
      <c r="AZ42" s="292">
        <f t="shared" si="8"/>
        <v>19890</v>
      </c>
      <c r="BA42" s="292">
        <f t="shared" si="8"/>
        <v>21038</v>
      </c>
      <c r="BB42" s="292">
        <f t="shared" si="8"/>
        <v>19890</v>
      </c>
      <c r="BC42" s="292">
        <f t="shared" si="8"/>
        <v>21038</v>
      </c>
      <c r="BD42" s="292">
        <f t="shared" si="8"/>
        <v>19890</v>
      </c>
      <c r="BE42" s="292">
        <f t="shared" si="8"/>
        <v>21038</v>
      </c>
      <c r="BF42" s="292">
        <f t="shared" si="8"/>
        <v>19890</v>
      </c>
      <c r="BG42" s="292">
        <f t="shared" si="8"/>
        <v>21038</v>
      </c>
      <c r="BH42" s="292">
        <f t="shared" si="8"/>
        <v>19890</v>
      </c>
    </row>
    <row r="43" spans="1:60" s="85" customFormat="1" x14ac:dyDescent="0.2">
      <c r="A43" s="259" t="s">
        <v>156</v>
      </c>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row>
    <row r="44" spans="1:60" s="85" customFormat="1" x14ac:dyDescent="0.2">
      <c r="A44" s="260">
        <v>1</v>
      </c>
      <c r="B44" s="292" t="e">
        <f t="shared" si="3"/>
        <v>#REF!</v>
      </c>
      <c r="C44" s="292" t="e">
        <f t="shared" ref="C44:BH44" si="9">ROUND(C17*0.9,)</f>
        <v>#REF!</v>
      </c>
      <c r="D44" s="292" t="e">
        <f t="shared" si="9"/>
        <v>#REF!</v>
      </c>
      <c r="E44" s="292" t="e">
        <f t="shared" si="9"/>
        <v>#REF!</v>
      </c>
      <c r="F44" s="292" t="e">
        <f t="shared" si="9"/>
        <v>#REF!</v>
      </c>
      <c r="G44" s="292" t="e">
        <f t="shared" si="9"/>
        <v>#REF!</v>
      </c>
      <c r="H44" s="292">
        <f t="shared" si="9"/>
        <v>19125</v>
      </c>
      <c r="I44" s="292">
        <f t="shared" si="9"/>
        <v>17978</v>
      </c>
      <c r="J44" s="292">
        <f t="shared" si="9"/>
        <v>16218</v>
      </c>
      <c r="K44" s="292">
        <f t="shared" si="9"/>
        <v>16218</v>
      </c>
      <c r="L44" s="292">
        <f t="shared" si="9"/>
        <v>19125</v>
      </c>
      <c r="M44" s="292">
        <f t="shared" si="9"/>
        <v>29453</v>
      </c>
      <c r="N44" s="292">
        <f t="shared" si="9"/>
        <v>23715</v>
      </c>
      <c r="O44" s="292">
        <f t="shared" si="9"/>
        <v>23715</v>
      </c>
      <c r="P44" s="292">
        <f t="shared" si="9"/>
        <v>21420</v>
      </c>
      <c r="Q44" s="292">
        <f t="shared" si="9"/>
        <v>26010</v>
      </c>
      <c r="R44" s="292">
        <f t="shared" si="9"/>
        <v>15683</v>
      </c>
      <c r="S44" s="292">
        <f t="shared" si="9"/>
        <v>15683</v>
      </c>
      <c r="T44" s="292">
        <f t="shared" si="9"/>
        <v>16218</v>
      </c>
      <c r="U44" s="292">
        <f t="shared" si="9"/>
        <v>16830</v>
      </c>
      <c r="V44" s="292">
        <f t="shared" si="9"/>
        <v>14535</v>
      </c>
      <c r="W44" s="292">
        <f t="shared" si="9"/>
        <v>16830</v>
      </c>
      <c r="X44" s="292">
        <f t="shared" si="9"/>
        <v>19125</v>
      </c>
      <c r="Y44" s="292">
        <f t="shared" si="9"/>
        <v>19125</v>
      </c>
      <c r="Z44" s="292">
        <f t="shared" si="9"/>
        <v>19125</v>
      </c>
      <c r="AA44" s="292">
        <f t="shared" si="9"/>
        <v>19125</v>
      </c>
      <c r="AB44" s="292">
        <f t="shared" si="9"/>
        <v>17978</v>
      </c>
      <c r="AC44" s="292">
        <f t="shared" si="9"/>
        <v>21420</v>
      </c>
      <c r="AD44" s="292">
        <f t="shared" si="9"/>
        <v>17978</v>
      </c>
      <c r="AE44" s="292">
        <f t="shared" si="9"/>
        <v>21420</v>
      </c>
      <c r="AF44" s="292">
        <f t="shared" si="9"/>
        <v>17978</v>
      </c>
      <c r="AG44" s="292">
        <f t="shared" si="9"/>
        <v>21420</v>
      </c>
      <c r="AH44" s="292">
        <f t="shared" si="9"/>
        <v>19125</v>
      </c>
      <c r="AI44" s="292">
        <f t="shared" si="9"/>
        <v>24251</v>
      </c>
      <c r="AJ44" s="292">
        <f t="shared" si="9"/>
        <v>26546</v>
      </c>
      <c r="AK44" s="292">
        <f t="shared" si="9"/>
        <v>24251</v>
      </c>
      <c r="AL44" s="292">
        <f t="shared" si="9"/>
        <v>24251</v>
      </c>
      <c r="AM44" s="292">
        <f t="shared" si="9"/>
        <v>22950</v>
      </c>
      <c r="AN44" s="292">
        <f t="shared" si="9"/>
        <v>26546</v>
      </c>
      <c r="AO44" s="292">
        <f t="shared" si="9"/>
        <v>24251</v>
      </c>
      <c r="AP44" s="292">
        <f t="shared" si="9"/>
        <v>26546</v>
      </c>
      <c r="AQ44" s="292">
        <f t="shared" si="9"/>
        <v>32666</v>
      </c>
      <c r="AR44" s="292">
        <f t="shared" si="9"/>
        <v>26546</v>
      </c>
      <c r="AS44" s="292">
        <f t="shared" si="9"/>
        <v>30371</v>
      </c>
      <c r="AT44" s="292">
        <f t="shared" si="9"/>
        <v>26546</v>
      </c>
      <c r="AU44" s="292">
        <f t="shared" si="9"/>
        <v>30371</v>
      </c>
      <c r="AV44" s="292">
        <f t="shared" si="9"/>
        <v>26546</v>
      </c>
      <c r="AW44" s="292">
        <f t="shared" si="9"/>
        <v>32666</v>
      </c>
      <c r="AX44" s="292">
        <f t="shared" si="9"/>
        <v>22950</v>
      </c>
      <c r="AY44" s="292">
        <f t="shared" si="9"/>
        <v>28076</v>
      </c>
      <c r="AZ44" s="292">
        <f t="shared" si="9"/>
        <v>20655</v>
      </c>
      <c r="BA44" s="292">
        <f t="shared" si="9"/>
        <v>21803</v>
      </c>
      <c r="BB44" s="292">
        <f t="shared" si="9"/>
        <v>20655</v>
      </c>
      <c r="BC44" s="292">
        <f t="shared" si="9"/>
        <v>21803</v>
      </c>
      <c r="BD44" s="292">
        <f t="shared" si="9"/>
        <v>20655</v>
      </c>
      <c r="BE44" s="292">
        <f t="shared" si="9"/>
        <v>21803</v>
      </c>
      <c r="BF44" s="292">
        <f t="shared" si="9"/>
        <v>20655</v>
      </c>
      <c r="BG44" s="292">
        <f t="shared" si="9"/>
        <v>21803</v>
      </c>
      <c r="BH44" s="292">
        <f t="shared" si="9"/>
        <v>20655</v>
      </c>
    </row>
    <row r="45" spans="1:60" s="85" customFormat="1" x14ac:dyDescent="0.2">
      <c r="A45" s="260">
        <v>2</v>
      </c>
      <c r="B45" s="292" t="e">
        <f t="shared" si="3"/>
        <v>#REF!</v>
      </c>
      <c r="C45" s="292" t="e">
        <f t="shared" ref="C45:BH45" si="10">ROUND(C18*0.9,)</f>
        <v>#REF!</v>
      </c>
      <c r="D45" s="292" t="e">
        <f t="shared" si="10"/>
        <v>#REF!</v>
      </c>
      <c r="E45" s="292" t="e">
        <f t="shared" si="10"/>
        <v>#REF!</v>
      </c>
      <c r="F45" s="292" t="e">
        <f t="shared" si="10"/>
        <v>#REF!</v>
      </c>
      <c r="G45" s="292" t="e">
        <f t="shared" si="10"/>
        <v>#REF!</v>
      </c>
      <c r="H45" s="292">
        <f t="shared" si="10"/>
        <v>20655</v>
      </c>
      <c r="I45" s="292">
        <f t="shared" si="10"/>
        <v>19508</v>
      </c>
      <c r="J45" s="292">
        <f t="shared" si="10"/>
        <v>17748</v>
      </c>
      <c r="K45" s="292">
        <f t="shared" si="10"/>
        <v>17748</v>
      </c>
      <c r="L45" s="292">
        <f t="shared" si="10"/>
        <v>20655</v>
      </c>
      <c r="M45" s="292">
        <f t="shared" si="10"/>
        <v>30983</v>
      </c>
      <c r="N45" s="292">
        <f t="shared" si="10"/>
        <v>25245</v>
      </c>
      <c r="O45" s="292">
        <f t="shared" si="10"/>
        <v>25245</v>
      </c>
      <c r="P45" s="292">
        <f t="shared" si="10"/>
        <v>22950</v>
      </c>
      <c r="Q45" s="292">
        <f t="shared" si="10"/>
        <v>27540</v>
      </c>
      <c r="R45" s="292">
        <f t="shared" si="10"/>
        <v>17213</v>
      </c>
      <c r="S45" s="292">
        <f t="shared" si="10"/>
        <v>17213</v>
      </c>
      <c r="T45" s="292">
        <f t="shared" si="10"/>
        <v>17748</v>
      </c>
      <c r="U45" s="292">
        <f t="shared" si="10"/>
        <v>18360</v>
      </c>
      <c r="V45" s="292">
        <f t="shared" si="10"/>
        <v>16065</v>
      </c>
      <c r="W45" s="292">
        <f t="shared" si="10"/>
        <v>18360</v>
      </c>
      <c r="X45" s="292">
        <f t="shared" si="10"/>
        <v>20655</v>
      </c>
      <c r="Y45" s="292">
        <f t="shared" si="10"/>
        <v>20655</v>
      </c>
      <c r="Z45" s="292">
        <f t="shared" si="10"/>
        <v>20655</v>
      </c>
      <c r="AA45" s="292">
        <f t="shared" si="10"/>
        <v>20655</v>
      </c>
      <c r="AB45" s="292">
        <f t="shared" si="10"/>
        <v>19508</v>
      </c>
      <c r="AC45" s="292">
        <f t="shared" si="10"/>
        <v>22950</v>
      </c>
      <c r="AD45" s="292">
        <f t="shared" si="10"/>
        <v>19508</v>
      </c>
      <c r="AE45" s="292">
        <f t="shared" si="10"/>
        <v>22950</v>
      </c>
      <c r="AF45" s="292">
        <f t="shared" si="10"/>
        <v>19508</v>
      </c>
      <c r="AG45" s="292">
        <f t="shared" si="10"/>
        <v>22950</v>
      </c>
      <c r="AH45" s="292">
        <f t="shared" si="10"/>
        <v>20655</v>
      </c>
      <c r="AI45" s="292">
        <f t="shared" si="10"/>
        <v>25781</v>
      </c>
      <c r="AJ45" s="292">
        <f t="shared" si="10"/>
        <v>28076</v>
      </c>
      <c r="AK45" s="292">
        <f t="shared" si="10"/>
        <v>25781</v>
      </c>
      <c r="AL45" s="292">
        <f t="shared" si="10"/>
        <v>25781</v>
      </c>
      <c r="AM45" s="292">
        <f t="shared" si="10"/>
        <v>24480</v>
      </c>
      <c r="AN45" s="292">
        <f t="shared" si="10"/>
        <v>28076</v>
      </c>
      <c r="AO45" s="292">
        <f t="shared" si="10"/>
        <v>25781</v>
      </c>
      <c r="AP45" s="292">
        <f t="shared" si="10"/>
        <v>28076</v>
      </c>
      <c r="AQ45" s="292">
        <f t="shared" si="10"/>
        <v>34196</v>
      </c>
      <c r="AR45" s="292">
        <f t="shared" si="10"/>
        <v>28076</v>
      </c>
      <c r="AS45" s="292">
        <f t="shared" si="10"/>
        <v>31901</v>
      </c>
      <c r="AT45" s="292">
        <f t="shared" si="10"/>
        <v>28076</v>
      </c>
      <c r="AU45" s="292">
        <f t="shared" si="10"/>
        <v>31901</v>
      </c>
      <c r="AV45" s="292">
        <f t="shared" si="10"/>
        <v>28076</v>
      </c>
      <c r="AW45" s="292">
        <f t="shared" si="10"/>
        <v>34196</v>
      </c>
      <c r="AX45" s="292">
        <f t="shared" si="10"/>
        <v>24480</v>
      </c>
      <c r="AY45" s="292">
        <f t="shared" si="10"/>
        <v>29606</v>
      </c>
      <c r="AZ45" s="292">
        <f t="shared" si="10"/>
        <v>22185</v>
      </c>
      <c r="BA45" s="292">
        <f t="shared" si="10"/>
        <v>23333</v>
      </c>
      <c r="BB45" s="292">
        <f t="shared" si="10"/>
        <v>22185</v>
      </c>
      <c r="BC45" s="292">
        <f t="shared" si="10"/>
        <v>23333</v>
      </c>
      <c r="BD45" s="292">
        <f t="shared" si="10"/>
        <v>22185</v>
      </c>
      <c r="BE45" s="292">
        <f t="shared" si="10"/>
        <v>23333</v>
      </c>
      <c r="BF45" s="292">
        <f t="shared" si="10"/>
        <v>22185</v>
      </c>
      <c r="BG45" s="292">
        <f t="shared" si="10"/>
        <v>23333</v>
      </c>
      <c r="BH45" s="292">
        <f t="shared" si="10"/>
        <v>22185</v>
      </c>
    </row>
    <row r="46" spans="1:60" s="85" customFormat="1" x14ac:dyDescent="0.2">
      <c r="A46" s="259" t="s">
        <v>136</v>
      </c>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row>
    <row r="47" spans="1:60" s="85" customFormat="1" x14ac:dyDescent="0.2">
      <c r="A47" s="260">
        <v>1</v>
      </c>
      <c r="B47" s="292" t="e">
        <f t="shared" si="3"/>
        <v>#REF!</v>
      </c>
      <c r="C47" s="292" t="e">
        <f t="shared" ref="C47:BH47" si="11">ROUND(C20*0.9,)</f>
        <v>#REF!</v>
      </c>
      <c r="D47" s="292" t="e">
        <f t="shared" si="11"/>
        <v>#REF!</v>
      </c>
      <c r="E47" s="292" t="e">
        <f t="shared" si="11"/>
        <v>#REF!</v>
      </c>
      <c r="F47" s="292" t="e">
        <f t="shared" si="11"/>
        <v>#REF!</v>
      </c>
      <c r="G47" s="292" t="e">
        <f t="shared" si="11"/>
        <v>#REF!</v>
      </c>
      <c r="H47" s="292">
        <f t="shared" si="11"/>
        <v>21420</v>
      </c>
      <c r="I47" s="292">
        <f t="shared" si="11"/>
        <v>20273</v>
      </c>
      <c r="J47" s="292">
        <f t="shared" si="11"/>
        <v>18513</v>
      </c>
      <c r="K47" s="292">
        <f t="shared" si="11"/>
        <v>18513</v>
      </c>
      <c r="L47" s="292">
        <f t="shared" si="11"/>
        <v>21420</v>
      </c>
      <c r="M47" s="292">
        <f t="shared" si="11"/>
        <v>31748</v>
      </c>
      <c r="N47" s="292">
        <f t="shared" si="11"/>
        <v>26010</v>
      </c>
      <c r="O47" s="292">
        <f t="shared" si="11"/>
        <v>26010</v>
      </c>
      <c r="P47" s="292">
        <f t="shared" si="11"/>
        <v>23715</v>
      </c>
      <c r="Q47" s="292">
        <f t="shared" si="11"/>
        <v>28305</v>
      </c>
      <c r="R47" s="292">
        <f t="shared" si="11"/>
        <v>17978</v>
      </c>
      <c r="S47" s="292">
        <f t="shared" si="11"/>
        <v>17978</v>
      </c>
      <c r="T47" s="292">
        <f t="shared" si="11"/>
        <v>18513</v>
      </c>
      <c r="U47" s="292">
        <f t="shared" si="11"/>
        <v>19125</v>
      </c>
      <c r="V47" s="292">
        <f t="shared" si="11"/>
        <v>16830</v>
      </c>
      <c r="W47" s="292">
        <f t="shared" si="11"/>
        <v>19125</v>
      </c>
      <c r="X47" s="292">
        <f t="shared" si="11"/>
        <v>21420</v>
      </c>
      <c r="Y47" s="292">
        <f t="shared" si="11"/>
        <v>21420</v>
      </c>
      <c r="Z47" s="292">
        <f t="shared" si="11"/>
        <v>21420</v>
      </c>
      <c r="AA47" s="292">
        <f t="shared" si="11"/>
        <v>21420</v>
      </c>
      <c r="AB47" s="292">
        <f t="shared" si="11"/>
        <v>20273</v>
      </c>
      <c r="AC47" s="292">
        <f t="shared" si="11"/>
        <v>23715</v>
      </c>
      <c r="AD47" s="292">
        <f t="shared" si="11"/>
        <v>20273</v>
      </c>
      <c r="AE47" s="292">
        <f t="shared" si="11"/>
        <v>23715</v>
      </c>
      <c r="AF47" s="292">
        <f t="shared" si="11"/>
        <v>20273</v>
      </c>
      <c r="AG47" s="292">
        <f t="shared" si="11"/>
        <v>23715</v>
      </c>
      <c r="AH47" s="292">
        <f t="shared" si="11"/>
        <v>21420</v>
      </c>
      <c r="AI47" s="292">
        <f t="shared" si="11"/>
        <v>26546</v>
      </c>
      <c r="AJ47" s="292">
        <f t="shared" si="11"/>
        <v>28841</v>
      </c>
      <c r="AK47" s="292">
        <f t="shared" si="11"/>
        <v>26546</v>
      </c>
      <c r="AL47" s="292">
        <f t="shared" si="11"/>
        <v>26546</v>
      </c>
      <c r="AM47" s="292">
        <f t="shared" si="11"/>
        <v>25245</v>
      </c>
      <c r="AN47" s="292">
        <f t="shared" si="11"/>
        <v>28841</v>
      </c>
      <c r="AO47" s="292">
        <f t="shared" si="11"/>
        <v>26546</v>
      </c>
      <c r="AP47" s="292">
        <f t="shared" si="11"/>
        <v>28841</v>
      </c>
      <c r="AQ47" s="292">
        <f t="shared" si="11"/>
        <v>34961</v>
      </c>
      <c r="AR47" s="292">
        <f t="shared" si="11"/>
        <v>28841</v>
      </c>
      <c r="AS47" s="292">
        <f t="shared" si="11"/>
        <v>32666</v>
      </c>
      <c r="AT47" s="292">
        <f t="shared" si="11"/>
        <v>28841</v>
      </c>
      <c r="AU47" s="292">
        <f t="shared" si="11"/>
        <v>32666</v>
      </c>
      <c r="AV47" s="292">
        <f t="shared" si="11"/>
        <v>28841</v>
      </c>
      <c r="AW47" s="292">
        <f t="shared" si="11"/>
        <v>34961</v>
      </c>
      <c r="AX47" s="292">
        <f t="shared" si="11"/>
        <v>25245</v>
      </c>
      <c r="AY47" s="292">
        <f t="shared" si="11"/>
        <v>30371</v>
      </c>
      <c r="AZ47" s="292">
        <f t="shared" si="11"/>
        <v>22950</v>
      </c>
      <c r="BA47" s="292">
        <f t="shared" si="11"/>
        <v>24098</v>
      </c>
      <c r="BB47" s="292">
        <f t="shared" si="11"/>
        <v>22950</v>
      </c>
      <c r="BC47" s="292">
        <f t="shared" si="11"/>
        <v>24098</v>
      </c>
      <c r="BD47" s="292">
        <f t="shared" si="11"/>
        <v>22950</v>
      </c>
      <c r="BE47" s="292">
        <f t="shared" si="11"/>
        <v>24098</v>
      </c>
      <c r="BF47" s="292">
        <f t="shared" si="11"/>
        <v>22950</v>
      </c>
      <c r="BG47" s="292">
        <f t="shared" si="11"/>
        <v>24098</v>
      </c>
      <c r="BH47" s="292">
        <f t="shared" si="11"/>
        <v>22950</v>
      </c>
    </row>
    <row r="48" spans="1:60" s="85" customFormat="1" x14ac:dyDescent="0.2">
      <c r="A48" s="260">
        <v>2</v>
      </c>
      <c r="B48" s="292" t="e">
        <f t="shared" si="3"/>
        <v>#REF!</v>
      </c>
      <c r="C48" s="292" t="e">
        <f t="shared" ref="C48:BH48" si="12">ROUND(C21*0.9,)</f>
        <v>#REF!</v>
      </c>
      <c r="D48" s="292" t="e">
        <f t="shared" si="12"/>
        <v>#REF!</v>
      </c>
      <c r="E48" s="292" t="e">
        <f t="shared" si="12"/>
        <v>#REF!</v>
      </c>
      <c r="F48" s="292" t="e">
        <f t="shared" si="12"/>
        <v>#REF!</v>
      </c>
      <c r="G48" s="292" t="e">
        <f t="shared" si="12"/>
        <v>#REF!</v>
      </c>
      <c r="H48" s="292">
        <f t="shared" si="12"/>
        <v>22950</v>
      </c>
      <c r="I48" s="292">
        <f t="shared" si="12"/>
        <v>21803</v>
      </c>
      <c r="J48" s="292">
        <f t="shared" si="12"/>
        <v>20043</v>
      </c>
      <c r="K48" s="292">
        <f t="shared" si="12"/>
        <v>20043</v>
      </c>
      <c r="L48" s="292">
        <f t="shared" si="12"/>
        <v>22950</v>
      </c>
      <c r="M48" s="292">
        <f t="shared" si="12"/>
        <v>33278</v>
      </c>
      <c r="N48" s="292">
        <f t="shared" si="12"/>
        <v>27540</v>
      </c>
      <c r="O48" s="292">
        <f t="shared" si="12"/>
        <v>27540</v>
      </c>
      <c r="P48" s="292">
        <f t="shared" si="12"/>
        <v>25245</v>
      </c>
      <c r="Q48" s="292">
        <f t="shared" si="12"/>
        <v>29835</v>
      </c>
      <c r="R48" s="292">
        <f t="shared" si="12"/>
        <v>19508</v>
      </c>
      <c r="S48" s="292">
        <f t="shared" si="12"/>
        <v>19508</v>
      </c>
      <c r="T48" s="292">
        <f t="shared" si="12"/>
        <v>20043</v>
      </c>
      <c r="U48" s="292">
        <f t="shared" si="12"/>
        <v>20655</v>
      </c>
      <c r="V48" s="292">
        <f t="shared" si="12"/>
        <v>18360</v>
      </c>
      <c r="W48" s="292">
        <f t="shared" si="12"/>
        <v>20655</v>
      </c>
      <c r="X48" s="292">
        <f t="shared" si="12"/>
        <v>22950</v>
      </c>
      <c r="Y48" s="292">
        <f t="shared" si="12"/>
        <v>22950</v>
      </c>
      <c r="Z48" s="292">
        <f t="shared" si="12"/>
        <v>22950</v>
      </c>
      <c r="AA48" s="292">
        <f t="shared" si="12"/>
        <v>22950</v>
      </c>
      <c r="AB48" s="292">
        <f t="shared" si="12"/>
        <v>21803</v>
      </c>
      <c r="AC48" s="292">
        <f t="shared" si="12"/>
        <v>25245</v>
      </c>
      <c r="AD48" s="292">
        <f t="shared" si="12"/>
        <v>21803</v>
      </c>
      <c r="AE48" s="292">
        <f t="shared" si="12"/>
        <v>25245</v>
      </c>
      <c r="AF48" s="292">
        <f t="shared" si="12"/>
        <v>21803</v>
      </c>
      <c r="AG48" s="292">
        <f t="shared" si="12"/>
        <v>25245</v>
      </c>
      <c r="AH48" s="292">
        <f t="shared" si="12"/>
        <v>22950</v>
      </c>
      <c r="AI48" s="292">
        <f t="shared" si="12"/>
        <v>28076</v>
      </c>
      <c r="AJ48" s="292">
        <f t="shared" si="12"/>
        <v>30371</v>
      </c>
      <c r="AK48" s="292">
        <f t="shared" si="12"/>
        <v>28076</v>
      </c>
      <c r="AL48" s="292">
        <f t="shared" si="12"/>
        <v>28076</v>
      </c>
      <c r="AM48" s="292">
        <f t="shared" si="12"/>
        <v>26775</v>
      </c>
      <c r="AN48" s="292">
        <f t="shared" si="12"/>
        <v>30371</v>
      </c>
      <c r="AO48" s="292">
        <f t="shared" si="12"/>
        <v>28076</v>
      </c>
      <c r="AP48" s="292">
        <f t="shared" si="12"/>
        <v>30371</v>
      </c>
      <c r="AQ48" s="292">
        <f t="shared" si="12"/>
        <v>36491</v>
      </c>
      <c r="AR48" s="292">
        <f t="shared" si="12"/>
        <v>30371</v>
      </c>
      <c r="AS48" s="292">
        <f t="shared" si="12"/>
        <v>34196</v>
      </c>
      <c r="AT48" s="292">
        <f t="shared" si="12"/>
        <v>30371</v>
      </c>
      <c r="AU48" s="292">
        <f t="shared" si="12"/>
        <v>34196</v>
      </c>
      <c r="AV48" s="292">
        <f t="shared" si="12"/>
        <v>30371</v>
      </c>
      <c r="AW48" s="292">
        <f t="shared" si="12"/>
        <v>36491</v>
      </c>
      <c r="AX48" s="292">
        <f t="shared" si="12"/>
        <v>26775</v>
      </c>
      <c r="AY48" s="292">
        <f t="shared" si="12"/>
        <v>31901</v>
      </c>
      <c r="AZ48" s="292">
        <f t="shared" si="12"/>
        <v>24480</v>
      </c>
      <c r="BA48" s="292">
        <f t="shared" si="12"/>
        <v>25628</v>
      </c>
      <c r="BB48" s="292">
        <f t="shared" si="12"/>
        <v>24480</v>
      </c>
      <c r="BC48" s="292">
        <f t="shared" si="12"/>
        <v>25628</v>
      </c>
      <c r="BD48" s="292">
        <f t="shared" si="12"/>
        <v>24480</v>
      </c>
      <c r="BE48" s="292">
        <f t="shared" si="12"/>
        <v>25628</v>
      </c>
      <c r="BF48" s="292">
        <f t="shared" si="12"/>
        <v>24480</v>
      </c>
      <c r="BG48" s="292">
        <f t="shared" si="12"/>
        <v>25628</v>
      </c>
      <c r="BH48" s="292">
        <f t="shared" si="12"/>
        <v>24480</v>
      </c>
    </row>
    <row r="49" spans="1:60" s="85" customFormat="1" x14ac:dyDescent="0.2">
      <c r="A49" s="259" t="s">
        <v>137</v>
      </c>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292"/>
      <c r="AZ49" s="292"/>
      <c r="BA49" s="292"/>
      <c r="BB49" s="292"/>
      <c r="BC49" s="292"/>
      <c r="BD49" s="292"/>
      <c r="BE49" s="292"/>
      <c r="BF49" s="292"/>
      <c r="BG49" s="292"/>
      <c r="BH49" s="292"/>
    </row>
    <row r="50" spans="1:60" s="85" customFormat="1" x14ac:dyDescent="0.2">
      <c r="A50" s="260" t="s">
        <v>129</v>
      </c>
      <c r="B50" s="292" t="e">
        <f t="shared" si="3"/>
        <v>#REF!</v>
      </c>
      <c r="C50" s="292" t="e">
        <f t="shared" ref="C50:BH50" si="13">ROUND(C23*0.9,)</f>
        <v>#REF!</v>
      </c>
      <c r="D50" s="292" t="e">
        <f t="shared" si="13"/>
        <v>#REF!</v>
      </c>
      <c r="E50" s="292" t="e">
        <f t="shared" si="13"/>
        <v>#REF!</v>
      </c>
      <c r="F50" s="292" t="e">
        <f t="shared" si="13"/>
        <v>#REF!</v>
      </c>
      <c r="G50" s="292" t="e">
        <f t="shared" si="13"/>
        <v>#REF!</v>
      </c>
      <c r="H50" s="292">
        <f t="shared" si="13"/>
        <v>28688</v>
      </c>
      <c r="I50" s="292">
        <f t="shared" si="13"/>
        <v>27540</v>
      </c>
      <c r="J50" s="292">
        <f t="shared" si="13"/>
        <v>25781</v>
      </c>
      <c r="K50" s="292">
        <f t="shared" si="13"/>
        <v>25781</v>
      </c>
      <c r="L50" s="292">
        <f t="shared" si="13"/>
        <v>28688</v>
      </c>
      <c r="M50" s="292">
        <f t="shared" si="13"/>
        <v>39015</v>
      </c>
      <c r="N50" s="292">
        <f t="shared" si="13"/>
        <v>33278</v>
      </c>
      <c r="O50" s="292">
        <f t="shared" si="13"/>
        <v>33278</v>
      </c>
      <c r="P50" s="292">
        <f t="shared" si="13"/>
        <v>30983</v>
      </c>
      <c r="Q50" s="292">
        <f t="shared" si="13"/>
        <v>35573</v>
      </c>
      <c r="R50" s="292">
        <f t="shared" si="13"/>
        <v>25245</v>
      </c>
      <c r="S50" s="292">
        <f t="shared" si="13"/>
        <v>25245</v>
      </c>
      <c r="T50" s="292">
        <f t="shared" si="13"/>
        <v>25781</v>
      </c>
      <c r="U50" s="292">
        <f t="shared" si="13"/>
        <v>26393</v>
      </c>
      <c r="V50" s="292">
        <f t="shared" si="13"/>
        <v>24098</v>
      </c>
      <c r="W50" s="292">
        <f t="shared" si="13"/>
        <v>26393</v>
      </c>
      <c r="X50" s="292">
        <f t="shared" si="13"/>
        <v>28688</v>
      </c>
      <c r="Y50" s="292">
        <f t="shared" si="13"/>
        <v>28688</v>
      </c>
      <c r="Z50" s="292">
        <f t="shared" si="13"/>
        <v>28688</v>
      </c>
      <c r="AA50" s="292">
        <f t="shared" si="13"/>
        <v>28688</v>
      </c>
      <c r="AB50" s="292">
        <f t="shared" si="13"/>
        <v>27540</v>
      </c>
      <c r="AC50" s="292">
        <f t="shared" si="13"/>
        <v>30983</v>
      </c>
      <c r="AD50" s="292">
        <f t="shared" si="13"/>
        <v>27540</v>
      </c>
      <c r="AE50" s="292">
        <f t="shared" si="13"/>
        <v>30983</v>
      </c>
      <c r="AF50" s="292">
        <f t="shared" si="13"/>
        <v>27540</v>
      </c>
      <c r="AG50" s="292">
        <f t="shared" si="13"/>
        <v>30983</v>
      </c>
      <c r="AH50" s="292">
        <f t="shared" si="13"/>
        <v>28688</v>
      </c>
      <c r="AI50" s="292">
        <f t="shared" si="13"/>
        <v>33813</v>
      </c>
      <c r="AJ50" s="292">
        <f t="shared" si="13"/>
        <v>36108</v>
      </c>
      <c r="AK50" s="292">
        <f t="shared" si="13"/>
        <v>33813</v>
      </c>
      <c r="AL50" s="292">
        <f t="shared" si="13"/>
        <v>33813</v>
      </c>
      <c r="AM50" s="292">
        <f t="shared" si="13"/>
        <v>32513</v>
      </c>
      <c r="AN50" s="292">
        <f t="shared" si="13"/>
        <v>36108</v>
      </c>
      <c r="AO50" s="292">
        <f t="shared" si="13"/>
        <v>33813</v>
      </c>
      <c r="AP50" s="292">
        <f t="shared" si="13"/>
        <v>36108</v>
      </c>
      <c r="AQ50" s="292">
        <f t="shared" si="13"/>
        <v>42228</v>
      </c>
      <c r="AR50" s="292">
        <f t="shared" si="13"/>
        <v>36108</v>
      </c>
      <c r="AS50" s="292">
        <f t="shared" si="13"/>
        <v>39933</v>
      </c>
      <c r="AT50" s="292">
        <f t="shared" si="13"/>
        <v>36108</v>
      </c>
      <c r="AU50" s="292">
        <f t="shared" si="13"/>
        <v>39933</v>
      </c>
      <c r="AV50" s="292">
        <f t="shared" si="13"/>
        <v>36108</v>
      </c>
      <c r="AW50" s="292">
        <f t="shared" si="13"/>
        <v>42228</v>
      </c>
      <c r="AX50" s="292">
        <f t="shared" si="13"/>
        <v>32513</v>
      </c>
      <c r="AY50" s="292">
        <f t="shared" si="13"/>
        <v>37638</v>
      </c>
      <c r="AZ50" s="292">
        <f t="shared" si="13"/>
        <v>30218</v>
      </c>
      <c r="BA50" s="292">
        <f t="shared" si="13"/>
        <v>31365</v>
      </c>
      <c r="BB50" s="292">
        <f t="shared" si="13"/>
        <v>30218</v>
      </c>
      <c r="BC50" s="292">
        <f t="shared" si="13"/>
        <v>31365</v>
      </c>
      <c r="BD50" s="292">
        <f t="shared" si="13"/>
        <v>30218</v>
      </c>
      <c r="BE50" s="292">
        <f t="shared" si="13"/>
        <v>31365</v>
      </c>
      <c r="BF50" s="292">
        <f t="shared" si="13"/>
        <v>30218</v>
      </c>
      <c r="BG50" s="292">
        <f t="shared" si="13"/>
        <v>31365</v>
      </c>
      <c r="BH50" s="292">
        <f t="shared" si="13"/>
        <v>30218</v>
      </c>
    </row>
    <row r="51" spans="1:60" s="85" customFormat="1" x14ac:dyDescent="0.2">
      <c r="A51" s="259" t="s">
        <v>138</v>
      </c>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292"/>
      <c r="AM51" s="292"/>
      <c r="AN51" s="292"/>
      <c r="AO51" s="292"/>
      <c r="AP51" s="292"/>
      <c r="AQ51" s="292"/>
      <c r="AR51" s="292"/>
      <c r="AS51" s="292"/>
      <c r="AT51" s="292"/>
      <c r="AU51" s="292"/>
      <c r="AV51" s="292"/>
      <c r="AW51" s="292"/>
      <c r="AX51" s="292"/>
      <c r="AY51" s="292"/>
      <c r="AZ51" s="292"/>
      <c r="BA51" s="292"/>
      <c r="BB51" s="292"/>
      <c r="BC51" s="292"/>
      <c r="BD51" s="292"/>
      <c r="BE51" s="292"/>
      <c r="BF51" s="292"/>
      <c r="BG51" s="292"/>
      <c r="BH51" s="292"/>
    </row>
    <row r="52" spans="1:60" s="85" customFormat="1" x14ac:dyDescent="0.2">
      <c r="A52" s="260" t="s">
        <v>129</v>
      </c>
      <c r="B52" s="292" t="e">
        <f t="shared" si="3"/>
        <v>#REF!</v>
      </c>
      <c r="C52" s="292" t="e">
        <f t="shared" ref="C52:BH52" si="14">ROUND(C25*0.9,)</f>
        <v>#REF!</v>
      </c>
      <c r="D52" s="292" t="e">
        <f t="shared" si="14"/>
        <v>#REF!</v>
      </c>
      <c r="E52" s="292" t="e">
        <f t="shared" si="14"/>
        <v>#REF!</v>
      </c>
      <c r="F52" s="292" t="e">
        <f t="shared" si="14"/>
        <v>#REF!</v>
      </c>
      <c r="G52" s="292" t="e">
        <f t="shared" si="14"/>
        <v>#REF!</v>
      </c>
      <c r="H52" s="292">
        <f t="shared" si="14"/>
        <v>34808</v>
      </c>
      <c r="I52" s="292">
        <f t="shared" si="14"/>
        <v>33660</v>
      </c>
      <c r="J52" s="292">
        <f t="shared" si="14"/>
        <v>31901</v>
      </c>
      <c r="K52" s="292">
        <f t="shared" si="14"/>
        <v>31901</v>
      </c>
      <c r="L52" s="292">
        <f t="shared" si="14"/>
        <v>34808</v>
      </c>
      <c r="M52" s="292">
        <f t="shared" si="14"/>
        <v>45135</v>
      </c>
      <c r="N52" s="292">
        <f t="shared" si="14"/>
        <v>39398</v>
      </c>
      <c r="O52" s="292">
        <f t="shared" si="14"/>
        <v>39398</v>
      </c>
      <c r="P52" s="292">
        <f t="shared" si="14"/>
        <v>37103</v>
      </c>
      <c r="Q52" s="292">
        <f t="shared" si="14"/>
        <v>41693</v>
      </c>
      <c r="R52" s="292">
        <f t="shared" si="14"/>
        <v>31365</v>
      </c>
      <c r="S52" s="292">
        <f t="shared" si="14"/>
        <v>31365</v>
      </c>
      <c r="T52" s="292">
        <f t="shared" si="14"/>
        <v>31901</v>
      </c>
      <c r="U52" s="292">
        <f t="shared" si="14"/>
        <v>32513</v>
      </c>
      <c r="V52" s="292">
        <f t="shared" si="14"/>
        <v>30218</v>
      </c>
      <c r="W52" s="292">
        <f t="shared" si="14"/>
        <v>32513</v>
      </c>
      <c r="X52" s="292">
        <f t="shared" si="14"/>
        <v>34808</v>
      </c>
      <c r="Y52" s="292">
        <f t="shared" si="14"/>
        <v>34808</v>
      </c>
      <c r="Z52" s="292">
        <f t="shared" si="14"/>
        <v>34808</v>
      </c>
      <c r="AA52" s="292">
        <f t="shared" si="14"/>
        <v>34808</v>
      </c>
      <c r="AB52" s="292">
        <f t="shared" si="14"/>
        <v>33660</v>
      </c>
      <c r="AC52" s="292">
        <f t="shared" si="14"/>
        <v>37103</v>
      </c>
      <c r="AD52" s="292">
        <f t="shared" si="14"/>
        <v>33660</v>
      </c>
      <c r="AE52" s="292">
        <f t="shared" si="14"/>
        <v>37103</v>
      </c>
      <c r="AF52" s="292">
        <f t="shared" si="14"/>
        <v>33660</v>
      </c>
      <c r="AG52" s="292">
        <f t="shared" si="14"/>
        <v>37103</v>
      </c>
      <c r="AH52" s="292">
        <f t="shared" si="14"/>
        <v>34808</v>
      </c>
      <c r="AI52" s="292">
        <f t="shared" si="14"/>
        <v>39933</v>
      </c>
      <c r="AJ52" s="292">
        <f t="shared" si="14"/>
        <v>42228</v>
      </c>
      <c r="AK52" s="292">
        <f t="shared" si="14"/>
        <v>39933</v>
      </c>
      <c r="AL52" s="292">
        <f t="shared" si="14"/>
        <v>39933</v>
      </c>
      <c r="AM52" s="292">
        <f t="shared" si="14"/>
        <v>38633</v>
      </c>
      <c r="AN52" s="292">
        <f t="shared" si="14"/>
        <v>42228</v>
      </c>
      <c r="AO52" s="292">
        <f t="shared" si="14"/>
        <v>39933</v>
      </c>
      <c r="AP52" s="292">
        <f t="shared" si="14"/>
        <v>42228</v>
      </c>
      <c r="AQ52" s="292">
        <f t="shared" si="14"/>
        <v>48348</v>
      </c>
      <c r="AR52" s="292">
        <f t="shared" si="14"/>
        <v>42228</v>
      </c>
      <c r="AS52" s="292">
        <f t="shared" si="14"/>
        <v>46053</v>
      </c>
      <c r="AT52" s="292">
        <f t="shared" si="14"/>
        <v>42228</v>
      </c>
      <c r="AU52" s="292">
        <f t="shared" si="14"/>
        <v>46053</v>
      </c>
      <c r="AV52" s="292">
        <f t="shared" si="14"/>
        <v>42228</v>
      </c>
      <c r="AW52" s="292">
        <f t="shared" si="14"/>
        <v>48348</v>
      </c>
      <c r="AX52" s="292">
        <f t="shared" si="14"/>
        <v>38633</v>
      </c>
      <c r="AY52" s="292">
        <f t="shared" si="14"/>
        <v>43758</v>
      </c>
      <c r="AZ52" s="292">
        <f t="shared" si="14"/>
        <v>36338</v>
      </c>
      <c r="BA52" s="292">
        <f t="shared" si="14"/>
        <v>37485</v>
      </c>
      <c r="BB52" s="292">
        <f t="shared" si="14"/>
        <v>36338</v>
      </c>
      <c r="BC52" s="292">
        <f t="shared" si="14"/>
        <v>37485</v>
      </c>
      <c r="BD52" s="292">
        <f t="shared" si="14"/>
        <v>36338</v>
      </c>
      <c r="BE52" s="292">
        <f t="shared" si="14"/>
        <v>37485</v>
      </c>
      <c r="BF52" s="292">
        <f t="shared" si="14"/>
        <v>36338</v>
      </c>
      <c r="BG52" s="292">
        <f t="shared" si="14"/>
        <v>37485</v>
      </c>
      <c r="BH52" s="292">
        <f t="shared" si="14"/>
        <v>36338</v>
      </c>
    </row>
    <row r="53" spans="1:60" s="85" customFormat="1" x14ac:dyDescent="0.2">
      <c r="A53" s="261" t="s">
        <v>139</v>
      </c>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292"/>
      <c r="BH53" s="292"/>
    </row>
    <row r="54" spans="1:60" s="85" customFormat="1" x14ac:dyDescent="0.2">
      <c r="A54" s="260" t="s">
        <v>129</v>
      </c>
      <c r="B54" s="292" t="e">
        <f t="shared" si="3"/>
        <v>#REF!</v>
      </c>
      <c r="C54" s="292" t="e">
        <f t="shared" ref="C54:BH54" si="15">ROUND(C27*0.9,)</f>
        <v>#REF!</v>
      </c>
      <c r="D54" s="292" t="e">
        <f t="shared" si="15"/>
        <v>#REF!</v>
      </c>
      <c r="E54" s="292" t="e">
        <f t="shared" si="15"/>
        <v>#REF!</v>
      </c>
      <c r="F54" s="292" t="e">
        <f t="shared" si="15"/>
        <v>#REF!</v>
      </c>
      <c r="G54" s="292" t="e">
        <f t="shared" si="15"/>
        <v>#REF!</v>
      </c>
      <c r="H54" s="292">
        <f t="shared" si="15"/>
        <v>53933</v>
      </c>
      <c r="I54" s="292">
        <f t="shared" si="15"/>
        <v>52785</v>
      </c>
      <c r="J54" s="292">
        <f t="shared" si="15"/>
        <v>51026</v>
      </c>
      <c r="K54" s="292">
        <f t="shared" si="15"/>
        <v>51026</v>
      </c>
      <c r="L54" s="292">
        <f t="shared" si="15"/>
        <v>53933</v>
      </c>
      <c r="M54" s="292">
        <f t="shared" si="15"/>
        <v>64260</v>
      </c>
      <c r="N54" s="292">
        <f t="shared" si="15"/>
        <v>58523</v>
      </c>
      <c r="O54" s="292">
        <f t="shared" si="15"/>
        <v>58523</v>
      </c>
      <c r="P54" s="292">
        <f t="shared" si="15"/>
        <v>56228</v>
      </c>
      <c r="Q54" s="292">
        <f t="shared" si="15"/>
        <v>60818</v>
      </c>
      <c r="R54" s="292">
        <f t="shared" si="15"/>
        <v>50490</v>
      </c>
      <c r="S54" s="292">
        <f t="shared" si="15"/>
        <v>50490</v>
      </c>
      <c r="T54" s="292">
        <f t="shared" si="15"/>
        <v>51026</v>
      </c>
      <c r="U54" s="292">
        <f t="shared" si="15"/>
        <v>51638</v>
      </c>
      <c r="V54" s="292">
        <f t="shared" si="15"/>
        <v>49343</v>
      </c>
      <c r="W54" s="292">
        <f t="shared" si="15"/>
        <v>51638</v>
      </c>
      <c r="X54" s="292">
        <f t="shared" si="15"/>
        <v>53933</v>
      </c>
      <c r="Y54" s="292">
        <f t="shared" si="15"/>
        <v>53933</v>
      </c>
      <c r="Z54" s="292">
        <f t="shared" si="15"/>
        <v>53933</v>
      </c>
      <c r="AA54" s="292">
        <f t="shared" si="15"/>
        <v>53933</v>
      </c>
      <c r="AB54" s="292">
        <f t="shared" si="15"/>
        <v>52785</v>
      </c>
      <c r="AC54" s="292">
        <f t="shared" si="15"/>
        <v>56228</v>
      </c>
      <c r="AD54" s="292">
        <f t="shared" si="15"/>
        <v>52785</v>
      </c>
      <c r="AE54" s="292">
        <f t="shared" si="15"/>
        <v>56228</v>
      </c>
      <c r="AF54" s="292">
        <f t="shared" si="15"/>
        <v>52785</v>
      </c>
      <c r="AG54" s="292">
        <f t="shared" si="15"/>
        <v>56228</v>
      </c>
      <c r="AH54" s="292">
        <f t="shared" si="15"/>
        <v>53933</v>
      </c>
      <c r="AI54" s="292">
        <f t="shared" si="15"/>
        <v>59058</v>
      </c>
      <c r="AJ54" s="292">
        <f t="shared" si="15"/>
        <v>61353</v>
      </c>
      <c r="AK54" s="292">
        <f t="shared" si="15"/>
        <v>59058</v>
      </c>
      <c r="AL54" s="292">
        <f t="shared" si="15"/>
        <v>59058</v>
      </c>
      <c r="AM54" s="292">
        <f t="shared" si="15"/>
        <v>57758</v>
      </c>
      <c r="AN54" s="292">
        <f t="shared" si="15"/>
        <v>61353</v>
      </c>
      <c r="AO54" s="292">
        <f t="shared" si="15"/>
        <v>59058</v>
      </c>
      <c r="AP54" s="292">
        <f t="shared" si="15"/>
        <v>61353</v>
      </c>
      <c r="AQ54" s="292">
        <f t="shared" si="15"/>
        <v>67473</v>
      </c>
      <c r="AR54" s="292">
        <f t="shared" si="15"/>
        <v>61353</v>
      </c>
      <c r="AS54" s="292">
        <f t="shared" si="15"/>
        <v>65178</v>
      </c>
      <c r="AT54" s="292">
        <f t="shared" si="15"/>
        <v>61353</v>
      </c>
      <c r="AU54" s="292">
        <f t="shared" si="15"/>
        <v>65178</v>
      </c>
      <c r="AV54" s="292">
        <f t="shared" si="15"/>
        <v>61353</v>
      </c>
      <c r="AW54" s="292">
        <f t="shared" si="15"/>
        <v>67473</v>
      </c>
      <c r="AX54" s="292">
        <f t="shared" si="15"/>
        <v>57758</v>
      </c>
      <c r="AY54" s="292">
        <f t="shared" si="15"/>
        <v>62883</v>
      </c>
      <c r="AZ54" s="292">
        <f t="shared" si="15"/>
        <v>55463</v>
      </c>
      <c r="BA54" s="292">
        <f t="shared" si="15"/>
        <v>56610</v>
      </c>
      <c r="BB54" s="292">
        <f t="shared" si="15"/>
        <v>55463</v>
      </c>
      <c r="BC54" s="292">
        <f t="shared" si="15"/>
        <v>56610</v>
      </c>
      <c r="BD54" s="292">
        <f t="shared" si="15"/>
        <v>55463</v>
      </c>
      <c r="BE54" s="292">
        <f t="shared" si="15"/>
        <v>56610</v>
      </c>
      <c r="BF54" s="292">
        <f t="shared" si="15"/>
        <v>55463</v>
      </c>
      <c r="BG54" s="292">
        <f t="shared" si="15"/>
        <v>56610</v>
      </c>
      <c r="BH54" s="292">
        <f t="shared" si="15"/>
        <v>55463</v>
      </c>
    </row>
    <row r="55" spans="1:60" s="85" customFormat="1" x14ac:dyDescent="0.2">
      <c r="A55" s="259" t="s">
        <v>140</v>
      </c>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292"/>
      <c r="AL55" s="292"/>
      <c r="AM55" s="292"/>
      <c r="AN55" s="292"/>
      <c r="AO55" s="292"/>
      <c r="AP55" s="292"/>
      <c r="AQ55" s="292"/>
      <c r="AR55" s="292"/>
      <c r="AS55" s="292"/>
      <c r="AT55" s="292"/>
      <c r="AU55" s="292"/>
      <c r="AV55" s="292"/>
      <c r="AW55" s="292"/>
      <c r="AX55" s="292"/>
      <c r="AY55" s="292"/>
      <c r="AZ55" s="292"/>
      <c r="BA55" s="292"/>
      <c r="BB55" s="292"/>
      <c r="BC55" s="292"/>
      <c r="BD55" s="292"/>
      <c r="BE55" s="292"/>
      <c r="BF55" s="292"/>
      <c r="BG55" s="292"/>
      <c r="BH55" s="292"/>
    </row>
    <row r="56" spans="1:60" s="85" customFormat="1" x14ac:dyDescent="0.2">
      <c r="A56" s="260" t="s">
        <v>129</v>
      </c>
      <c r="B56" s="292" t="e">
        <f>ROUND(B29*0.9,)</f>
        <v>#REF!</v>
      </c>
      <c r="C56" s="292" t="e">
        <f t="shared" ref="C56:BH56" si="16">ROUND(C29*0.9,)</f>
        <v>#REF!</v>
      </c>
      <c r="D56" s="292" t="e">
        <f t="shared" si="16"/>
        <v>#REF!</v>
      </c>
      <c r="E56" s="292" t="e">
        <f t="shared" si="16"/>
        <v>#REF!</v>
      </c>
      <c r="F56" s="292" t="e">
        <f t="shared" si="16"/>
        <v>#REF!</v>
      </c>
      <c r="G56" s="292" t="e">
        <f t="shared" si="16"/>
        <v>#REF!</v>
      </c>
      <c r="H56" s="292">
        <f t="shared" si="16"/>
        <v>69233</v>
      </c>
      <c r="I56" s="292">
        <f t="shared" si="16"/>
        <v>68085</v>
      </c>
      <c r="J56" s="292">
        <f t="shared" si="16"/>
        <v>66326</v>
      </c>
      <c r="K56" s="292">
        <f t="shared" si="16"/>
        <v>66326</v>
      </c>
      <c r="L56" s="292">
        <f t="shared" si="16"/>
        <v>69233</v>
      </c>
      <c r="M56" s="292">
        <f t="shared" si="16"/>
        <v>79560</v>
      </c>
      <c r="N56" s="292">
        <f t="shared" si="16"/>
        <v>73823</v>
      </c>
      <c r="O56" s="292">
        <f t="shared" si="16"/>
        <v>73823</v>
      </c>
      <c r="P56" s="292">
        <f t="shared" si="16"/>
        <v>71528</v>
      </c>
      <c r="Q56" s="292">
        <f t="shared" si="16"/>
        <v>76118</v>
      </c>
      <c r="R56" s="292">
        <f t="shared" si="16"/>
        <v>65790</v>
      </c>
      <c r="S56" s="292">
        <f t="shared" si="16"/>
        <v>65790</v>
      </c>
      <c r="T56" s="292">
        <f t="shared" si="16"/>
        <v>66326</v>
      </c>
      <c r="U56" s="292">
        <f t="shared" si="16"/>
        <v>66938</v>
      </c>
      <c r="V56" s="292">
        <f t="shared" si="16"/>
        <v>64643</v>
      </c>
      <c r="W56" s="292">
        <f t="shared" si="16"/>
        <v>66938</v>
      </c>
      <c r="X56" s="292">
        <f t="shared" si="16"/>
        <v>69233</v>
      </c>
      <c r="Y56" s="292">
        <f t="shared" si="16"/>
        <v>69233</v>
      </c>
      <c r="Z56" s="292">
        <f t="shared" si="16"/>
        <v>69233</v>
      </c>
      <c r="AA56" s="292">
        <f t="shared" si="16"/>
        <v>69233</v>
      </c>
      <c r="AB56" s="292">
        <f t="shared" si="16"/>
        <v>68085</v>
      </c>
      <c r="AC56" s="292">
        <f t="shared" si="16"/>
        <v>71528</v>
      </c>
      <c r="AD56" s="292">
        <f t="shared" si="16"/>
        <v>68085</v>
      </c>
      <c r="AE56" s="292">
        <f t="shared" si="16"/>
        <v>71528</v>
      </c>
      <c r="AF56" s="292">
        <f t="shared" si="16"/>
        <v>68085</v>
      </c>
      <c r="AG56" s="292">
        <f t="shared" si="16"/>
        <v>71528</v>
      </c>
      <c r="AH56" s="292">
        <f t="shared" si="16"/>
        <v>69233</v>
      </c>
      <c r="AI56" s="292">
        <f t="shared" si="16"/>
        <v>74358</v>
      </c>
      <c r="AJ56" s="292">
        <f t="shared" si="16"/>
        <v>76653</v>
      </c>
      <c r="AK56" s="292">
        <f t="shared" si="16"/>
        <v>74358</v>
      </c>
      <c r="AL56" s="292">
        <f t="shared" si="16"/>
        <v>74358</v>
      </c>
      <c r="AM56" s="292">
        <f t="shared" si="16"/>
        <v>73058</v>
      </c>
      <c r="AN56" s="292">
        <f t="shared" si="16"/>
        <v>76653</v>
      </c>
      <c r="AO56" s="292">
        <f t="shared" si="16"/>
        <v>74358</v>
      </c>
      <c r="AP56" s="292">
        <f t="shared" si="16"/>
        <v>76653</v>
      </c>
      <c r="AQ56" s="292">
        <f t="shared" si="16"/>
        <v>82773</v>
      </c>
      <c r="AR56" s="292">
        <f t="shared" si="16"/>
        <v>76653</v>
      </c>
      <c r="AS56" s="292">
        <f t="shared" si="16"/>
        <v>80478</v>
      </c>
      <c r="AT56" s="292">
        <f t="shared" si="16"/>
        <v>76653</v>
      </c>
      <c r="AU56" s="292">
        <f t="shared" si="16"/>
        <v>80478</v>
      </c>
      <c r="AV56" s="292">
        <f t="shared" si="16"/>
        <v>76653</v>
      </c>
      <c r="AW56" s="292">
        <f t="shared" si="16"/>
        <v>82773</v>
      </c>
      <c r="AX56" s="292">
        <f t="shared" si="16"/>
        <v>73058</v>
      </c>
      <c r="AY56" s="292">
        <f t="shared" si="16"/>
        <v>78183</v>
      </c>
      <c r="AZ56" s="292">
        <f t="shared" si="16"/>
        <v>70763</v>
      </c>
      <c r="BA56" s="292">
        <f t="shared" si="16"/>
        <v>71910</v>
      </c>
      <c r="BB56" s="292">
        <f t="shared" si="16"/>
        <v>70763</v>
      </c>
      <c r="BC56" s="292">
        <f t="shared" si="16"/>
        <v>71910</v>
      </c>
      <c r="BD56" s="292">
        <f t="shared" si="16"/>
        <v>70763</v>
      </c>
      <c r="BE56" s="292">
        <f t="shared" si="16"/>
        <v>71910</v>
      </c>
      <c r="BF56" s="292">
        <f t="shared" si="16"/>
        <v>70763</v>
      </c>
      <c r="BG56" s="292">
        <f t="shared" si="16"/>
        <v>71910</v>
      </c>
      <c r="BH56" s="292">
        <f t="shared" si="16"/>
        <v>70763</v>
      </c>
    </row>
    <row r="57" spans="1:60" s="85" customFormat="1" ht="12.75" thickBot="1" x14ac:dyDescent="0.25">
      <c r="A57" s="101"/>
    </row>
    <row r="58" spans="1:60" ht="12.75" thickBot="1" x14ac:dyDescent="0.25">
      <c r="A58" s="154" t="s">
        <v>147</v>
      </c>
    </row>
    <row r="59" spans="1:60" ht="12.75" thickBot="1" x14ac:dyDescent="0.25">
      <c r="A59" s="184" t="s">
        <v>379</v>
      </c>
    </row>
    <row r="60" spans="1:60" x14ac:dyDescent="0.2">
      <c r="A60" s="89"/>
    </row>
    <row r="61" spans="1:60" x14ac:dyDescent="0.2">
      <c r="A61" s="205" t="s">
        <v>144</v>
      </c>
    </row>
    <row r="62" spans="1:60" ht="12" customHeight="1" x14ac:dyDescent="0.2">
      <c r="A62" s="422" t="s">
        <v>311</v>
      </c>
    </row>
    <row r="63" spans="1:60" ht="12" customHeight="1" x14ac:dyDescent="0.2">
      <c r="A63" s="423"/>
    </row>
    <row r="64" spans="1:60" s="95" customFormat="1" ht="12" customHeight="1" x14ac:dyDescent="0.2">
      <c r="A64" s="423"/>
    </row>
    <row r="65" spans="1:1" ht="85.5" customHeight="1" x14ac:dyDescent="0.2">
      <c r="A65" s="423"/>
    </row>
    <row r="66" spans="1:1" ht="12.75" thickBot="1" x14ac:dyDescent="0.25">
      <c r="A66" s="262"/>
    </row>
    <row r="67" spans="1:1" ht="12.75" thickBot="1" x14ac:dyDescent="0.25">
      <c r="A67" s="156" t="s">
        <v>145</v>
      </c>
    </row>
    <row r="68" spans="1:1" ht="48" x14ac:dyDescent="0.2">
      <c r="A68" s="264" t="s">
        <v>174</v>
      </c>
    </row>
    <row r="69" spans="1:1" ht="12.75" thickBot="1" x14ac:dyDescent="0.25">
      <c r="A69" s="215"/>
    </row>
    <row r="70" spans="1:1" ht="12.75" thickBot="1" x14ac:dyDescent="0.25">
      <c r="A70" s="154" t="s">
        <v>351</v>
      </c>
    </row>
    <row r="71" spans="1:1" x14ac:dyDescent="0.2">
      <c r="A71" s="296" t="s">
        <v>403</v>
      </c>
    </row>
    <row r="72" spans="1:1" ht="18" customHeight="1" x14ac:dyDescent="0.2"/>
  </sheetData>
  <mergeCells count="1">
    <mergeCell ref="A62:A65"/>
  </mergeCells>
  <pageMargins left="0.7" right="0.7" top="0.75" bottom="0.75" header="0.3" footer="0.3"/>
  <pageSetup paperSize="9" orientation="portrait" horizontalDpi="4294967295" verticalDpi="4294967295"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pane xSplit="1" topLeftCell="B1" activePane="topRight" state="frozen"/>
      <selection pane="topRight" activeCell="E34" sqref="E34"/>
    </sheetView>
  </sheetViews>
  <sheetFormatPr defaultColWidth="9" defaultRowHeight="12" x14ac:dyDescent="0.2"/>
  <cols>
    <col min="1" max="1" width="83.7109375" style="233" customWidth="1"/>
    <col min="2" max="16384" width="9" style="233"/>
  </cols>
  <sheetData>
    <row r="1" spans="1:6" s="241" customFormat="1" ht="12" customHeight="1" x14ac:dyDescent="0.2">
      <c r="A1" s="242" t="s">
        <v>141</v>
      </c>
    </row>
    <row r="2" spans="1:6" s="241" customFormat="1" ht="12" customHeight="1" x14ac:dyDescent="0.2">
      <c r="A2" s="244" t="s">
        <v>142</v>
      </c>
    </row>
    <row r="3" spans="1:6" ht="8.65" customHeight="1" x14ac:dyDescent="0.2">
      <c r="A3" s="243"/>
    </row>
    <row r="4" spans="1:6" s="237" customFormat="1" ht="19.149999999999999" customHeight="1" x14ac:dyDescent="0.2">
      <c r="A4" s="245" t="s">
        <v>286</v>
      </c>
      <c r="B4" s="216" t="e">
        <f>'C завтраками| Bed and breakfast'!#REF!</f>
        <v>#REF!</v>
      </c>
      <c r="C4" s="216" t="e">
        <f>'C завтраками| Bed and breakfast'!#REF!</f>
        <v>#REF!</v>
      </c>
      <c r="D4" s="216" t="e">
        <f>'C завтраками| Bed and breakfast'!#REF!</f>
        <v>#REF!</v>
      </c>
      <c r="E4" s="216" t="e">
        <f>'C завтраками| Bed and breakfast'!#REF!</f>
        <v>#REF!</v>
      </c>
      <c r="F4" s="216" t="e">
        <f>'C завтраками| Bed and breakfast'!#REF!</f>
        <v>#REF!</v>
      </c>
    </row>
    <row r="5" spans="1:6" s="237" customFormat="1" ht="31.9" customHeight="1" x14ac:dyDescent="0.2">
      <c r="A5" s="240" t="s">
        <v>143</v>
      </c>
      <c r="B5" s="216" t="e">
        <f>'C завтраками| Bed and breakfast'!#REF!</f>
        <v>#REF!</v>
      </c>
      <c r="C5" s="216" t="e">
        <f>'C завтраками| Bed and breakfast'!#REF!</f>
        <v>#REF!</v>
      </c>
      <c r="D5" s="216" t="e">
        <f>'C завтраками| Bed and breakfast'!#REF!</f>
        <v>#REF!</v>
      </c>
      <c r="E5" s="216" t="e">
        <f>'C завтраками| Bed and breakfast'!#REF!</f>
        <v>#REF!</v>
      </c>
      <c r="F5" s="216" t="e">
        <f>'C завтраками| Bed and breakfast'!#REF!</f>
        <v>#REF!</v>
      </c>
    </row>
    <row r="6" spans="1:6" s="237" customFormat="1" ht="9.6" customHeight="1" x14ac:dyDescent="0.2">
      <c r="A6" s="239" t="s">
        <v>153</v>
      </c>
      <c r="B6" s="212"/>
      <c r="C6" s="212"/>
      <c r="D6" s="212"/>
      <c r="E6" s="212"/>
      <c r="F6" s="212"/>
    </row>
    <row r="7" spans="1:6" s="237" customFormat="1" ht="9.6" customHeight="1" x14ac:dyDescent="0.2">
      <c r="A7" s="238">
        <v>1</v>
      </c>
      <c r="B7" s="217" t="e">
        <f>'C завтраками| Bed and breakfast'!#REF!*0.88</f>
        <v>#REF!</v>
      </c>
      <c r="C7" s="217" t="e">
        <f>'C завтраками| Bed and breakfast'!#REF!*0.88</f>
        <v>#REF!</v>
      </c>
      <c r="D7" s="217" t="e">
        <f>'C завтраками| Bed and breakfast'!#REF!*0.88</f>
        <v>#REF!</v>
      </c>
      <c r="E7" s="217" t="e">
        <f>'C завтраками| Bed and breakfast'!#REF!*0.88</f>
        <v>#REF!</v>
      </c>
      <c r="F7" s="217" t="e">
        <f>'C завтраками| Bed and breakfast'!#REF!*0.88</f>
        <v>#REF!</v>
      </c>
    </row>
    <row r="8" spans="1:6" s="237" customFormat="1" ht="9.6" customHeight="1" x14ac:dyDescent="0.2">
      <c r="A8" s="238">
        <v>2</v>
      </c>
      <c r="B8" s="217" t="e">
        <f>'C завтраками| Bed and breakfast'!#REF!*0.88</f>
        <v>#REF!</v>
      </c>
      <c r="C8" s="217" t="e">
        <f>'C завтраками| Bed and breakfast'!#REF!*0.88</f>
        <v>#REF!</v>
      </c>
      <c r="D8" s="217" t="e">
        <f>'C завтраками| Bed and breakfast'!#REF!*0.88</f>
        <v>#REF!</v>
      </c>
      <c r="E8" s="217" t="e">
        <f>'C завтраками| Bed and breakfast'!#REF!*0.88</f>
        <v>#REF!</v>
      </c>
      <c r="F8" s="217" t="e">
        <f>'C завтраками| Bed and breakfast'!#REF!*0.88</f>
        <v>#REF!</v>
      </c>
    </row>
    <row r="9" spans="1:6" s="237" customFormat="1" ht="9.6" customHeight="1" x14ac:dyDescent="0.2">
      <c r="A9" s="239" t="s">
        <v>155</v>
      </c>
      <c r="B9" s="217"/>
      <c r="C9" s="217"/>
      <c r="D9" s="217"/>
      <c r="E9" s="217"/>
      <c r="F9" s="217"/>
    </row>
    <row r="10" spans="1:6" s="237" customFormat="1" ht="9.6" customHeight="1" x14ac:dyDescent="0.2">
      <c r="A10" s="238">
        <v>1</v>
      </c>
      <c r="B10" s="217" t="e">
        <f>'C завтраками| Bed and breakfast'!#REF!*0.88</f>
        <v>#REF!</v>
      </c>
      <c r="C10" s="217" t="e">
        <f>'C завтраками| Bed and breakfast'!#REF!*0.88</f>
        <v>#REF!</v>
      </c>
      <c r="D10" s="217" t="e">
        <f>'C завтраками| Bed and breakfast'!#REF!*0.88</f>
        <v>#REF!</v>
      </c>
      <c r="E10" s="217" t="e">
        <f>'C завтраками| Bed and breakfast'!#REF!*0.88</f>
        <v>#REF!</v>
      </c>
      <c r="F10" s="217" t="e">
        <f>'C завтраками| Bed and breakfast'!#REF!*0.88</f>
        <v>#REF!</v>
      </c>
    </row>
    <row r="11" spans="1:6" s="237" customFormat="1" ht="9.6" customHeight="1" x14ac:dyDescent="0.2">
      <c r="A11" s="238">
        <v>2</v>
      </c>
      <c r="B11" s="217" t="e">
        <f>'C завтраками| Bed and breakfast'!#REF!*0.88</f>
        <v>#REF!</v>
      </c>
      <c r="C11" s="217" t="e">
        <f>'C завтраками| Bed and breakfast'!#REF!*0.88</f>
        <v>#REF!</v>
      </c>
      <c r="D11" s="217" t="e">
        <f>'C завтраками| Bed and breakfast'!#REF!*0.88</f>
        <v>#REF!</v>
      </c>
      <c r="E11" s="217" t="e">
        <f>'C завтраками| Bed and breakfast'!#REF!*0.88</f>
        <v>#REF!</v>
      </c>
      <c r="F11" s="217" t="e">
        <f>'C завтраками| Bed and breakfast'!#REF!*0.88</f>
        <v>#REF!</v>
      </c>
    </row>
    <row r="12" spans="1:6" s="237" customFormat="1" ht="9.6" customHeight="1" x14ac:dyDescent="0.2">
      <c r="A12" s="239" t="s">
        <v>154</v>
      </c>
      <c r="B12" s="217"/>
      <c r="C12" s="217"/>
      <c r="D12" s="217"/>
      <c r="E12" s="217"/>
      <c r="F12" s="217"/>
    </row>
    <row r="13" spans="1:6" s="237" customFormat="1" ht="9.6" customHeight="1" x14ac:dyDescent="0.2">
      <c r="A13" s="238">
        <v>1</v>
      </c>
      <c r="B13" s="217" t="e">
        <f>'C завтраками| Bed and breakfast'!#REF!*0.88</f>
        <v>#REF!</v>
      </c>
      <c r="C13" s="217" t="e">
        <f>'C завтраками| Bed and breakfast'!#REF!*0.88</f>
        <v>#REF!</v>
      </c>
      <c r="D13" s="217" t="e">
        <f>'C завтраками| Bed and breakfast'!#REF!*0.88</f>
        <v>#REF!</v>
      </c>
      <c r="E13" s="217" t="e">
        <f>'C завтраками| Bed and breakfast'!#REF!*0.88</f>
        <v>#REF!</v>
      </c>
      <c r="F13" s="217" t="e">
        <f>'C завтраками| Bed and breakfast'!#REF!*0.88</f>
        <v>#REF!</v>
      </c>
    </row>
    <row r="14" spans="1:6" s="237" customFormat="1" ht="9.6" customHeight="1" x14ac:dyDescent="0.2">
      <c r="A14" s="238">
        <v>2</v>
      </c>
      <c r="B14" s="217" t="e">
        <f>'C завтраками| Bed and breakfast'!#REF!*0.88</f>
        <v>#REF!</v>
      </c>
      <c r="C14" s="217" t="e">
        <f>'C завтраками| Bed and breakfast'!#REF!*0.88</f>
        <v>#REF!</v>
      </c>
      <c r="D14" s="217" t="e">
        <f>'C завтраками| Bed and breakfast'!#REF!*0.88</f>
        <v>#REF!</v>
      </c>
      <c r="E14" s="217" t="e">
        <f>'C завтраками| Bed and breakfast'!#REF!*0.88</f>
        <v>#REF!</v>
      </c>
      <c r="F14" s="217" t="e">
        <f>'C завтраками| Bed and breakfast'!#REF!*0.88</f>
        <v>#REF!</v>
      </c>
    </row>
    <row r="15" spans="1:6" s="237" customFormat="1" ht="9.6" customHeight="1" x14ac:dyDescent="0.2">
      <c r="A15" s="239" t="s">
        <v>156</v>
      </c>
      <c r="B15" s="217"/>
      <c r="C15" s="217"/>
      <c r="D15" s="217"/>
      <c r="E15" s="217"/>
      <c r="F15" s="217"/>
    </row>
    <row r="16" spans="1:6" s="237" customFormat="1" ht="9.6" customHeight="1" x14ac:dyDescent="0.2">
      <c r="A16" s="238">
        <v>1</v>
      </c>
      <c r="B16" s="217" t="e">
        <f>'C завтраками| Bed and breakfast'!#REF!*0.88</f>
        <v>#REF!</v>
      </c>
      <c r="C16" s="217" t="e">
        <f>'C завтраками| Bed and breakfast'!#REF!*0.88</f>
        <v>#REF!</v>
      </c>
      <c r="D16" s="217" t="e">
        <f>'C завтраками| Bed and breakfast'!#REF!*0.88</f>
        <v>#REF!</v>
      </c>
      <c r="E16" s="217" t="e">
        <f>'C завтраками| Bed and breakfast'!#REF!*0.88</f>
        <v>#REF!</v>
      </c>
      <c r="F16" s="217" t="e">
        <f>'C завтраками| Bed and breakfast'!#REF!*0.88</f>
        <v>#REF!</v>
      </c>
    </row>
    <row r="17" spans="1:6" s="237" customFormat="1" ht="9.6" customHeight="1" x14ac:dyDescent="0.2">
      <c r="A17" s="238">
        <v>2</v>
      </c>
      <c r="B17" s="217" t="e">
        <f>'C завтраками| Bed and breakfast'!#REF!*0.88</f>
        <v>#REF!</v>
      </c>
      <c r="C17" s="217" t="e">
        <f>'C завтраками| Bed and breakfast'!#REF!*0.88</f>
        <v>#REF!</v>
      </c>
      <c r="D17" s="217" t="e">
        <f>'C завтраками| Bed and breakfast'!#REF!*0.88</f>
        <v>#REF!</v>
      </c>
      <c r="E17" s="217" t="e">
        <f>'C завтраками| Bed and breakfast'!#REF!*0.88</f>
        <v>#REF!</v>
      </c>
      <c r="F17" s="217" t="e">
        <f>'C завтраками| Bed and breakfast'!#REF!*0.88</f>
        <v>#REF!</v>
      </c>
    </row>
    <row r="18" spans="1:6" s="237" customFormat="1" ht="9.6" customHeight="1" x14ac:dyDescent="0.2">
      <c r="A18" s="239" t="s">
        <v>136</v>
      </c>
      <c r="B18" s="217"/>
      <c r="C18" s="217"/>
      <c r="D18" s="217"/>
      <c r="E18" s="217"/>
      <c r="F18" s="217"/>
    </row>
    <row r="19" spans="1:6" s="237" customFormat="1" ht="9.6" customHeight="1" x14ac:dyDescent="0.2">
      <c r="A19" s="238">
        <v>1</v>
      </c>
      <c r="B19" s="217" t="e">
        <f>'C завтраками| Bed and breakfast'!#REF!*0.88</f>
        <v>#REF!</v>
      </c>
      <c r="C19" s="217" t="e">
        <f>'C завтраками| Bed and breakfast'!#REF!*0.88</f>
        <v>#REF!</v>
      </c>
      <c r="D19" s="217" t="e">
        <f>'C завтраками| Bed and breakfast'!#REF!*0.88</f>
        <v>#REF!</v>
      </c>
      <c r="E19" s="217" t="e">
        <f>'C завтраками| Bed and breakfast'!#REF!*0.88</f>
        <v>#REF!</v>
      </c>
      <c r="F19" s="217" t="e">
        <f>'C завтраками| Bed and breakfast'!#REF!*0.88</f>
        <v>#REF!</v>
      </c>
    </row>
    <row r="20" spans="1:6" s="237" customFormat="1" ht="9.6" customHeight="1" x14ac:dyDescent="0.2">
      <c r="A20" s="238">
        <v>2</v>
      </c>
      <c r="B20" s="217" t="e">
        <f>'C завтраками| Bed and breakfast'!#REF!*0.88</f>
        <v>#REF!</v>
      </c>
      <c r="C20" s="217" t="e">
        <f>'C завтраками| Bed and breakfast'!#REF!*0.88</f>
        <v>#REF!</v>
      </c>
      <c r="D20" s="217" t="e">
        <f>'C завтраками| Bed and breakfast'!#REF!*0.88</f>
        <v>#REF!</v>
      </c>
      <c r="E20" s="217" t="e">
        <f>'C завтраками| Bed and breakfast'!#REF!*0.88</f>
        <v>#REF!</v>
      </c>
      <c r="F20" s="217" t="e">
        <f>'C завтраками| Bed and breakfast'!#REF!*0.88</f>
        <v>#REF!</v>
      </c>
    </row>
    <row r="21" spans="1:6" s="237" customFormat="1" ht="9.6" customHeight="1" x14ac:dyDescent="0.2">
      <c r="A21" s="239" t="s">
        <v>137</v>
      </c>
      <c r="B21" s="217"/>
      <c r="C21" s="217"/>
      <c r="D21" s="217"/>
      <c r="E21" s="217"/>
      <c r="F21" s="217"/>
    </row>
    <row r="22" spans="1:6" s="237" customFormat="1" ht="9.6" customHeight="1" x14ac:dyDescent="0.2">
      <c r="A22" s="238" t="s">
        <v>129</v>
      </c>
      <c r="B22" s="217" t="e">
        <f>'C завтраками| Bed and breakfast'!#REF!*0.88</f>
        <v>#REF!</v>
      </c>
      <c r="C22" s="217" t="e">
        <f>'C завтраками| Bed and breakfast'!#REF!*0.88</f>
        <v>#REF!</v>
      </c>
      <c r="D22" s="217" t="e">
        <f>'C завтраками| Bed and breakfast'!#REF!*0.88</f>
        <v>#REF!</v>
      </c>
      <c r="E22" s="217" t="e">
        <f>'C завтраками| Bed and breakfast'!#REF!*0.88</f>
        <v>#REF!</v>
      </c>
      <c r="F22" s="217" t="e">
        <f>'C завтраками| Bed and breakfast'!#REF!*0.88</f>
        <v>#REF!</v>
      </c>
    </row>
    <row r="23" spans="1:6" s="237" customFormat="1" ht="9.6" customHeight="1" x14ac:dyDescent="0.2">
      <c r="A23" s="239" t="s">
        <v>138</v>
      </c>
      <c r="B23" s="217"/>
      <c r="C23" s="217"/>
      <c r="D23" s="217"/>
      <c r="E23" s="217"/>
      <c r="F23" s="217"/>
    </row>
    <row r="24" spans="1:6" s="237" customFormat="1" ht="9.6" customHeight="1" x14ac:dyDescent="0.2">
      <c r="A24" s="238" t="s">
        <v>129</v>
      </c>
      <c r="B24" s="217" t="e">
        <f>'C завтраками| Bed and breakfast'!#REF!*0.88</f>
        <v>#REF!</v>
      </c>
      <c r="C24" s="217" t="e">
        <f>'C завтраками| Bed and breakfast'!#REF!*0.88</f>
        <v>#REF!</v>
      </c>
      <c r="D24" s="217" t="e">
        <f>'C завтраками| Bed and breakfast'!#REF!*0.88</f>
        <v>#REF!</v>
      </c>
      <c r="E24" s="217" t="e">
        <f>'C завтраками| Bed and breakfast'!#REF!*0.88</f>
        <v>#REF!</v>
      </c>
      <c r="F24" s="217" t="e">
        <f>'C завтраками| Bed and breakfast'!#REF!*0.88</f>
        <v>#REF!</v>
      </c>
    </row>
    <row r="25" spans="1:6" s="237" customFormat="1" ht="9.6" customHeight="1" x14ac:dyDescent="0.2">
      <c r="A25" s="87" t="s">
        <v>139</v>
      </c>
      <c r="B25" s="217"/>
      <c r="C25" s="217"/>
      <c r="D25" s="217"/>
      <c r="E25" s="217"/>
      <c r="F25" s="217"/>
    </row>
    <row r="26" spans="1:6" s="237" customFormat="1" ht="9.6" customHeight="1" x14ac:dyDescent="0.2">
      <c r="A26" s="86" t="s">
        <v>129</v>
      </c>
      <c r="B26" s="217" t="e">
        <f>'C завтраками| Bed and breakfast'!#REF!*0.88</f>
        <v>#REF!</v>
      </c>
      <c r="C26" s="217" t="e">
        <f>'C завтраками| Bed and breakfast'!#REF!*0.88</f>
        <v>#REF!</v>
      </c>
      <c r="D26" s="217" t="e">
        <f>'C завтраками| Bed and breakfast'!#REF!*0.88</f>
        <v>#REF!</v>
      </c>
      <c r="E26" s="217" t="e">
        <f>'C завтраками| Bed and breakfast'!#REF!*0.88</f>
        <v>#REF!</v>
      </c>
      <c r="F26" s="217" t="e">
        <f>'C завтраками| Bed and breakfast'!#REF!*0.88</f>
        <v>#REF!</v>
      </c>
    </row>
    <row r="27" spans="1:6" s="237" customFormat="1" ht="9.6" customHeight="1" x14ac:dyDescent="0.2">
      <c r="A27" s="83" t="s">
        <v>140</v>
      </c>
      <c r="B27" s="217"/>
      <c r="C27" s="217"/>
      <c r="D27" s="217"/>
      <c r="E27" s="217"/>
      <c r="F27" s="217"/>
    </row>
    <row r="28" spans="1:6" s="237" customFormat="1" ht="9.6" customHeight="1" x14ac:dyDescent="0.2">
      <c r="A28" s="86" t="s">
        <v>129</v>
      </c>
      <c r="B28" s="217" t="e">
        <f>'C завтраками| Bed and breakfast'!#REF!*0.88</f>
        <v>#REF!</v>
      </c>
      <c r="C28" s="217" t="e">
        <f>'C завтраками| Bed and breakfast'!#REF!*0.88</f>
        <v>#REF!</v>
      </c>
      <c r="D28" s="217" t="e">
        <f>'C завтраками| Bed and breakfast'!#REF!*0.88</f>
        <v>#REF!</v>
      </c>
      <c r="E28" s="217" t="e">
        <f>'C завтраками| Bed and breakfast'!#REF!*0.88</f>
        <v>#REF!</v>
      </c>
      <c r="F28" s="217" t="e">
        <f>'C завтраками| Bed and breakfast'!#REF!*0.88</f>
        <v>#REF!</v>
      </c>
    </row>
    <row r="29" spans="1:6" s="237" customFormat="1" ht="9.6" customHeight="1" x14ac:dyDescent="0.2">
      <c r="A29" s="236"/>
      <c r="B29" s="236"/>
      <c r="C29" s="236"/>
      <c r="D29" s="236"/>
      <c r="E29" s="236"/>
      <c r="F29" s="236"/>
    </row>
    <row r="30" spans="1:6" x14ac:dyDescent="0.2">
      <c r="A30" s="205" t="s">
        <v>144</v>
      </c>
    </row>
    <row r="31" spans="1:6" ht="11.65" customHeight="1" x14ac:dyDescent="0.2">
      <c r="A31" s="422" t="s">
        <v>239</v>
      </c>
    </row>
    <row r="32" spans="1:6" ht="11.65" customHeight="1" x14ac:dyDescent="0.2">
      <c r="A32" s="422"/>
    </row>
    <row r="33" spans="1:1" s="235" customFormat="1" ht="11.65" customHeight="1" x14ac:dyDescent="0.2">
      <c r="A33" s="422"/>
    </row>
    <row r="34" spans="1:1" ht="237" customHeight="1" x14ac:dyDescent="0.2">
      <c r="A34" s="422"/>
    </row>
    <row r="35" spans="1:1" x14ac:dyDescent="0.2">
      <c r="A35" s="90"/>
    </row>
    <row r="36" spans="1:1" ht="12.75" thickBot="1" x14ac:dyDescent="0.25">
      <c r="A36" s="227" t="s">
        <v>147</v>
      </c>
    </row>
    <row r="37" spans="1:1" ht="22.9" customHeight="1" thickBot="1" x14ac:dyDescent="0.25">
      <c r="A37" s="250" t="s">
        <v>290</v>
      </c>
    </row>
    <row r="38" spans="1:1" ht="12.75" thickBot="1" x14ac:dyDescent="0.25">
      <c r="A38" s="251" t="s">
        <v>291</v>
      </c>
    </row>
    <row r="39" spans="1:1" ht="12.75" thickBot="1" x14ac:dyDescent="0.25">
      <c r="A39" s="156" t="s">
        <v>145</v>
      </c>
    </row>
    <row r="40" spans="1:1" ht="48" x14ac:dyDescent="0.2">
      <c r="A40" s="234" t="s">
        <v>285</v>
      </c>
    </row>
  </sheetData>
  <mergeCells count="1">
    <mergeCell ref="A31:A34"/>
  </mergeCells>
  <pageMargins left="0.7" right="0.7" top="0.75" bottom="0.75" header="0.3" footer="0.3"/>
  <pageSetup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2"/>
  <sheetViews>
    <sheetView zoomScale="85" zoomScaleNormal="85" workbookViewId="0">
      <selection activeCell="D3" sqref="D3"/>
    </sheetView>
  </sheetViews>
  <sheetFormatPr defaultColWidth="9" defaultRowHeight="11.25" x14ac:dyDescent="0.2"/>
  <cols>
    <col min="1" max="1" width="21.42578125" style="30" customWidth="1"/>
    <col min="2" max="9" width="9" style="30"/>
    <col min="10" max="10" width="10.85546875" style="30" customWidth="1"/>
    <col min="11" max="16384" width="9" style="30"/>
  </cols>
  <sheetData>
    <row r="1" spans="1:35" ht="11.25" customHeight="1" x14ac:dyDescent="0.2">
      <c r="A1" s="446" t="s">
        <v>82</v>
      </c>
      <c r="B1" s="447"/>
      <c r="C1" s="447"/>
      <c r="D1" s="447"/>
      <c r="E1" s="447"/>
      <c r="J1"/>
      <c r="K1"/>
      <c r="L1"/>
      <c r="M1"/>
      <c r="N1"/>
      <c r="O1"/>
      <c r="P1"/>
      <c r="Q1"/>
      <c r="R1"/>
      <c r="S1"/>
      <c r="T1"/>
      <c r="U1"/>
      <c r="V1"/>
      <c r="W1"/>
      <c r="X1"/>
      <c r="Y1"/>
      <c r="Z1"/>
      <c r="AA1"/>
      <c r="AB1"/>
      <c r="AC1"/>
      <c r="AD1"/>
      <c r="AE1"/>
      <c r="AF1"/>
      <c r="AG1"/>
      <c r="AH1"/>
      <c r="AI1"/>
    </row>
    <row r="2" spans="1:35" s="41" customFormat="1" ht="11.25" customHeight="1" x14ac:dyDescent="0.2">
      <c r="A2" s="450" t="s">
        <v>80</v>
      </c>
      <c r="B2" s="450"/>
      <c r="C2" s="450"/>
      <c r="D2" s="450"/>
      <c r="E2" s="450"/>
      <c r="F2" s="450"/>
      <c r="G2" s="450"/>
      <c r="H2" s="450"/>
      <c r="I2" s="450"/>
      <c r="J2"/>
      <c r="K2"/>
      <c r="L2"/>
      <c r="M2"/>
      <c r="N2"/>
      <c r="O2"/>
      <c r="P2"/>
      <c r="Q2"/>
      <c r="R2"/>
      <c r="S2"/>
      <c r="T2"/>
      <c r="U2"/>
      <c r="V2"/>
      <c r="W2"/>
      <c r="X2"/>
      <c r="Y2"/>
      <c r="Z2"/>
      <c r="AA2"/>
      <c r="AB2"/>
      <c r="AC2"/>
      <c r="AD2"/>
      <c r="AE2"/>
      <c r="AF2"/>
      <c r="AG2"/>
      <c r="AH2"/>
      <c r="AI2"/>
    </row>
    <row r="3" spans="1:35" s="41" customFormat="1" ht="21.75" customHeight="1" x14ac:dyDescent="0.2">
      <c r="A3" s="37" t="s">
        <v>53</v>
      </c>
      <c r="B3" s="44" t="s">
        <v>66</v>
      </c>
      <c r="C3" s="44" t="s">
        <v>64</v>
      </c>
      <c r="D3" s="45" t="s">
        <v>90</v>
      </c>
      <c r="E3" s="45">
        <v>43901</v>
      </c>
      <c r="F3" s="45" t="s">
        <v>91</v>
      </c>
      <c r="G3" s="45" t="s">
        <v>92</v>
      </c>
      <c r="H3" s="45" t="s">
        <v>93</v>
      </c>
      <c r="I3" s="45" t="s">
        <v>94</v>
      </c>
      <c r="J3"/>
      <c r="K3"/>
      <c r="L3"/>
      <c r="M3"/>
      <c r="N3"/>
      <c r="O3"/>
      <c r="P3"/>
      <c r="Q3"/>
      <c r="R3"/>
      <c r="S3"/>
      <c r="T3"/>
      <c r="U3"/>
      <c r="V3"/>
      <c r="W3"/>
      <c r="X3"/>
      <c r="Y3"/>
      <c r="Z3"/>
      <c r="AA3"/>
      <c r="AB3"/>
      <c r="AC3"/>
      <c r="AD3"/>
      <c r="AE3"/>
      <c r="AF3"/>
      <c r="AG3"/>
      <c r="AH3"/>
      <c r="AI3"/>
    </row>
    <row r="4" spans="1:35" s="64" customFormat="1" ht="10.5" customHeight="1" x14ac:dyDescent="0.2">
      <c r="A4" s="63" t="s">
        <v>89</v>
      </c>
      <c r="B4" s="63"/>
      <c r="C4" s="63"/>
      <c r="D4" s="63"/>
      <c r="E4" s="63"/>
      <c r="J4" s="43"/>
      <c r="K4" s="43"/>
      <c r="L4" s="43"/>
      <c r="M4" s="43"/>
      <c r="N4" s="43"/>
      <c r="O4" s="43"/>
      <c r="P4" s="43"/>
      <c r="Q4" s="43"/>
      <c r="R4" s="43"/>
      <c r="S4" s="43"/>
      <c r="T4" s="43"/>
      <c r="U4" s="43"/>
      <c r="V4" s="43"/>
      <c r="W4" s="43"/>
      <c r="X4" s="43"/>
      <c r="Y4" s="43"/>
      <c r="Z4" s="43"/>
      <c r="AA4" s="43"/>
      <c r="AB4" s="43"/>
      <c r="AC4" s="43"/>
      <c r="AD4" s="43"/>
      <c r="AE4" s="43"/>
      <c r="AF4" s="43"/>
      <c r="AG4" s="43"/>
      <c r="AH4" s="43"/>
      <c r="AI4" s="43"/>
    </row>
    <row r="5" spans="1:35" s="41" customFormat="1" ht="10.5" customHeight="1" x14ac:dyDescent="0.2">
      <c r="A5" s="49">
        <v>1</v>
      </c>
      <c r="B5" s="49" t="e">
        <f>'C завтраками| Bed and breakfast'!#REF!*0.9</f>
        <v>#REF!</v>
      </c>
      <c r="C5" s="49" t="e">
        <f>'C завтраками| Bed and breakfast'!#REF!*0.9</f>
        <v>#REF!</v>
      </c>
      <c r="D5" s="61" t="e">
        <f>'C завтраками| Bed and breakfast'!#REF!*0.9</f>
        <v>#REF!</v>
      </c>
      <c r="E5" s="61" t="e">
        <f>'C завтраками| Bed and breakfast'!#REF!*0.9</f>
        <v>#REF!</v>
      </c>
      <c r="F5" s="61" t="e">
        <f>'C завтраками| Bed and breakfast'!#REF!*0.9</f>
        <v>#REF!</v>
      </c>
      <c r="G5" s="61" t="e">
        <f>'C завтраками| Bed and breakfast'!#REF!*0.9</f>
        <v>#REF!</v>
      </c>
      <c r="H5" s="61" t="e">
        <f>'C завтраками| Bed and breakfast'!#REF!*0.9</f>
        <v>#REF!</v>
      </c>
      <c r="I5" s="61" t="e">
        <f>'C завтраками| Bed and breakfast'!#REF!*0.9</f>
        <v>#REF!</v>
      </c>
      <c r="J5"/>
      <c r="K5"/>
      <c r="L5"/>
      <c r="M5"/>
      <c r="N5"/>
      <c r="O5"/>
      <c r="P5"/>
      <c r="Q5"/>
      <c r="R5"/>
      <c r="S5"/>
      <c r="T5"/>
      <c r="U5"/>
      <c r="V5"/>
      <c r="W5"/>
      <c r="X5"/>
      <c r="Y5"/>
      <c r="Z5"/>
      <c r="AA5"/>
      <c r="AB5"/>
      <c r="AC5"/>
      <c r="AD5"/>
      <c r="AE5"/>
      <c r="AF5"/>
      <c r="AG5"/>
      <c r="AH5"/>
      <c r="AI5"/>
    </row>
    <row r="6" spans="1:35" s="41" customFormat="1" ht="10.5" customHeight="1" x14ac:dyDescent="0.2">
      <c r="A6" s="49">
        <v>2</v>
      </c>
      <c r="B6" s="49" t="e">
        <f>'C завтраками| Bed and breakfast'!#REF!*0.9</f>
        <v>#REF!</v>
      </c>
      <c r="C6" s="49" t="e">
        <f>'C завтраками| Bed and breakfast'!#REF!*0.9</f>
        <v>#REF!</v>
      </c>
      <c r="D6" s="61" t="e">
        <f>'C завтраками| Bed and breakfast'!#REF!*0.9</f>
        <v>#REF!</v>
      </c>
      <c r="E6" s="61" t="e">
        <f>'C завтраками| Bed and breakfast'!#REF!*0.9</f>
        <v>#REF!</v>
      </c>
      <c r="F6" s="61" t="e">
        <f>'C завтраками| Bed and breakfast'!#REF!*0.9</f>
        <v>#REF!</v>
      </c>
      <c r="G6" s="61" t="e">
        <f>'C завтраками| Bed and breakfast'!#REF!*0.9</f>
        <v>#REF!</v>
      </c>
      <c r="H6" s="61" t="e">
        <f>'C завтраками| Bed and breakfast'!#REF!*0.9</f>
        <v>#REF!</v>
      </c>
      <c r="I6" s="61" t="e">
        <f>'C завтраками| Bed and breakfast'!#REF!*0.9</f>
        <v>#REF!</v>
      </c>
      <c r="J6"/>
      <c r="K6"/>
      <c r="L6"/>
      <c r="M6"/>
      <c r="N6"/>
      <c r="O6"/>
      <c r="P6"/>
      <c r="Q6"/>
      <c r="R6"/>
      <c r="S6"/>
      <c r="T6"/>
      <c r="U6"/>
      <c r="V6"/>
      <c r="W6"/>
      <c r="X6"/>
      <c r="Y6"/>
      <c r="Z6"/>
      <c r="AA6"/>
      <c r="AB6"/>
      <c r="AC6"/>
      <c r="AD6"/>
      <c r="AE6"/>
      <c r="AF6"/>
      <c r="AG6"/>
      <c r="AH6"/>
      <c r="AI6"/>
    </row>
    <row r="7" spans="1:35" s="64" customFormat="1" ht="10.5" customHeight="1" x14ac:dyDescent="0.2">
      <c r="A7" s="63" t="s">
        <v>63</v>
      </c>
      <c r="B7" s="65"/>
      <c r="C7" s="65"/>
      <c r="D7" s="65"/>
      <c r="E7" s="65"/>
      <c r="F7" s="65"/>
      <c r="G7" s="65"/>
      <c r="H7" s="65"/>
      <c r="I7" s="65"/>
      <c r="J7" s="43"/>
      <c r="K7" s="43"/>
      <c r="L7" s="43"/>
      <c r="M7" s="43"/>
      <c r="N7" s="43"/>
      <c r="O7" s="43"/>
      <c r="P7" s="43"/>
      <c r="Q7" s="43"/>
      <c r="R7" s="43"/>
      <c r="S7" s="43"/>
      <c r="T7" s="43"/>
      <c r="U7" s="43"/>
      <c r="V7" s="43"/>
      <c r="W7" s="43"/>
      <c r="X7" s="43"/>
      <c r="Y7" s="43"/>
      <c r="Z7" s="43"/>
      <c r="AA7" s="43"/>
      <c r="AB7" s="43"/>
      <c r="AC7" s="43"/>
      <c r="AD7" s="43"/>
      <c r="AE7" s="43"/>
      <c r="AF7" s="43"/>
      <c r="AG7" s="43"/>
      <c r="AH7" s="43"/>
      <c r="AI7" s="43"/>
    </row>
    <row r="8" spans="1:35" s="41" customFormat="1" ht="10.5" customHeight="1" x14ac:dyDescent="0.2">
      <c r="A8" s="49">
        <v>1</v>
      </c>
      <c r="B8" s="49" t="e">
        <f>'C завтраками| Bed and breakfast'!#REF!*0.9</f>
        <v>#REF!</v>
      </c>
      <c r="C8" s="49" t="e">
        <f>'C завтраками| Bed and breakfast'!#REF!*0.9</f>
        <v>#REF!</v>
      </c>
      <c r="D8" s="61" t="e">
        <f>'C завтраками| Bed and breakfast'!#REF!*0.9</f>
        <v>#REF!</v>
      </c>
      <c r="E8" s="61" t="e">
        <f>'C завтраками| Bed and breakfast'!#REF!*0.9</f>
        <v>#REF!</v>
      </c>
      <c r="F8" s="61" t="e">
        <f>'C завтраками| Bed and breakfast'!#REF!*0.9</f>
        <v>#REF!</v>
      </c>
      <c r="G8" s="61" t="e">
        <f>'C завтраками| Bed and breakfast'!#REF!*0.9</f>
        <v>#REF!</v>
      </c>
      <c r="H8" s="61" t="e">
        <f>'C завтраками| Bed and breakfast'!#REF!*0.9</f>
        <v>#REF!</v>
      </c>
      <c r="I8" s="61" t="e">
        <f>'C завтраками| Bed and breakfast'!#REF!*0.9</f>
        <v>#REF!</v>
      </c>
      <c r="J8"/>
      <c r="K8"/>
      <c r="L8"/>
      <c r="M8"/>
      <c r="N8"/>
      <c r="O8"/>
      <c r="P8"/>
      <c r="Q8"/>
      <c r="R8"/>
      <c r="S8"/>
      <c r="T8"/>
      <c r="U8"/>
      <c r="V8"/>
      <c r="W8"/>
      <c r="X8"/>
      <c r="Y8"/>
      <c r="Z8"/>
      <c r="AA8"/>
      <c r="AB8"/>
      <c r="AC8"/>
      <c r="AD8"/>
      <c r="AE8"/>
      <c r="AF8"/>
      <c r="AG8"/>
      <c r="AH8"/>
      <c r="AI8"/>
    </row>
    <row r="9" spans="1:35" s="41" customFormat="1" ht="10.5" customHeight="1" x14ac:dyDescent="0.2">
      <c r="A9" s="49">
        <v>2</v>
      </c>
      <c r="B9" s="49" t="e">
        <f>'C завтраками| Bed and breakfast'!#REF!*0.9</f>
        <v>#REF!</v>
      </c>
      <c r="C9" s="49" t="e">
        <f>'C завтраками| Bed and breakfast'!#REF!*0.9</f>
        <v>#REF!</v>
      </c>
      <c r="D9" s="61" t="e">
        <f>'C завтраками| Bed and breakfast'!#REF!*0.9</f>
        <v>#REF!</v>
      </c>
      <c r="E9" s="61" t="e">
        <f>'C завтраками| Bed and breakfast'!#REF!*0.9</f>
        <v>#REF!</v>
      </c>
      <c r="F9" s="61" t="e">
        <f>'C завтраками| Bed and breakfast'!#REF!*0.9</f>
        <v>#REF!</v>
      </c>
      <c r="G9" s="61" t="e">
        <f>'C завтраками| Bed and breakfast'!#REF!*0.9</f>
        <v>#REF!</v>
      </c>
      <c r="H9" s="61" t="e">
        <f>'C завтраками| Bed and breakfast'!#REF!*0.9</f>
        <v>#REF!</v>
      </c>
      <c r="I9" s="61" t="e">
        <f>'C завтраками| Bed and breakfast'!#REF!*0.9</f>
        <v>#REF!</v>
      </c>
      <c r="J9"/>
      <c r="K9"/>
      <c r="L9"/>
      <c r="M9"/>
      <c r="N9"/>
      <c r="O9"/>
      <c r="P9"/>
      <c r="Q9"/>
      <c r="R9"/>
      <c r="S9"/>
      <c r="T9"/>
      <c r="U9"/>
      <c r="V9"/>
      <c r="W9"/>
      <c r="X9"/>
      <c r="Y9"/>
      <c r="Z9"/>
      <c r="AA9"/>
      <c r="AB9"/>
      <c r="AC9"/>
      <c r="AD9"/>
      <c r="AE9"/>
      <c r="AF9"/>
      <c r="AG9"/>
      <c r="AH9"/>
      <c r="AI9"/>
    </row>
    <row r="10" spans="1:35" s="64" customFormat="1" ht="10.5" customHeight="1" x14ac:dyDescent="0.2">
      <c r="A10" s="63" t="s">
        <v>81</v>
      </c>
      <c r="B10" s="65"/>
      <c r="C10" s="65"/>
      <c r="D10" s="65"/>
      <c r="E10" s="65"/>
      <c r="F10" s="65"/>
      <c r="G10" s="65"/>
      <c r="H10" s="65"/>
      <c r="I10" s="65"/>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row>
    <row r="11" spans="1:35" s="41" customFormat="1" ht="10.5" customHeight="1" x14ac:dyDescent="0.2">
      <c r="A11" s="49">
        <v>1</v>
      </c>
      <c r="B11" s="49" t="e">
        <f>'C завтраками| Bed and breakfast'!#REF!*0.9</f>
        <v>#REF!</v>
      </c>
      <c r="C11" s="49" t="e">
        <f>'C завтраками| Bed and breakfast'!#REF!*0.9</f>
        <v>#REF!</v>
      </c>
      <c r="D11" s="61" t="e">
        <f>'C завтраками| Bed and breakfast'!#REF!*0.9</f>
        <v>#REF!</v>
      </c>
      <c r="E11" s="61" t="e">
        <f>'C завтраками| Bed and breakfast'!#REF!*0.9</f>
        <v>#REF!</v>
      </c>
      <c r="F11" s="61" t="e">
        <f>'C завтраками| Bed and breakfast'!#REF!*0.9</f>
        <v>#REF!</v>
      </c>
      <c r="G11" s="61" t="e">
        <f>'C завтраками| Bed and breakfast'!#REF!*0.9</f>
        <v>#REF!</v>
      </c>
      <c r="H11" s="61" t="e">
        <f>'C завтраками| Bed and breakfast'!#REF!*0.9</f>
        <v>#REF!</v>
      </c>
      <c r="I11" s="61" t="e">
        <f>'C завтраками| Bed and breakfast'!#REF!*0.9</f>
        <v>#REF!</v>
      </c>
      <c r="J11"/>
      <c r="K11"/>
      <c r="L11"/>
      <c r="M11"/>
      <c r="N11"/>
      <c r="O11"/>
      <c r="P11"/>
      <c r="Q11"/>
      <c r="R11"/>
      <c r="S11"/>
      <c r="T11"/>
      <c r="U11"/>
      <c r="V11"/>
      <c r="W11"/>
      <c r="X11"/>
      <c r="Y11"/>
      <c r="Z11"/>
      <c r="AA11"/>
      <c r="AB11"/>
      <c r="AC11"/>
      <c r="AD11"/>
      <c r="AE11"/>
      <c r="AF11"/>
      <c r="AG11"/>
      <c r="AH11"/>
      <c r="AI11"/>
    </row>
    <row r="12" spans="1:35" s="41" customFormat="1" ht="10.5" customHeight="1" x14ac:dyDescent="0.2">
      <c r="A12" s="49">
        <v>2</v>
      </c>
      <c r="B12" s="49" t="e">
        <f>'C завтраками| Bed and breakfast'!#REF!*0.9</f>
        <v>#REF!</v>
      </c>
      <c r="C12" s="49" t="e">
        <f>'C завтраками| Bed and breakfast'!#REF!*0.9</f>
        <v>#REF!</v>
      </c>
      <c r="D12" s="61" t="e">
        <f>'C завтраками| Bed and breakfast'!#REF!*0.9</f>
        <v>#REF!</v>
      </c>
      <c r="E12" s="61" t="e">
        <f>'C завтраками| Bed and breakfast'!#REF!*0.9</f>
        <v>#REF!</v>
      </c>
      <c r="F12" s="61" t="e">
        <f>'C завтраками| Bed and breakfast'!#REF!*0.9</f>
        <v>#REF!</v>
      </c>
      <c r="G12" s="61" t="e">
        <f>'C завтраками| Bed and breakfast'!#REF!*0.9</f>
        <v>#REF!</v>
      </c>
      <c r="H12" s="61" t="e">
        <f>'C завтраками| Bed and breakfast'!#REF!*0.9</f>
        <v>#REF!</v>
      </c>
      <c r="I12" s="61" t="e">
        <f>'C завтраками| Bed and breakfast'!#REF!*0.9</f>
        <v>#REF!</v>
      </c>
      <c r="J12"/>
      <c r="K12"/>
      <c r="L12"/>
      <c r="M12"/>
      <c r="N12"/>
      <c r="O12"/>
      <c r="P12"/>
      <c r="Q12"/>
      <c r="R12"/>
      <c r="S12"/>
      <c r="T12"/>
      <c r="U12"/>
      <c r="V12"/>
      <c r="W12"/>
      <c r="X12"/>
      <c r="Y12"/>
      <c r="Z12"/>
      <c r="AA12"/>
      <c r="AB12"/>
      <c r="AC12"/>
      <c r="AD12"/>
      <c r="AE12"/>
      <c r="AF12"/>
      <c r="AG12"/>
      <c r="AH12"/>
      <c r="AI12"/>
    </row>
    <row r="13" spans="1:35" s="64" customFormat="1" ht="10.5" customHeight="1" x14ac:dyDescent="0.2">
      <c r="A13" s="63" t="s">
        <v>86</v>
      </c>
      <c r="B13" s="65"/>
      <c r="C13" s="65"/>
      <c r="D13" s="65"/>
      <c r="E13" s="65"/>
      <c r="F13" s="65"/>
      <c r="G13" s="65"/>
      <c r="H13" s="65"/>
      <c r="I13" s="65"/>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row>
    <row r="14" spans="1:35" s="41" customFormat="1" ht="10.5" customHeight="1" x14ac:dyDescent="0.2">
      <c r="A14" s="49" t="s">
        <v>78</v>
      </c>
      <c r="B14" s="49" t="e">
        <f>'C завтраками| Bed and breakfast'!#REF!*0.9</f>
        <v>#REF!</v>
      </c>
      <c r="C14" s="49" t="e">
        <f>'C завтраками| Bed and breakfast'!#REF!*0.9</f>
        <v>#REF!</v>
      </c>
      <c r="D14" s="61" t="e">
        <f>'C завтраками| Bed and breakfast'!#REF!*0.9</f>
        <v>#REF!</v>
      </c>
      <c r="E14" s="61" t="e">
        <f>'C завтраками| Bed and breakfast'!#REF!*0.9</f>
        <v>#REF!</v>
      </c>
      <c r="F14" s="61" t="e">
        <f>'C завтраками| Bed and breakfast'!#REF!*0.9</f>
        <v>#REF!</v>
      </c>
      <c r="G14" s="61" t="e">
        <f>'C завтраками| Bed and breakfast'!#REF!*0.9</f>
        <v>#REF!</v>
      </c>
      <c r="H14" s="61" t="e">
        <f>'C завтраками| Bed and breakfast'!#REF!*0.9</f>
        <v>#REF!</v>
      </c>
      <c r="I14" s="61" t="e">
        <f>'C завтраками| Bed and breakfast'!#REF!*0.9</f>
        <v>#REF!</v>
      </c>
      <c r="J14"/>
      <c r="K14"/>
      <c r="L14"/>
      <c r="M14"/>
      <c r="N14"/>
      <c r="O14"/>
      <c r="P14"/>
      <c r="Q14"/>
      <c r="R14"/>
      <c r="S14"/>
      <c r="T14"/>
      <c r="U14"/>
      <c r="V14"/>
      <c r="W14"/>
      <c r="X14"/>
      <c r="Y14"/>
      <c r="Z14"/>
      <c r="AA14"/>
      <c r="AB14"/>
      <c r="AC14"/>
      <c r="AD14"/>
      <c r="AE14"/>
      <c r="AF14"/>
      <c r="AG14"/>
      <c r="AH14"/>
      <c r="AI14"/>
    </row>
    <row r="15" spans="1:35" s="64" customFormat="1" ht="10.5" customHeight="1" x14ac:dyDescent="0.2">
      <c r="A15" s="63" t="s">
        <v>87</v>
      </c>
      <c r="B15" s="65"/>
      <c r="C15" s="65"/>
      <c r="D15" s="65"/>
      <c r="E15" s="65"/>
      <c r="F15" s="65"/>
      <c r="G15" s="65"/>
      <c r="H15" s="65"/>
      <c r="I15" s="65"/>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row>
    <row r="16" spans="1:35" s="41" customFormat="1" ht="10.5" customHeight="1" x14ac:dyDescent="0.2">
      <c r="A16" s="49" t="s">
        <v>67</v>
      </c>
      <c r="B16" s="49" t="e">
        <f>'C завтраками| Bed and breakfast'!#REF!*0.9</f>
        <v>#REF!</v>
      </c>
      <c r="C16" s="49" t="e">
        <f>'C завтраками| Bed and breakfast'!#REF!*0.9</f>
        <v>#REF!</v>
      </c>
      <c r="D16" s="61" t="e">
        <f>'C завтраками| Bed and breakfast'!#REF!*0.9</f>
        <v>#REF!</v>
      </c>
      <c r="E16" s="61" t="e">
        <f>'C завтраками| Bed and breakfast'!#REF!*0.9</f>
        <v>#REF!</v>
      </c>
      <c r="F16" s="61" t="e">
        <f>'C завтраками| Bed and breakfast'!#REF!*0.9</f>
        <v>#REF!</v>
      </c>
      <c r="G16" s="61" t="e">
        <f>'C завтраками| Bed and breakfast'!#REF!*0.9</f>
        <v>#REF!</v>
      </c>
      <c r="H16" s="61" t="e">
        <f>'C завтраками| Bed and breakfast'!#REF!*0.9</f>
        <v>#REF!</v>
      </c>
      <c r="I16" s="61" t="e">
        <f>'C завтраками| Bed and breakfast'!#REF!*0.9</f>
        <v>#REF!</v>
      </c>
      <c r="J16"/>
      <c r="K16"/>
      <c r="L16"/>
      <c r="M16"/>
      <c r="N16"/>
      <c r="O16"/>
      <c r="P16"/>
      <c r="Q16"/>
      <c r="R16"/>
      <c r="S16"/>
      <c r="T16"/>
      <c r="U16"/>
      <c r="V16"/>
      <c r="W16"/>
      <c r="X16"/>
      <c r="Y16"/>
      <c r="Z16"/>
      <c r="AA16"/>
      <c r="AB16"/>
      <c r="AC16"/>
      <c r="AD16"/>
      <c r="AE16"/>
      <c r="AF16"/>
      <c r="AG16"/>
      <c r="AH16"/>
      <c r="AI16"/>
    </row>
    <row r="17" spans="1:35" s="41" customFormat="1" ht="11.25" customHeight="1" x14ac:dyDescent="0.2">
      <c r="A17" s="40"/>
      <c r="B17" s="40"/>
      <c r="C17" s="40"/>
      <c r="D17" s="40"/>
      <c r="E17" s="40"/>
      <c r="J17"/>
      <c r="K17"/>
      <c r="L17"/>
      <c r="M17"/>
      <c r="N17"/>
      <c r="O17"/>
      <c r="P17"/>
      <c r="Q17"/>
      <c r="R17"/>
      <c r="S17"/>
      <c r="T17"/>
      <c r="U17"/>
      <c r="V17"/>
      <c r="W17"/>
      <c r="X17"/>
      <c r="Y17"/>
      <c r="Z17"/>
      <c r="AA17"/>
      <c r="AB17"/>
      <c r="AC17"/>
      <c r="AD17"/>
      <c r="AE17"/>
      <c r="AF17"/>
      <c r="AG17"/>
      <c r="AH17"/>
      <c r="AI17"/>
    </row>
    <row r="18" spans="1:35" ht="11.25" customHeight="1" x14ac:dyDescent="0.2">
      <c r="A18" s="451" t="s">
        <v>79</v>
      </c>
      <c r="B18" s="451"/>
      <c r="C18" s="451"/>
      <c r="D18" s="451"/>
      <c r="E18" s="451"/>
      <c r="F18" s="451"/>
      <c r="G18" s="451"/>
      <c r="H18" s="451"/>
      <c r="I18" s="451"/>
      <c r="J18"/>
      <c r="K18"/>
      <c r="L18"/>
      <c r="M18"/>
      <c r="N18"/>
      <c r="O18"/>
      <c r="P18"/>
      <c r="Q18"/>
      <c r="R18"/>
      <c r="S18"/>
      <c r="T18"/>
      <c r="U18"/>
      <c r="V18"/>
      <c r="W18"/>
      <c r="X18"/>
      <c r="Y18"/>
      <c r="Z18"/>
      <c r="AA18"/>
      <c r="AB18"/>
      <c r="AC18"/>
      <c r="AD18"/>
      <c r="AE18"/>
      <c r="AF18"/>
      <c r="AG18"/>
      <c r="AH18"/>
      <c r="AI18"/>
    </row>
    <row r="19" spans="1:35" s="31" customFormat="1" ht="23.25" customHeight="1" x14ac:dyDescent="0.2">
      <c r="A19" s="37" t="s">
        <v>53</v>
      </c>
      <c r="B19" s="57" t="str">
        <f>B3</f>
        <v>01.03.2020-05.03.2020</v>
      </c>
      <c r="C19" s="57" t="str">
        <f t="shared" ref="C19:I19" si="0">C3</f>
        <v>06.03.2020-08.03.2020</v>
      </c>
      <c r="D19" s="59" t="str">
        <f t="shared" si="0"/>
        <v>09.03.2020-10.03.2020</v>
      </c>
      <c r="E19" s="45">
        <f t="shared" si="0"/>
        <v>43901</v>
      </c>
      <c r="F19" s="59" t="str">
        <f t="shared" si="0"/>
        <v>12.03.2020-14.03.2020</v>
      </c>
      <c r="G19" s="59" t="str">
        <f t="shared" si="0"/>
        <v>15.03.2020-20.03.2020</v>
      </c>
      <c r="H19" s="59" t="str">
        <f t="shared" si="0"/>
        <v>21.03.2020-24.03.2020</v>
      </c>
      <c r="I19" s="59" t="str">
        <f t="shared" si="0"/>
        <v>25.03.2020-31.03.2020</v>
      </c>
      <c r="J19"/>
      <c r="K19"/>
      <c r="L19"/>
      <c r="M19"/>
      <c r="N19"/>
      <c r="O19"/>
      <c r="P19"/>
      <c r="Q19"/>
      <c r="R19"/>
      <c r="S19"/>
      <c r="T19"/>
      <c r="U19"/>
      <c r="V19"/>
      <c r="W19"/>
      <c r="X19"/>
      <c r="Y19"/>
      <c r="Z19"/>
      <c r="AA19"/>
      <c r="AB19"/>
      <c r="AC19"/>
      <c r="AD19"/>
      <c r="AE19"/>
      <c r="AF19"/>
      <c r="AG19"/>
      <c r="AH19"/>
      <c r="AI19"/>
    </row>
    <row r="20" spans="1:35" s="39" customFormat="1" ht="9.75" customHeight="1" x14ac:dyDescent="0.2">
      <c r="A20" s="33" t="s">
        <v>84</v>
      </c>
      <c r="B20" s="66"/>
      <c r="C20" s="66"/>
      <c r="D20" s="66"/>
      <c r="E20" s="66"/>
      <c r="J20"/>
      <c r="K20"/>
      <c r="L20"/>
      <c r="M20"/>
      <c r="N20"/>
      <c r="O20"/>
      <c r="P20"/>
      <c r="Q20"/>
      <c r="R20"/>
      <c r="S20"/>
      <c r="T20"/>
      <c r="U20"/>
      <c r="V20"/>
      <c r="W20"/>
      <c r="X20"/>
      <c r="Y20"/>
      <c r="Z20"/>
      <c r="AA20"/>
      <c r="AB20"/>
      <c r="AC20"/>
      <c r="AD20"/>
      <c r="AE20"/>
      <c r="AF20"/>
      <c r="AG20"/>
      <c r="AH20"/>
      <c r="AI20"/>
    </row>
    <row r="21" spans="1:35" ht="9.75" customHeight="1" x14ac:dyDescent="0.2">
      <c r="A21" s="34">
        <v>1</v>
      </c>
      <c r="B21" s="35" t="e">
        <f>B5*0.85</f>
        <v>#REF!</v>
      </c>
      <c r="C21" s="35" t="e">
        <f t="shared" ref="C21:I21" si="1">C5*0.85</f>
        <v>#REF!</v>
      </c>
      <c r="D21" s="60" t="e">
        <f t="shared" si="1"/>
        <v>#REF!</v>
      </c>
      <c r="E21" s="60" t="e">
        <f t="shared" si="1"/>
        <v>#REF!</v>
      </c>
      <c r="F21" s="60" t="e">
        <f t="shared" si="1"/>
        <v>#REF!</v>
      </c>
      <c r="G21" s="60" t="e">
        <f t="shared" si="1"/>
        <v>#REF!</v>
      </c>
      <c r="H21" s="60" t="e">
        <f t="shared" si="1"/>
        <v>#REF!</v>
      </c>
      <c r="I21" s="60" t="e">
        <f t="shared" si="1"/>
        <v>#REF!</v>
      </c>
      <c r="J21"/>
      <c r="K21"/>
      <c r="L21"/>
      <c r="M21"/>
      <c r="N21"/>
      <c r="O21"/>
      <c r="P21"/>
      <c r="Q21"/>
      <c r="R21"/>
      <c r="S21"/>
      <c r="T21"/>
      <c r="U21"/>
      <c r="V21"/>
      <c r="W21"/>
      <c r="X21"/>
      <c r="Y21"/>
      <c r="Z21"/>
      <c r="AA21"/>
      <c r="AB21"/>
      <c r="AC21"/>
      <c r="AD21"/>
      <c r="AE21"/>
      <c r="AF21"/>
      <c r="AG21"/>
      <c r="AH21"/>
      <c r="AI21"/>
    </row>
    <row r="22" spans="1:35" ht="9.75" customHeight="1" x14ac:dyDescent="0.2">
      <c r="A22" s="34">
        <v>2</v>
      </c>
      <c r="B22" s="35" t="e">
        <f t="shared" ref="B22:I32" si="2">B6*0.85</f>
        <v>#REF!</v>
      </c>
      <c r="C22" s="35" t="e">
        <f t="shared" si="2"/>
        <v>#REF!</v>
      </c>
      <c r="D22" s="60" t="e">
        <f t="shared" si="2"/>
        <v>#REF!</v>
      </c>
      <c r="E22" s="60" t="e">
        <f t="shared" si="2"/>
        <v>#REF!</v>
      </c>
      <c r="F22" s="60" t="e">
        <f t="shared" si="2"/>
        <v>#REF!</v>
      </c>
      <c r="G22" s="60" t="e">
        <f t="shared" si="2"/>
        <v>#REF!</v>
      </c>
      <c r="H22" s="60" t="e">
        <f t="shared" si="2"/>
        <v>#REF!</v>
      </c>
      <c r="I22" s="60" t="e">
        <f t="shared" si="2"/>
        <v>#REF!</v>
      </c>
      <c r="J22"/>
      <c r="K22"/>
      <c r="L22"/>
      <c r="M22"/>
      <c r="N22"/>
      <c r="O22"/>
      <c r="P22"/>
      <c r="Q22"/>
      <c r="R22"/>
      <c r="S22"/>
      <c r="T22"/>
      <c r="U22"/>
      <c r="V22"/>
      <c r="W22"/>
      <c r="X22"/>
      <c r="Y22"/>
      <c r="Z22"/>
      <c r="AA22"/>
      <c r="AB22"/>
      <c r="AC22"/>
      <c r="AD22"/>
      <c r="AE22"/>
      <c r="AF22"/>
      <c r="AG22"/>
      <c r="AH22"/>
      <c r="AI22"/>
    </row>
    <row r="23" spans="1:35" s="39" customFormat="1" ht="9.75" customHeight="1" x14ac:dyDescent="0.2">
      <c r="A23" s="33" t="s">
        <v>63</v>
      </c>
      <c r="B23" s="66"/>
      <c r="C23" s="66"/>
      <c r="D23" s="66"/>
      <c r="E23" s="66"/>
      <c r="F23" s="66"/>
      <c r="G23" s="66"/>
      <c r="H23" s="66"/>
      <c r="I23" s="66"/>
      <c r="J23"/>
      <c r="K23"/>
      <c r="L23"/>
      <c r="M23"/>
      <c r="N23"/>
      <c r="O23"/>
      <c r="P23"/>
      <c r="Q23"/>
      <c r="R23"/>
      <c r="S23"/>
      <c r="T23"/>
      <c r="U23"/>
      <c r="V23"/>
      <c r="W23"/>
      <c r="X23"/>
      <c r="Y23"/>
      <c r="Z23"/>
      <c r="AA23"/>
      <c r="AB23"/>
      <c r="AC23"/>
      <c r="AD23"/>
      <c r="AE23"/>
      <c r="AF23"/>
      <c r="AG23"/>
      <c r="AH23"/>
      <c r="AI23"/>
    </row>
    <row r="24" spans="1:35" ht="9.75" customHeight="1" x14ac:dyDescent="0.2">
      <c r="A24" s="34">
        <v>1</v>
      </c>
      <c r="B24" s="35" t="e">
        <f t="shared" si="2"/>
        <v>#REF!</v>
      </c>
      <c r="C24" s="35" t="e">
        <f t="shared" si="2"/>
        <v>#REF!</v>
      </c>
      <c r="D24" s="60" t="e">
        <f t="shared" si="2"/>
        <v>#REF!</v>
      </c>
      <c r="E24" s="60" t="e">
        <f t="shared" si="2"/>
        <v>#REF!</v>
      </c>
      <c r="F24" s="60" t="e">
        <f t="shared" si="2"/>
        <v>#REF!</v>
      </c>
      <c r="G24" s="60" t="e">
        <f t="shared" si="2"/>
        <v>#REF!</v>
      </c>
      <c r="H24" s="60" t="e">
        <f t="shared" si="2"/>
        <v>#REF!</v>
      </c>
      <c r="I24" s="60" t="e">
        <f t="shared" si="2"/>
        <v>#REF!</v>
      </c>
      <c r="J24"/>
      <c r="K24"/>
      <c r="L24"/>
      <c r="M24"/>
      <c r="N24"/>
      <c r="O24"/>
      <c r="P24"/>
      <c r="Q24"/>
      <c r="R24"/>
      <c r="S24"/>
      <c r="T24"/>
      <c r="U24"/>
      <c r="V24"/>
      <c r="W24"/>
      <c r="X24"/>
      <c r="Y24"/>
      <c r="Z24"/>
      <c r="AA24"/>
      <c r="AB24"/>
      <c r="AC24"/>
      <c r="AD24"/>
      <c r="AE24"/>
      <c r="AF24"/>
      <c r="AG24"/>
      <c r="AH24"/>
      <c r="AI24"/>
    </row>
    <row r="25" spans="1:35" ht="9.75" customHeight="1" x14ac:dyDescent="0.2">
      <c r="A25" s="34">
        <v>2</v>
      </c>
      <c r="B25" s="35" t="e">
        <f t="shared" si="2"/>
        <v>#REF!</v>
      </c>
      <c r="C25" s="35" t="e">
        <f t="shared" si="2"/>
        <v>#REF!</v>
      </c>
      <c r="D25" s="60" t="e">
        <f t="shared" si="2"/>
        <v>#REF!</v>
      </c>
      <c r="E25" s="60" t="e">
        <f t="shared" si="2"/>
        <v>#REF!</v>
      </c>
      <c r="F25" s="60" t="e">
        <f t="shared" si="2"/>
        <v>#REF!</v>
      </c>
      <c r="G25" s="60" t="e">
        <f t="shared" si="2"/>
        <v>#REF!</v>
      </c>
      <c r="H25" s="60" t="e">
        <f t="shared" si="2"/>
        <v>#REF!</v>
      </c>
      <c r="I25" s="60" t="e">
        <f t="shared" si="2"/>
        <v>#REF!</v>
      </c>
      <c r="J25"/>
      <c r="K25"/>
      <c r="L25"/>
      <c r="M25"/>
      <c r="N25"/>
      <c r="O25"/>
      <c r="P25"/>
      <c r="Q25"/>
      <c r="R25"/>
      <c r="S25"/>
      <c r="T25"/>
      <c r="U25"/>
      <c r="V25"/>
      <c r="W25"/>
      <c r="X25"/>
      <c r="Y25"/>
      <c r="Z25"/>
      <c r="AA25"/>
      <c r="AB25"/>
      <c r="AC25"/>
      <c r="AD25"/>
      <c r="AE25"/>
      <c r="AF25"/>
      <c r="AG25"/>
      <c r="AH25"/>
      <c r="AI25"/>
    </row>
    <row r="26" spans="1:35" s="39" customFormat="1" ht="9.75" customHeight="1" x14ac:dyDescent="0.2">
      <c r="A26" s="33" t="s">
        <v>30</v>
      </c>
      <c r="B26" s="66"/>
      <c r="C26" s="66"/>
      <c r="D26" s="66"/>
      <c r="E26" s="66"/>
      <c r="F26" s="66"/>
      <c r="G26" s="66"/>
      <c r="H26" s="66"/>
      <c r="I26" s="66"/>
      <c r="J26"/>
      <c r="K26"/>
      <c r="L26"/>
      <c r="M26"/>
      <c r="N26"/>
      <c r="O26"/>
      <c r="P26"/>
      <c r="Q26"/>
      <c r="R26"/>
      <c r="S26"/>
      <c r="T26"/>
      <c r="U26"/>
      <c r="V26"/>
      <c r="W26"/>
      <c r="X26"/>
      <c r="Y26"/>
      <c r="Z26"/>
      <c r="AA26"/>
      <c r="AB26"/>
      <c r="AC26"/>
      <c r="AD26"/>
      <c r="AE26"/>
      <c r="AF26"/>
      <c r="AG26"/>
      <c r="AH26"/>
      <c r="AI26"/>
    </row>
    <row r="27" spans="1:35" ht="9.75" customHeight="1" x14ac:dyDescent="0.2">
      <c r="A27" s="34">
        <v>1</v>
      </c>
      <c r="B27" s="35" t="e">
        <f t="shared" si="2"/>
        <v>#REF!</v>
      </c>
      <c r="C27" s="35" t="e">
        <f t="shared" si="2"/>
        <v>#REF!</v>
      </c>
      <c r="D27" s="60" t="e">
        <f t="shared" si="2"/>
        <v>#REF!</v>
      </c>
      <c r="E27" s="60" t="e">
        <f t="shared" si="2"/>
        <v>#REF!</v>
      </c>
      <c r="F27" s="60" t="e">
        <f t="shared" si="2"/>
        <v>#REF!</v>
      </c>
      <c r="G27" s="60" t="e">
        <f t="shared" si="2"/>
        <v>#REF!</v>
      </c>
      <c r="H27" s="60" t="e">
        <f t="shared" si="2"/>
        <v>#REF!</v>
      </c>
      <c r="I27" s="60" t="e">
        <f t="shared" si="2"/>
        <v>#REF!</v>
      </c>
      <c r="J27"/>
      <c r="K27"/>
      <c r="L27"/>
      <c r="M27"/>
      <c r="N27"/>
      <c r="O27"/>
      <c r="P27"/>
      <c r="Q27"/>
      <c r="R27"/>
      <c r="S27"/>
      <c r="T27"/>
      <c r="U27"/>
      <c r="V27"/>
      <c r="W27"/>
      <c r="X27"/>
      <c r="Y27"/>
      <c r="Z27"/>
      <c r="AA27"/>
      <c r="AB27"/>
      <c r="AC27"/>
      <c r="AD27"/>
      <c r="AE27"/>
      <c r="AF27"/>
      <c r="AG27"/>
      <c r="AH27"/>
      <c r="AI27"/>
    </row>
    <row r="28" spans="1:35" ht="9.75" customHeight="1" x14ac:dyDescent="0.2">
      <c r="A28" s="34">
        <v>2</v>
      </c>
      <c r="B28" s="35" t="e">
        <f t="shared" si="2"/>
        <v>#REF!</v>
      </c>
      <c r="C28" s="35" t="e">
        <f t="shared" si="2"/>
        <v>#REF!</v>
      </c>
      <c r="D28" s="60" t="e">
        <f t="shared" si="2"/>
        <v>#REF!</v>
      </c>
      <c r="E28" s="60" t="e">
        <f t="shared" si="2"/>
        <v>#REF!</v>
      </c>
      <c r="F28" s="60" t="e">
        <f t="shared" si="2"/>
        <v>#REF!</v>
      </c>
      <c r="G28" s="60" t="e">
        <f t="shared" si="2"/>
        <v>#REF!</v>
      </c>
      <c r="H28" s="60" t="e">
        <f t="shared" si="2"/>
        <v>#REF!</v>
      </c>
      <c r="I28" s="60" t="e">
        <f t="shared" si="2"/>
        <v>#REF!</v>
      </c>
      <c r="J28"/>
      <c r="K28"/>
      <c r="L28"/>
      <c r="M28"/>
      <c r="N28"/>
      <c r="O28"/>
      <c r="P28"/>
      <c r="Q28"/>
      <c r="R28"/>
      <c r="S28"/>
      <c r="T28"/>
      <c r="U28"/>
      <c r="V28"/>
      <c r="W28"/>
      <c r="X28"/>
      <c r="Y28"/>
      <c r="Z28"/>
      <c r="AA28"/>
      <c r="AB28"/>
      <c r="AC28"/>
      <c r="AD28"/>
      <c r="AE28"/>
      <c r="AF28"/>
      <c r="AG28"/>
      <c r="AH28"/>
      <c r="AI28"/>
    </row>
    <row r="29" spans="1:35" s="39" customFormat="1" ht="9.75" customHeight="1" x14ac:dyDescent="0.2">
      <c r="A29" s="33" t="s">
        <v>65</v>
      </c>
      <c r="B29" s="66"/>
      <c r="C29" s="66"/>
      <c r="D29" s="66"/>
      <c r="E29" s="66"/>
      <c r="F29" s="66"/>
      <c r="G29" s="66"/>
      <c r="H29" s="66"/>
      <c r="I29" s="66"/>
      <c r="J29"/>
      <c r="K29"/>
      <c r="L29"/>
      <c r="M29"/>
      <c r="N29"/>
      <c r="O29"/>
      <c r="P29"/>
      <c r="Q29"/>
      <c r="R29"/>
      <c r="S29"/>
      <c r="T29"/>
      <c r="U29"/>
      <c r="V29"/>
      <c r="W29"/>
      <c r="X29"/>
      <c r="Y29"/>
      <c r="Z29"/>
      <c r="AA29"/>
      <c r="AB29"/>
      <c r="AC29"/>
      <c r="AD29"/>
      <c r="AE29"/>
      <c r="AF29"/>
      <c r="AG29"/>
      <c r="AH29"/>
      <c r="AI29"/>
    </row>
    <row r="30" spans="1:35" ht="9.75" customHeight="1" x14ac:dyDescent="0.2">
      <c r="A30" s="46" t="s">
        <v>78</v>
      </c>
      <c r="B30" s="35" t="e">
        <f t="shared" si="2"/>
        <v>#REF!</v>
      </c>
      <c r="C30" s="35" t="e">
        <f t="shared" si="2"/>
        <v>#REF!</v>
      </c>
      <c r="D30" s="60" t="e">
        <f t="shared" si="2"/>
        <v>#REF!</v>
      </c>
      <c r="E30" s="60" t="e">
        <f t="shared" si="2"/>
        <v>#REF!</v>
      </c>
      <c r="F30" s="60" t="e">
        <f t="shared" si="2"/>
        <v>#REF!</v>
      </c>
      <c r="G30" s="60" t="e">
        <f t="shared" si="2"/>
        <v>#REF!</v>
      </c>
      <c r="H30" s="60" t="e">
        <f t="shared" si="2"/>
        <v>#REF!</v>
      </c>
      <c r="I30" s="60" t="e">
        <f t="shared" si="2"/>
        <v>#REF!</v>
      </c>
      <c r="J30"/>
      <c r="K30"/>
      <c r="L30"/>
      <c r="M30"/>
      <c r="N30"/>
      <c r="O30"/>
      <c r="P30"/>
      <c r="Q30"/>
      <c r="R30"/>
      <c r="S30"/>
      <c r="T30"/>
      <c r="U30"/>
      <c r="V30"/>
      <c r="W30"/>
      <c r="X30"/>
      <c r="Y30"/>
      <c r="Z30"/>
      <c r="AA30"/>
      <c r="AB30"/>
      <c r="AC30"/>
      <c r="AD30"/>
      <c r="AE30"/>
      <c r="AF30"/>
      <c r="AG30"/>
      <c r="AH30"/>
      <c r="AI30"/>
    </row>
    <row r="31" spans="1:35" s="39" customFormat="1" ht="9.75" customHeight="1" x14ac:dyDescent="0.2">
      <c r="A31" s="33" t="s">
        <v>36</v>
      </c>
      <c r="B31" s="66"/>
      <c r="C31" s="66"/>
      <c r="D31" s="66"/>
      <c r="E31" s="66"/>
      <c r="F31" s="66"/>
      <c r="G31" s="66"/>
      <c r="H31" s="66"/>
      <c r="I31" s="66"/>
      <c r="J31"/>
      <c r="K31"/>
      <c r="L31"/>
      <c r="M31"/>
      <c r="N31"/>
      <c r="O31"/>
      <c r="P31"/>
      <c r="Q31"/>
      <c r="R31"/>
      <c r="S31"/>
      <c r="T31"/>
      <c r="U31"/>
      <c r="V31"/>
      <c r="W31"/>
      <c r="X31"/>
      <c r="Y31"/>
      <c r="Z31"/>
      <c r="AA31"/>
      <c r="AB31"/>
      <c r="AC31"/>
      <c r="AD31"/>
      <c r="AE31"/>
      <c r="AF31"/>
      <c r="AG31"/>
      <c r="AH31"/>
      <c r="AI31"/>
    </row>
    <row r="32" spans="1:35" ht="9.75" customHeight="1" x14ac:dyDescent="0.2">
      <c r="A32" s="46" t="s">
        <v>77</v>
      </c>
      <c r="B32" s="35" t="e">
        <f t="shared" si="2"/>
        <v>#REF!</v>
      </c>
      <c r="C32" s="35" t="e">
        <f t="shared" si="2"/>
        <v>#REF!</v>
      </c>
      <c r="D32" s="60" t="e">
        <f t="shared" si="2"/>
        <v>#REF!</v>
      </c>
      <c r="E32" s="60" t="e">
        <f t="shared" si="2"/>
        <v>#REF!</v>
      </c>
      <c r="F32" s="60" t="e">
        <f t="shared" si="2"/>
        <v>#REF!</v>
      </c>
      <c r="G32" s="60" t="e">
        <f t="shared" si="2"/>
        <v>#REF!</v>
      </c>
      <c r="H32" s="60" t="e">
        <f t="shared" si="2"/>
        <v>#REF!</v>
      </c>
      <c r="I32" s="60" t="e">
        <f t="shared" si="2"/>
        <v>#REF!</v>
      </c>
      <c r="J32"/>
      <c r="K32"/>
      <c r="L32"/>
      <c r="M32"/>
      <c r="N32"/>
      <c r="O32"/>
      <c r="P32"/>
      <c r="Q32"/>
      <c r="R32"/>
      <c r="S32"/>
      <c r="T32"/>
      <c r="U32"/>
      <c r="V32"/>
      <c r="W32"/>
      <c r="X32"/>
      <c r="Y32"/>
      <c r="Z32"/>
      <c r="AA32"/>
      <c r="AB32"/>
      <c r="AC32"/>
      <c r="AD32"/>
      <c r="AE32"/>
      <c r="AF32"/>
      <c r="AG32"/>
      <c r="AH32"/>
      <c r="AI32"/>
    </row>
    <row r="33" spans="1:11" x14ac:dyDescent="0.2">
      <c r="A33" s="36"/>
      <c r="B33" s="36"/>
      <c r="C33" s="36"/>
      <c r="D33" s="36"/>
      <c r="E33" s="36"/>
    </row>
    <row r="34" spans="1:11" ht="12" x14ac:dyDescent="0.2">
      <c r="A34" s="452" t="s">
        <v>68</v>
      </c>
      <c r="B34" s="452"/>
      <c r="C34" s="452"/>
      <c r="D34" s="452"/>
      <c r="E34" s="452"/>
      <c r="F34" s="452"/>
      <c r="G34" s="452"/>
      <c r="H34" s="452"/>
      <c r="I34" s="452"/>
      <c r="J34" s="452"/>
    </row>
    <row r="35" spans="1:11" ht="12" x14ac:dyDescent="0.2">
      <c r="A35" s="445" t="s">
        <v>69</v>
      </c>
      <c r="B35" s="445"/>
      <c r="C35" s="445"/>
      <c r="D35" s="445"/>
      <c r="E35" s="445"/>
      <c r="F35" s="445"/>
      <c r="G35" s="445"/>
      <c r="H35" s="445"/>
      <c r="I35" s="445"/>
      <c r="J35" s="445"/>
    </row>
    <row r="36" spans="1:11" ht="12" x14ac:dyDescent="0.2">
      <c r="A36" s="445" t="s">
        <v>70</v>
      </c>
      <c r="B36" s="445"/>
      <c r="C36" s="445"/>
      <c r="D36" s="445"/>
      <c r="E36" s="445"/>
      <c r="F36" s="445"/>
      <c r="G36" s="445"/>
      <c r="H36" s="445"/>
      <c r="I36" s="445"/>
      <c r="J36" s="445"/>
    </row>
    <row r="37" spans="1:11" ht="12" x14ac:dyDescent="0.2">
      <c r="A37" s="445" t="s">
        <v>71</v>
      </c>
      <c r="B37" s="445"/>
      <c r="C37" s="445"/>
      <c r="D37" s="445"/>
      <c r="E37" s="445"/>
      <c r="F37" s="445"/>
      <c r="G37" s="445"/>
      <c r="H37" s="445"/>
      <c r="I37" s="445"/>
      <c r="J37" s="445"/>
    </row>
    <row r="38" spans="1:11" ht="12.75" customHeight="1" x14ac:dyDescent="0.2">
      <c r="A38" s="449" t="s">
        <v>72</v>
      </c>
      <c r="B38" s="449"/>
      <c r="C38" s="449"/>
      <c r="D38" s="449"/>
      <c r="E38" s="449"/>
      <c r="F38" s="449"/>
      <c r="G38" s="449"/>
      <c r="H38" s="449"/>
      <c r="I38" s="449"/>
      <c r="J38" s="449"/>
    </row>
    <row r="39" spans="1:11" ht="12" x14ac:dyDescent="0.2">
      <c r="A39" s="445" t="s">
        <v>73</v>
      </c>
      <c r="B39" s="445"/>
      <c r="C39" s="445"/>
      <c r="D39" s="445"/>
      <c r="E39" s="445"/>
      <c r="F39" s="445"/>
      <c r="G39" s="445"/>
      <c r="H39" s="445"/>
      <c r="I39" s="445"/>
      <c r="J39" s="445"/>
    </row>
    <row r="40" spans="1:11" ht="12" x14ac:dyDescent="0.2">
      <c r="A40" s="448" t="s">
        <v>74</v>
      </c>
      <c r="B40" s="448"/>
      <c r="C40" s="448"/>
      <c r="D40" s="448"/>
      <c r="E40" s="448"/>
      <c r="F40" s="448"/>
      <c r="G40" s="448"/>
      <c r="H40" s="448"/>
      <c r="I40" s="448"/>
      <c r="J40" s="448"/>
    </row>
    <row r="41" spans="1:11" ht="12" x14ac:dyDescent="0.2">
      <c r="A41" s="445" t="s">
        <v>75</v>
      </c>
      <c r="B41" s="445"/>
      <c r="C41" s="445"/>
      <c r="D41" s="445"/>
      <c r="E41" s="445"/>
      <c r="F41" s="445"/>
      <c r="G41" s="445"/>
      <c r="H41" s="445"/>
      <c r="I41" s="445"/>
      <c r="J41" s="445"/>
    </row>
    <row r="42" spans="1:11" ht="12" x14ac:dyDescent="0.2">
      <c r="A42" s="445" t="s">
        <v>76</v>
      </c>
      <c r="B42" s="445"/>
      <c r="C42" s="445"/>
      <c r="D42" s="445"/>
      <c r="E42" s="445"/>
      <c r="F42" s="445"/>
      <c r="G42" s="445"/>
      <c r="H42" s="445"/>
      <c r="I42" s="445"/>
      <c r="J42" s="445"/>
      <c r="K42" s="50"/>
    </row>
  </sheetData>
  <mergeCells count="12">
    <mergeCell ref="A42:J42"/>
    <mergeCell ref="A1:E1"/>
    <mergeCell ref="A41:J41"/>
    <mergeCell ref="A40:J40"/>
    <mergeCell ref="A39:J39"/>
    <mergeCell ref="A38:J38"/>
    <mergeCell ref="A2:I2"/>
    <mergeCell ref="A18:I18"/>
    <mergeCell ref="A37:J37"/>
    <mergeCell ref="A36:J36"/>
    <mergeCell ref="A35:J35"/>
    <mergeCell ref="A34:J34"/>
  </mergeCells>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85" zoomScaleNormal="85" workbookViewId="0">
      <selection activeCell="J16" sqref="J16"/>
    </sheetView>
  </sheetViews>
  <sheetFormatPr defaultRowHeight="12.75" x14ac:dyDescent="0.2"/>
  <cols>
    <col min="1" max="1" width="26.42578125" customWidth="1"/>
    <col min="2" max="3" width="9.5703125" customWidth="1"/>
    <col min="12" max="12" width="4.140625" customWidth="1"/>
    <col min="13" max="13" width="4" hidden="1" customWidth="1"/>
    <col min="14" max="16" width="9.140625" hidden="1" customWidth="1"/>
  </cols>
  <sheetData>
    <row r="1" spans="1:10" x14ac:dyDescent="0.2">
      <c r="A1" s="455" t="s">
        <v>82</v>
      </c>
      <c r="B1" s="455"/>
      <c r="C1" s="455"/>
    </row>
    <row r="2" spans="1:10" ht="11.25" customHeight="1" x14ac:dyDescent="0.2">
      <c r="A2" s="456" t="s">
        <v>85</v>
      </c>
      <c r="B2" s="456"/>
      <c r="C2" s="456"/>
      <c r="D2" s="456"/>
      <c r="E2" s="456"/>
      <c r="F2" s="456"/>
      <c r="G2" s="456"/>
      <c r="H2" s="456"/>
      <c r="I2" s="456"/>
    </row>
    <row r="3" spans="1:10" ht="26.25" customHeight="1" x14ac:dyDescent="0.2">
      <c r="A3" s="37" t="s">
        <v>53</v>
      </c>
      <c r="B3" s="44" t="s">
        <v>66</v>
      </c>
      <c r="C3" s="44" t="s">
        <v>64</v>
      </c>
      <c r="D3" s="45" t="s">
        <v>90</v>
      </c>
      <c r="E3" s="45">
        <v>43901</v>
      </c>
      <c r="F3" s="45" t="s">
        <v>91</v>
      </c>
      <c r="G3" s="45" t="s">
        <v>92</v>
      </c>
      <c r="H3" s="45" t="s">
        <v>93</v>
      </c>
      <c r="I3" s="45" t="s">
        <v>94</v>
      </c>
      <c r="J3" s="45" t="s">
        <v>124</v>
      </c>
    </row>
    <row r="4" spans="1:10" s="43" customFormat="1" ht="11.25" customHeight="1" x14ac:dyDescent="0.2">
      <c r="A4" s="63" t="s">
        <v>89</v>
      </c>
      <c r="B4" s="63"/>
      <c r="C4" s="63"/>
      <c r="D4" s="63"/>
      <c r="E4" s="63"/>
      <c r="F4" s="64"/>
      <c r="G4" s="64"/>
      <c r="H4" s="64"/>
      <c r="I4" s="64"/>
    </row>
    <row r="5" spans="1:10" ht="11.25" customHeight="1" x14ac:dyDescent="0.2">
      <c r="A5" s="49">
        <v>1</v>
      </c>
      <c r="B5" s="49" t="e">
        <f>B6</f>
        <v>#REF!</v>
      </c>
      <c r="C5" s="49" t="e">
        <f t="shared" ref="C5:J5" si="0">C6</f>
        <v>#REF!</v>
      </c>
      <c r="D5" s="61" t="e">
        <f t="shared" si="0"/>
        <v>#REF!</v>
      </c>
      <c r="E5" s="61" t="e">
        <f t="shared" si="0"/>
        <v>#REF!</v>
      </c>
      <c r="F5" s="61" t="e">
        <f t="shared" si="0"/>
        <v>#REF!</v>
      </c>
      <c r="G5" s="61" t="e">
        <f t="shared" si="0"/>
        <v>#REF!</v>
      </c>
      <c r="H5" s="61" t="e">
        <f t="shared" si="0"/>
        <v>#REF!</v>
      </c>
      <c r="I5" s="61" t="e">
        <f t="shared" si="0"/>
        <v>#REF!</v>
      </c>
      <c r="J5" s="61" t="e">
        <f t="shared" si="0"/>
        <v>#REF!</v>
      </c>
    </row>
    <row r="6" spans="1:10" ht="11.25" customHeight="1" x14ac:dyDescent="0.2">
      <c r="A6" s="49">
        <v>2</v>
      </c>
      <c r="B6" s="49" t="e">
        <f>'C завтраками| Bed and breakfast'!#REF!*0.9</f>
        <v>#REF!</v>
      </c>
      <c r="C6" s="49" t="e">
        <f>'C завтраками| Bed and breakfast'!#REF!*0.9</f>
        <v>#REF!</v>
      </c>
      <c r="D6" s="61" t="e">
        <f>'C завтраками| Bed and breakfast'!#REF!*0.9</f>
        <v>#REF!</v>
      </c>
      <c r="E6" s="61" t="e">
        <f>'C завтраками| Bed and breakfast'!#REF!*0.9</f>
        <v>#REF!</v>
      </c>
      <c r="F6" s="61" t="e">
        <f>'C завтраками| Bed and breakfast'!#REF!*0.9</f>
        <v>#REF!</v>
      </c>
      <c r="G6" s="61" t="e">
        <f>'C завтраками| Bed and breakfast'!#REF!*0.9</f>
        <v>#REF!</v>
      </c>
      <c r="H6" s="61" t="e">
        <f>'C завтраками| Bed and breakfast'!#REF!*0.9</f>
        <v>#REF!</v>
      </c>
      <c r="I6" s="61" t="e">
        <f>'C завтраками| Bed and breakfast'!#REF!*0.9</f>
        <v>#REF!</v>
      </c>
      <c r="J6" s="61" t="e">
        <f>'C завтраками| Bed and breakfast'!#REF!*0.9</f>
        <v>#REF!</v>
      </c>
    </row>
    <row r="7" spans="1:10" s="43" customFormat="1" ht="11.25" customHeight="1" x14ac:dyDescent="0.2">
      <c r="A7" s="63" t="s">
        <v>63</v>
      </c>
      <c r="B7" s="65"/>
      <c r="C7" s="65"/>
      <c r="D7" s="65"/>
      <c r="E7" s="65"/>
      <c r="F7" s="65"/>
      <c r="G7" s="65"/>
      <c r="H7" s="65"/>
      <c r="I7" s="65"/>
      <c r="J7" s="65"/>
    </row>
    <row r="8" spans="1:10" ht="11.25" customHeight="1" x14ac:dyDescent="0.2">
      <c r="A8" s="49">
        <v>1</v>
      </c>
      <c r="B8" s="49" t="e">
        <f>B9</f>
        <v>#REF!</v>
      </c>
      <c r="C8" s="49" t="e">
        <f t="shared" ref="C8:J8" si="1">C9</f>
        <v>#REF!</v>
      </c>
      <c r="D8" s="61" t="e">
        <f t="shared" si="1"/>
        <v>#REF!</v>
      </c>
      <c r="E8" s="61" t="e">
        <f t="shared" si="1"/>
        <v>#REF!</v>
      </c>
      <c r="F8" s="61" t="e">
        <f t="shared" si="1"/>
        <v>#REF!</v>
      </c>
      <c r="G8" s="61" t="e">
        <f t="shared" si="1"/>
        <v>#REF!</v>
      </c>
      <c r="H8" s="61" t="e">
        <f t="shared" si="1"/>
        <v>#REF!</v>
      </c>
      <c r="I8" s="61" t="e">
        <f t="shared" si="1"/>
        <v>#REF!</v>
      </c>
      <c r="J8" s="61" t="e">
        <f t="shared" si="1"/>
        <v>#REF!</v>
      </c>
    </row>
    <row r="9" spans="1:10" ht="11.25" customHeight="1" x14ac:dyDescent="0.2">
      <c r="A9" s="49">
        <v>2</v>
      </c>
      <c r="B9" s="49" t="e">
        <f>'C завтраками| Bed and breakfast'!#REF!*0.9</f>
        <v>#REF!</v>
      </c>
      <c r="C9" s="49" t="e">
        <f>'C завтраками| Bed and breakfast'!#REF!*0.9</f>
        <v>#REF!</v>
      </c>
      <c r="D9" s="61" t="e">
        <f>'C завтраками| Bed and breakfast'!#REF!*0.9</f>
        <v>#REF!</v>
      </c>
      <c r="E9" s="61" t="e">
        <f>'C завтраками| Bed and breakfast'!#REF!*0.9</f>
        <v>#REF!</v>
      </c>
      <c r="F9" s="61" t="e">
        <f>'C завтраками| Bed and breakfast'!#REF!*0.9</f>
        <v>#REF!</v>
      </c>
      <c r="G9" s="61" t="e">
        <f>'C завтраками| Bed and breakfast'!#REF!*0.9</f>
        <v>#REF!</v>
      </c>
      <c r="H9" s="61" t="e">
        <f>'C завтраками| Bed and breakfast'!#REF!*0.9</f>
        <v>#REF!</v>
      </c>
      <c r="I9" s="61" t="e">
        <f>'C завтраками| Bed and breakfast'!#REF!*0.9</f>
        <v>#REF!</v>
      </c>
      <c r="J9" s="61" t="e">
        <f>'C завтраками| Bed and breakfast'!#REF!*0.9</f>
        <v>#REF!</v>
      </c>
    </row>
    <row r="10" spans="1:10" s="43" customFormat="1" ht="11.25" customHeight="1" x14ac:dyDescent="0.2">
      <c r="A10" s="63" t="s">
        <v>81</v>
      </c>
      <c r="B10" s="65"/>
      <c r="C10" s="65"/>
      <c r="D10" s="65"/>
      <c r="E10" s="65"/>
      <c r="F10" s="65"/>
      <c r="G10" s="65"/>
      <c r="H10" s="65"/>
      <c r="I10" s="65"/>
      <c r="J10" s="65"/>
    </row>
    <row r="11" spans="1:10" ht="11.25" customHeight="1" x14ac:dyDescent="0.2">
      <c r="A11" s="49">
        <v>1</v>
      </c>
      <c r="B11" s="49" t="e">
        <f>B12</f>
        <v>#REF!</v>
      </c>
      <c r="C11" s="49" t="e">
        <f t="shared" ref="C11:J11" si="2">C12</f>
        <v>#REF!</v>
      </c>
      <c r="D11" s="61" t="e">
        <f t="shared" si="2"/>
        <v>#REF!</v>
      </c>
      <c r="E11" s="61" t="e">
        <f t="shared" si="2"/>
        <v>#REF!</v>
      </c>
      <c r="F11" s="61" t="e">
        <f t="shared" si="2"/>
        <v>#REF!</v>
      </c>
      <c r="G11" s="61" t="e">
        <f t="shared" si="2"/>
        <v>#REF!</v>
      </c>
      <c r="H11" s="61" t="e">
        <f t="shared" si="2"/>
        <v>#REF!</v>
      </c>
      <c r="I11" s="61" t="e">
        <f t="shared" si="2"/>
        <v>#REF!</v>
      </c>
      <c r="J11" s="61" t="e">
        <f t="shared" si="2"/>
        <v>#REF!</v>
      </c>
    </row>
    <row r="12" spans="1:10" ht="11.25" customHeight="1" x14ac:dyDescent="0.2">
      <c r="A12" s="49">
        <v>2</v>
      </c>
      <c r="B12" s="49" t="e">
        <f>'C завтраками| Bed and breakfast'!#REF!*0.9</f>
        <v>#REF!</v>
      </c>
      <c r="C12" s="49" t="e">
        <f>'C завтраками| Bed and breakfast'!#REF!*0.9</f>
        <v>#REF!</v>
      </c>
      <c r="D12" s="61" t="e">
        <f>'C завтраками| Bed and breakfast'!#REF!*0.9</f>
        <v>#REF!</v>
      </c>
      <c r="E12" s="61" t="e">
        <f>'C завтраками| Bed and breakfast'!#REF!*0.9</f>
        <v>#REF!</v>
      </c>
      <c r="F12" s="61" t="e">
        <f>'C завтраками| Bed and breakfast'!#REF!*0.9</f>
        <v>#REF!</v>
      </c>
      <c r="G12" s="61" t="e">
        <f>'C завтраками| Bed and breakfast'!#REF!*0.9</f>
        <v>#REF!</v>
      </c>
      <c r="H12" s="61" t="e">
        <f>'C завтраками| Bed and breakfast'!#REF!*0.9</f>
        <v>#REF!</v>
      </c>
      <c r="I12" s="61" t="e">
        <f>'C завтраками| Bed and breakfast'!#REF!*0.9</f>
        <v>#REF!</v>
      </c>
      <c r="J12" s="61" t="e">
        <f>'C завтраками| Bed and breakfast'!#REF!*0.9</f>
        <v>#REF!</v>
      </c>
    </row>
    <row r="13" spans="1:10" x14ac:dyDescent="0.2">
      <c r="A13" s="40"/>
      <c r="B13" s="40"/>
      <c r="C13" s="40"/>
      <c r="D13" s="40"/>
      <c r="E13" s="40"/>
      <c r="F13" s="41"/>
      <c r="G13" s="41"/>
      <c r="H13" s="41"/>
      <c r="I13" s="41"/>
    </row>
    <row r="14" spans="1:10" ht="11.25" customHeight="1" x14ac:dyDescent="0.2">
      <c r="A14" s="451" t="s">
        <v>79</v>
      </c>
      <c r="B14" s="451"/>
      <c r="C14" s="451"/>
      <c r="D14" s="451"/>
      <c r="E14" s="451"/>
      <c r="F14" s="451"/>
      <c r="G14" s="451"/>
      <c r="H14" s="451"/>
      <c r="I14" s="451"/>
    </row>
    <row r="15" spans="1:10" ht="23.25" customHeight="1" x14ac:dyDescent="0.2">
      <c r="A15" s="37" t="s">
        <v>53</v>
      </c>
      <c r="B15" s="57" t="str">
        <f>B3</f>
        <v>01.03.2020-05.03.2020</v>
      </c>
      <c r="C15" s="57" t="str">
        <f>C3</f>
        <v>06.03.2020-08.03.2020</v>
      </c>
      <c r="D15" s="45" t="s">
        <v>90</v>
      </c>
      <c r="E15" s="45">
        <v>43901</v>
      </c>
      <c r="F15" s="45" t="s">
        <v>91</v>
      </c>
      <c r="G15" s="45" t="s">
        <v>92</v>
      </c>
      <c r="H15" s="45" t="s">
        <v>93</v>
      </c>
      <c r="I15" s="45" t="s">
        <v>94</v>
      </c>
      <c r="J15" s="45" t="str">
        <f>J3</f>
        <v>01.04.2020-16.04.2020</v>
      </c>
    </row>
    <row r="16" spans="1:10" s="43" customFormat="1" ht="11.25" customHeight="1" x14ac:dyDescent="0.2">
      <c r="A16" s="33" t="s">
        <v>84</v>
      </c>
      <c r="B16" s="66"/>
      <c r="C16" s="66"/>
      <c r="D16" s="66"/>
      <c r="E16" s="66"/>
      <c r="F16" s="39"/>
      <c r="G16" s="39"/>
      <c r="H16" s="39"/>
      <c r="I16" s="39"/>
    </row>
    <row r="17" spans="1:10" ht="11.25" customHeight="1" x14ac:dyDescent="0.2">
      <c r="A17" s="34">
        <v>1</v>
      </c>
      <c r="B17" s="35" t="e">
        <f t="shared" ref="B17:D18" si="3">B5*0.85</f>
        <v>#REF!</v>
      </c>
      <c r="C17" s="35" t="e">
        <f t="shared" si="3"/>
        <v>#REF!</v>
      </c>
      <c r="D17" s="60" t="e">
        <f t="shared" si="3"/>
        <v>#REF!</v>
      </c>
      <c r="E17" s="60" t="e">
        <f t="shared" ref="E17:J17" si="4">E5*0.85</f>
        <v>#REF!</v>
      </c>
      <c r="F17" s="60" t="e">
        <f t="shared" si="4"/>
        <v>#REF!</v>
      </c>
      <c r="G17" s="60" t="e">
        <f t="shared" si="4"/>
        <v>#REF!</v>
      </c>
      <c r="H17" s="60" t="e">
        <f t="shared" si="4"/>
        <v>#REF!</v>
      </c>
      <c r="I17" s="60" t="e">
        <f t="shared" si="4"/>
        <v>#REF!</v>
      </c>
      <c r="J17" s="60" t="e">
        <f t="shared" si="4"/>
        <v>#REF!</v>
      </c>
    </row>
    <row r="18" spans="1:10" ht="11.25" customHeight="1" x14ac:dyDescent="0.2">
      <c r="A18" s="34">
        <v>2</v>
      </c>
      <c r="B18" s="35" t="e">
        <f t="shared" si="3"/>
        <v>#REF!</v>
      </c>
      <c r="C18" s="35" t="e">
        <f t="shared" si="3"/>
        <v>#REF!</v>
      </c>
      <c r="D18" s="60" t="e">
        <f t="shared" si="3"/>
        <v>#REF!</v>
      </c>
      <c r="E18" s="60" t="e">
        <f t="shared" ref="E18:J18" si="5">E6*0.85</f>
        <v>#REF!</v>
      </c>
      <c r="F18" s="60" t="e">
        <f t="shared" si="5"/>
        <v>#REF!</v>
      </c>
      <c r="G18" s="60" t="e">
        <f t="shared" si="5"/>
        <v>#REF!</v>
      </c>
      <c r="H18" s="60" t="e">
        <f t="shared" si="5"/>
        <v>#REF!</v>
      </c>
      <c r="I18" s="60" t="e">
        <f t="shared" si="5"/>
        <v>#REF!</v>
      </c>
      <c r="J18" s="60" t="e">
        <f t="shared" si="5"/>
        <v>#REF!</v>
      </c>
    </row>
    <row r="19" spans="1:10" s="43" customFormat="1" ht="11.25" customHeight="1" x14ac:dyDescent="0.2">
      <c r="A19" s="33" t="s">
        <v>63</v>
      </c>
      <c r="B19" s="66"/>
      <c r="C19" s="66"/>
      <c r="D19" s="66"/>
      <c r="E19" s="66"/>
      <c r="F19" s="66"/>
      <c r="G19" s="66"/>
      <c r="H19" s="66"/>
      <c r="I19" s="66"/>
      <c r="J19" s="66"/>
    </row>
    <row r="20" spans="1:10" ht="11.25" customHeight="1" x14ac:dyDescent="0.2">
      <c r="A20" s="34">
        <v>1</v>
      </c>
      <c r="B20" s="35" t="e">
        <f t="shared" ref="B20:D21" si="6">B8*0.85</f>
        <v>#REF!</v>
      </c>
      <c r="C20" s="35" t="e">
        <f t="shared" si="6"/>
        <v>#REF!</v>
      </c>
      <c r="D20" s="60" t="e">
        <f t="shared" si="6"/>
        <v>#REF!</v>
      </c>
      <c r="E20" s="60" t="e">
        <f t="shared" ref="E20:J20" si="7">E8*0.85</f>
        <v>#REF!</v>
      </c>
      <c r="F20" s="60" t="e">
        <f t="shared" si="7"/>
        <v>#REF!</v>
      </c>
      <c r="G20" s="60" t="e">
        <f t="shared" si="7"/>
        <v>#REF!</v>
      </c>
      <c r="H20" s="60" t="e">
        <f t="shared" si="7"/>
        <v>#REF!</v>
      </c>
      <c r="I20" s="60" t="e">
        <f t="shared" si="7"/>
        <v>#REF!</v>
      </c>
      <c r="J20" s="60" t="e">
        <f t="shared" si="7"/>
        <v>#REF!</v>
      </c>
    </row>
    <row r="21" spans="1:10" ht="11.25" customHeight="1" x14ac:dyDescent="0.2">
      <c r="A21" s="34">
        <v>2</v>
      </c>
      <c r="B21" s="35" t="e">
        <f t="shared" si="6"/>
        <v>#REF!</v>
      </c>
      <c r="C21" s="35" t="e">
        <f t="shared" si="6"/>
        <v>#REF!</v>
      </c>
      <c r="D21" s="60" t="e">
        <f t="shared" si="6"/>
        <v>#REF!</v>
      </c>
      <c r="E21" s="60" t="e">
        <f t="shared" ref="E21:J21" si="8">E9*0.85</f>
        <v>#REF!</v>
      </c>
      <c r="F21" s="60" t="e">
        <f t="shared" si="8"/>
        <v>#REF!</v>
      </c>
      <c r="G21" s="60" t="e">
        <f t="shared" si="8"/>
        <v>#REF!</v>
      </c>
      <c r="H21" s="60" t="e">
        <f t="shared" si="8"/>
        <v>#REF!</v>
      </c>
      <c r="I21" s="60" t="e">
        <f t="shared" si="8"/>
        <v>#REF!</v>
      </c>
      <c r="J21" s="60" t="e">
        <f t="shared" si="8"/>
        <v>#REF!</v>
      </c>
    </row>
    <row r="22" spans="1:10" s="43" customFormat="1" ht="11.25" customHeight="1" x14ac:dyDescent="0.2">
      <c r="A22" s="33" t="s">
        <v>30</v>
      </c>
      <c r="B22" s="66"/>
      <c r="C22" s="66"/>
      <c r="D22" s="66"/>
      <c r="E22" s="66"/>
      <c r="F22" s="66"/>
      <c r="G22" s="66"/>
      <c r="H22" s="66"/>
      <c r="I22" s="66"/>
      <c r="J22" s="66"/>
    </row>
    <row r="23" spans="1:10" ht="11.25" customHeight="1" x14ac:dyDescent="0.2">
      <c r="A23" s="34">
        <v>1</v>
      </c>
      <c r="B23" s="35" t="e">
        <f t="shared" ref="B23:D24" si="9">B11*0.85</f>
        <v>#REF!</v>
      </c>
      <c r="C23" s="35" t="e">
        <f t="shared" si="9"/>
        <v>#REF!</v>
      </c>
      <c r="D23" s="60" t="e">
        <f t="shared" si="9"/>
        <v>#REF!</v>
      </c>
      <c r="E23" s="60" t="e">
        <f t="shared" ref="E23:J23" si="10">E11*0.85</f>
        <v>#REF!</v>
      </c>
      <c r="F23" s="60" t="e">
        <f t="shared" si="10"/>
        <v>#REF!</v>
      </c>
      <c r="G23" s="60" t="e">
        <f t="shared" si="10"/>
        <v>#REF!</v>
      </c>
      <c r="H23" s="60" t="e">
        <f t="shared" si="10"/>
        <v>#REF!</v>
      </c>
      <c r="I23" s="60" t="e">
        <f t="shared" si="10"/>
        <v>#REF!</v>
      </c>
      <c r="J23" s="60" t="e">
        <f t="shared" si="10"/>
        <v>#REF!</v>
      </c>
    </row>
    <row r="24" spans="1:10" ht="11.25" customHeight="1" x14ac:dyDescent="0.2">
      <c r="A24" s="34">
        <v>2</v>
      </c>
      <c r="B24" s="35" t="e">
        <f t="shared" si="9"/>
        <v>#REF!</v>
      </c>
      <c r="C24" s="35" t="e">
        <f t="shared" si="9"/>
        <v>#REF!</v>
      </c>
      <c r="D24" s="60" t="e">
        <f t="shared" si="9"/>
        <v>#REF!</v>
      </c>
      <c r="E24" s="60" t="e">
        <f t="shared" ref="E24:J24" si="11">E12*0.85</f>
        <v>#REF!</v>
      </c>
      <c r="F24" s="60" t="e">
        <f t="shared" si="11"/>
        <v>#REF!</v>
      </c>
      <c r="G24" s="60" t="e">
        <f t="shared" si="11"/>
        <v>#REF!</v>
      </c>
      <c r="H24" s="60" t="e">
        <f t="shared" si="11"/>
        <v>#REF!</v>
      </c>
      <c r="I24" s="60" t="e">
        <f t="shared" si="11"/>
        <v>#REF!</v>
      </c>
      <c r="J24" s="60" t="e">
        <f t="shared" si="11"/>
        <v>#REF!</v>
      </c>
    </row>
    <row r="25" spans="1:10" x14ac:dyDescent="0.2">
      <c r="A25" s="4"/>
      <c r="B25" s="42"/>
      <c r="C25" s="42"/>
    </row>
    <row r="26" spans="1:10" x14ac:dyDescent="0.2">
      <c r="A26" t="s">
        <v>114</v>
      </c>
    </row>
    <row r="27" spans="1:10" x14ac:dyDescent="0.2">
      <c r="A27" t="s">
        <v>123</v>
      </c>
    </row>
    <row r="28" spans="1:10" x14ac:dyDescent="0.2">
      <c r="A28" t="s">
        <v>98</v>
      </c>
    </row>
    <row r="29" spans="1:10" x14ac:dyDescent="0.2">
      <c r="A29" t="s">
        <v>96</v>
      </c>
    </row>
    <row r="30" spans="1:10" x14ac:dyDescent="0.2">
      <c r="A30" t="s">
        <v>99</v>
      </c>
    </row>
    <row r="31" spans="1:10" x14ac:dyDescent="0.2">
      <c r="A31" t="s">
        <v>100</v>
      </c>
    </row>
    <row r="32" spans="1:10" x14ac:dyDescent="0.2">
      <c r="A32" t="s">
        <v>97</v>
      </c>
    </row>
    <row r="34" spans="1:12" ht="15" x14ac:dyDescent="0.25">
      <c r="A34" s="67" t="s">
        <v>102</v>
      </c>
    </row>
    <row r="35" spans="1:12" x14ac:dyDescent="0.2">
      <c r="A35" t="s">
        <v>115</v>
      </c>
    </row>
    <row r="36" spans="1:12" x14ac:dyDescent="0.2">
      <c r="A36" t="s">
        <v>116</v>
      </c>
    </row>
    <row r="37" spans="1:12" x14ac:dyDescent="0.2">
      <c r="A37" t="s">
        <v>117</v>
      </c>
    </row>
    <row r="38" spans="1:12" x14ac:dyDescent="0.2">
      <c r="A38" t="s">
        <v>118</v>
      </c>
    </row>
    <row r="39" spans="1:12" x14ac:dyDescent="0.2">
      <c r="A39" t="s">
        <v>119</v>
      </c>
    </row>
    <row r="41" spans="1:12" ht="409.5" customHeight="1" x14ac:dyDescent="0.2">
      <c r="A41" s="454" t="s">
        <v>120</v>
      </c>
      <c r="B41" s="454"/>
      <c r="C41" s="454"/>
      <c r="D41" s="454"/>
      <c r="E41" s="454"/>
      <c r="F41" s="454"/>
      <c r="G41" s="454"/>
      <c r="L41" s="68"/>
    </row>
    <row r="42" spans="1:12" x14ac:dyDescent="0.2">
      <c r="A42" s="454"/>
      <c r="B42" s="454"/>
      <c r="C42" s="454"/>
      <c r="D42" s="454"/>
      <c r="E42" s="454"/>
      <c r="F42" s="454"/>
      <c r="G42" s="454"/>
    </row>
    <row r="43" spans="1:12" x14ac:dyDescent="0.2">
      <c r="A43" s="454"/>
      <c r="B43" s="454"/>
      <c r="C43" s="454"/>
      <c r="D43" s="454"/>
      <c r="E43" s="454"/>
      <c r="F43" s="454"/>
      <c r="G43" s="454"/>
    </row>
    <row r="44" spans="1:12" x14ac:dyDescent="0.2">
      <c r="A44" s="454"/>
      <c r="B44" s="454"/>
      <c r="C44" s="454"/>
      <c r="D44" s="454"/>
      <c r="E44" s="454"/>
      <c r="F44" s="454"/>
      <c r="G44" s="454"/>
    </row>
    <row r="45" spans="1:12" x14ac:dyDescent="0.2">
      <c r="A45" s="454"/>
      <c r="B45" s="454"/>
      <c r="C45" s="454"/>
      <c r="D45" s="454"/>
      <c r="E45" s="454"/>
      <c r="F45" s="454"/>
      <c r="G45" s="454"/>
    </row>
    <row r="46" spans="1:12" x14ac:dyDescent="0.2">
      <c r="A46" s="454"/>
      <c r="B46" s="454"/>
      <c r="C46" s="454"/>
      <c r="D46" s="454"/>
      <c r="E46" s="454"/>
      <c r="F46" s="454"/>
      <c r="G46" s="454"/>
    </row>
    <row r="47" spans="1:12" x14ac:dyDescent="0.2">
      <c r="A47" s="454"/>
      <c r="B47" s="454"/>
      <c r="C47" s="454"/>
      <c r="D47" s="454"/>
      <c r="E47" s="454"/>
      <c r="F47" s="454"/>
      <c r="G47" s="454"/>
    </row>
    <row r="48" spans="1:12" x14ac:dyDescent="0.2">
      <c r="A48" s="454"/>
      <c r="B48" s="454"/>
      <c r="C48" s="454"/>
      <c r="D48" s="454"/>
      <c r="E48" s="454"/>
      <c r="F48" s="454"/>
      <c r="G48" s="454"/>
    </row>
    <row r="49" spans="1:7" x14ac:dyDescent="0.2">
      <c r="A49" s="454"/>
      <c r="B49" s="454"/>
      <c r="C49" s="454"/>
      <c r="D49" s="454"/>
      <c r="E49" s="454"/>
      <c r="F49" s="454"/>
      <c r="G49" s="454"/>
    </row>
    <row r="50" spans="1:7" x14ac:dyDescent="0.2">
      <c r="A50" s="454"/>
      <c r="B50" s="454"/>
      <c r="C50" s="454"/>
      <c r="D50" s="454"/>
      <c r="E50" s="454"/>
      <c r="F50" s="454"/>
      <c r="G50" s="454"/>
    </row>
    <row r="51" spans="1:7" x14ac:dyDescent="0.2">
      <c r="A51" s="454"/>
      <c r="B51" s="454"/>
      <c r="C51" s="454"/>
      <c r="D51" s="454"/>
      <c r="E51" s="454"/>
      <c r="F51" s="454"/>
      <c r="G51" s="454"/>
    </row>
    <row r="52" spans="1:7" x14ac:dyDescent="0.2">
      <c r="A52" s="454"/>
      <c r="B52" s="454"/>
      <c r="C52" s="454"/>
      <c r="D52" s="454"/>
      <c r="E52" s="454"/>
      <c r="F52" s="454"/>
      <c r="G52" s="454"/>
    </row>
    <row r="53" spans="1:7" x14ac:dyDescent="0.2">
      <c r="A53" s="454"/>
      <c r="B53" s="454"/>
      <c r="C53" s="454"/>
      <c r="D53" s="454"/>
      <c r="E53" s="454"/>
      <c r="F53" s="454"/>
      <c r="G53" s="454"/>
    </row>
    <row r="54" spans="1:7" x14ac:dyDescent="0.2">
      <c r="A54" s="454"/>
      <c r="B54" s="454"/>
      <c r="C54" s="454"/>
      <c r="D54" s="454"/>
      <c r="E54" s="454"/>
      <c r="F54" s="454"/>
      <c r="G54" s="454"/>
    </row>
    <row r="55" spans="1:7" x14ac:dyDescent="0.2">
      <c r="A55" s="454"/>
      <c r="B55" s="454"/>
      <c r="C55" s="454"/>
      <c r="D55" s="454"/>
      <c r="E55" s="454"/>
      <c r="F55" s="454"/>
      <c r="G55" s="454"/>
    </row>
    <row r="56" spans="1:7" x14ac:dyDescent="0.2">
      <c r="A56" s="454"/>
      <c r="B56" s="454"/>
      <c r="C56" s="454"/>
      <c r="D56" s="454"/>
      <c r="E56" s="454"/>
      <c r="F56" s="454"/>
      <c r="G56" s="454"/>
    </row>
    <row r="57" spans="1:7" x14ac:dyDescent="0.2">
      <c r="A57" s="454"/>
      <c r="B57" s="454"/>
      <c r="C57" s="454"/>
      <c r="D57" s="454"/>
      <c r="E57" s="454"/>
      <c r="F57" s="454"/>
      <c r="G57" s="454"/>
    </row>
    <row r="58" spans="1:7" x14ac:dyDescent="0.2">
      <c r="A58" s="69"/>
      <c r="B58" s="69"/>
      <c r="C58" s="69"/>
      <c r="D58" s="69"/>
      <c r="E58" s="69"/>
      <c r="F58" s="69"/>
      <c r="G58" s="69"/>
    </row>
    <row r="59" spans="1:7" ht="34.5" customHeight="1" x14ac:dyDescent="0.2">
      <c r="A59" s="453" t="s">
        <v>121</v>
      </c>
      <c r="B59" s="454"/>
      <c r="C59" s="454"/>
      <c r="D59" s="454"/>
      <c r="E59" s="454"/>
      <c r="F59" s="454"/>
      <c r="G59" s="69"/>
    </row>
    <row r="60" spans="1:7" ht="19.5" customHeight="1" x14ac:dyDescent="0.2">
      <c r="A60" s="454" t="s">
        <v>111</v>
      </c>
      <c r="B60" s="454"/>
      <c r="C60" s="454"/>
      <c r="D60" s="454"/>
      <c r="E60" s="454"/>
      <c r="F60" s="454"/>
      <c r="G60" s="69"/>
    </row>
    <row r="61" spans="1:7" ht="18" customHeight="1" x14ac:dyDescent="0.2">
      <c r="A61" s="454" t="s">
        <v>112</v>
      </c>
      <c r="B61" s="454"/>
      <c r="C61" s="454"/>
      <c r="D61" s="454"/>
      <c r="E61" s="454"/>
      <c r="F61" s="454"/>
      <c r="G61" s="69"/>
    </row>
    <row r="62" spans="1:7" ht="17.25" customHeight="1" x14ac:dyDescent="0.2">
      <c r="A62" s="454" t="s">
        <v>113</v>
      </c>
      <c r="B62" s="454"/>
      <c r="C62" s="454"/>
      <c r="D62" s="454"/>
      <c r="E62" s="454"/>
      <c r="F62" s="454"/>
      <c r="G62" s="69"/>
    </row>
  </sheetData>
  <mergeCells count="8">
    <mergeCell ref="A59:F59"/>
    <mergeCell ref="A60:F60"/>
    <mergeCell ref="A61:F61"/>
    <mergeCell ref="A62:F62"/>
    <mergeCell ref="A1:C1"/>
    <mergeCell ref="A14:I14"/>
    <mergeCell ref="A2:I2"/>
    <mergeCell ref="A41:G5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zoomScaleNormal="100" workbookViewId="0"/>
  </sheetViews>
  <sheetFormatPr defaultColWidth="9" defaultRowHeight="12.75" x14ac:dyDescent="0.2"/>
  <cols>
    <col min="1" max="1" width="31.85546875" style="1" customWidth="1"/>
    <col min="2" max="2" width="27.140625" style="1" customWidth="1"/>
    <col min="3" max="3" width="10.85546875" style="1" bestFit="1" customWidth="1"/>
    <col min="4" max="4" width="11.85546875" style="1" customWidth="1"/>
    <col min="5" max="16384" width="9" style="1"/>
  </cols>
  <sheetData>
    <row r="1" spans="1:4" x14ac:dyDescent="0.2">
      <c r="A1" s="20" t="s">
        <v>15</v>
      </c>
      <c r="B1" s="8"/>
      <c r="C1" s="8"/>
      <c r="D1" s="8"/>
    </row>
    <row r="2" spans="1:4" x14ac:dyDescent="0.2">
      <c r="A2" s="3" t="s">
        <v>16</v>
      </c>
      <c r="B2" s="26">
        <v>42855</v>
      </c>
      <c r="C2" s="5"/>
      <c r="D2" s="5"/>
    </row>
    <row r="3" spans="1:4" x14ac:dyDescent="0.2">
      <c r="A3" s="12" t="s">
        <v>17</v>
      </c>
      <c r="B3" s="3"/>
      <c r="C3" s="4"/>
      <c r="D3" s="4"/>
    </row>
    <row r="4" spans="1:4" x14ac:dyDescent="0.2">
      <c r="A4" s="3">
        <v>1</v>
      </c>
      <c r="B4" s="24">
        <v>5300</v>
      </c>
      <c r="C4" s="4"/>
      <c r="D4" s="4"/>
    </row>
    <row r="5" spans="1:4" x14ac:dyDescent="0.2">
      <c r="A5" s="3">
        <v>2</v>
      </c>
      <c r="B5" s="24">
        <v>6300</v>
      </c>
      <c r="C5" s="4"/>
      <c r="D5" s="4"/>
    </row>
    <row r="6" spans="1:4" x14ac:dyDescent="0.2">
      <c r="C6" s="4"/>
      <c r="D6" s="4"/>
    </row>
    <row r="7" spans="1:4" x14ac:dyDescent="0.2">
      <c r="C7" s="4"/>
      <c r="D7" s="4"/>
    </row>
    <row r="8" spans="1:4" x14ac:dyDescent="0.2">
      <c r="A8" s="20" t="s">
        <v>15</v>
      </c>
      <c r="B8" s="2"/>
      <c r="C8" s="4"/>
      <c r="D8" s="4"/>
    </row>
    <row r="9" spans="1:4" x14ac:dyDescent="0.2">
      <c r="A9" s="3" t="s">
        <v>16</v>
      </c>
      <c r="B9" s="26">
        <v>42855</v>
      </c>
      <c r="C9" s="4"/>
      <c r="D9" s="4"/>
    </row>
    <row r="10" spans="1:4" x14ac:dyDescent="0.2">
      <c r="A10" s="12" t="s">
        <v>18</v>
      </c>
      <c r="B10" s="3"/>
      <c r="C10" s="4"/>
      <c r="D10" s="4"/>
    </row>
    <row r="11" spans="1:4" x14ac:dyDescent="0.2">
      <c r="A11" s="3">
        <v>1</v>
      </c>
      <c r="B11" s="24">
        <v>5300</v>
      </c>
      <c r="C11" s="4"/>
      <c r="D11" s="4"/>
    </row>
    <row r="12" spans="1:4" x14ac:dyDescent="0.2">
      <c r="A12" s="3">
        <v>2</v>
      </c>
      <c r="B12" s="24">
        <v>6300</v>
      </c>
      <c r="C12" s="4"/>
      <c r="D12" s="4"/>
    </row>
    <row r="13" spans="1:4" ht="15" customHeight="1" x14ac:dyDescent="0.2">
      <c r="A13" s="20"/>
      <c r="C13" s="5"/>
      <c r="D13" s="5"/>
    </row>
    <row r="14" spans="1:4" x14ac:dyDescent="0.2">
      <c r="A14" s="20"/>
      <c r="C14" s="4"/>
      <c r="D14" s="4"/>
    </row>
    <row r="15" spans="1:4" x14ac:dyDescent="0.2">
      <c r="A15" s="20" t="s">
        <v>15</v>
      </c>
      <c r="B15" s="2"/>
      <c r="C15" s="4"/>
      <c r="D15" s="4"/>
    </row>
    <row r="16" spans="1:4" x14ac:dyDescent="0.2">
      <c r="A16" s="3" t="s">
        <v>16</v>
      </c>
      <c r="B16" s="26">
        <v>42855</v>
      </c>
      <c r="C16" s="4"/>
      <c r="D16" s="4"/>
    </row>
    <row r="17" spans="1:4" x14ac:dyDescent="0.2">
      <c r="A17" s="12" t="s">
        <v>19</v>
      </c>
      <c r="B17" s="3"/>
      <c r="C17" s="4"/>
      <c r="D17" s="4"/>
    </row>
    <row r="18" spans="1:4" x14ac:dyDescent="0.2">
      <c r="A18" s="3">
        <v>1</v>
      </c>
      <c r="B18" s="24">
        <v>6000</v>
      </c>
      <c r="C18" s="4"/>
      <c r="D18" s="4"/>
    </row>
    <row r="19" spans="1:4" x14ac:dyDescent="0.2">
      <c r="A19" s="3">
        <v>2</v>
      </c>
      <c r="B19" s="24">
        <v>7000</v>
      </c>
      <c r="C19" s="4"/>
      <c r="D19" s="4"/>
    </row>
    <row r="22" spans="1:4" x14ac:dyDescent="0.2">
      <c r="A22" s="20" t="s">
        <v>15</v>
      </c>
      <c r="B22" s="2"/>
      <c r="C22" s="4"/>
      <c r="D22" s="4"/>
    </row>
    <row r="23" spans="1:4" x14ac:dyDescent="0.2">
      <c r="A23" s="3" t="s">
        <v>16</v>
      </c>
      <c r="B23" s="26">
        <v>42855</v>
      </c>
      <c r="C23" s="4"/>
      <c r="D23" s="4"/>
    </row>
    <row r="24" spans="1:4" x14ac:dyDescent="0.2">
      <c r="A24" s="12" t="s">
        <v>20</v>
      </c>
      <c r="B24" s="3"/>
      <c r="C24" s="4"/>
      <c r="D24" s="4"/>
    </row>
    <row r="25" spans="1:4" x14ac:dyDescent="0.2">
      <c r="A25" s="3">
        <v>1</v>
      </c>
      <c r="B25" s="24">
        <v>6000</v>
      </c>
      <c r="C25" s="4"/>
      <c r="D25" s="4"/>
    </row>
    <row r="26" spans="1:4" x14ac:dyDescent="0.2">
      <c r="A26" s="3">
        <v>2</v>
      </c>
      <c r="B26" s="24">
        <v>7000</v>
      </c>
      <c r="C26" s="4"/>
      <c r="D26" s="4"/>
    </row>
    <row r="29" spans="1:4" x14ac:dyDescent="0.2">
      <c r="A29" s="20" t="s">
        <v>15</v>
      </c>
      <c r="B29" s="2"/>
      <c r="C29" s="4"/>
      <c r="D29" s="4"/>
    </row>
    <row r="30" spans="1:4" x14ac:dyDescent="0.2">
      <c r="A30" s="3" t="s">
        <v>16</v>
      </c>
      <c r="B30" s="26">
        <v>42855</v>
      </c>
      <c r="C30" s="4"/>
      <c r="D30" s="4"/>
    </row>
    <row r="31" spans="1:4" x14ac:dyDescent="0.2">
      <c r="A31" s="12" t="s">
        <v>21</v>
      </c>
      <c r="B31" s="3"/>
      <c r="C31" s="4"/>
      <c r="D31" s="4"/>
    </row>
    <row r="32" spans="1:4" x14ac:dyDescent="0.2">
      <c r="A32" s="3">
        <v>1</v>
      </c>
      <c r="B32" s="24">
        <v>8800</v>
      </c>
      <c r="C32" s="4"/>
      <c r="D32" s="4"/>
    </row>
    <row r="33" spans="1:4" x14ac:dyDescent="0.2">
      <c r="A33" s="3">
        <v>2</v>
      </c>
      <c r="B33" s="24">
        <v>9800</v>
      </c>
      <c r="C33" s="4"/>
      <c r="D33" s="4"/>
    </row>
  </sheetData>
  <pageMargins left="0.75" right="0.75" top="1" bottom="1" header="0.5" footer="0.5"/>
  <pageSetup paperSize="9" orientation="portrait"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zoomScale="85" zoomScaleNormal="85" workbookViewId="0">
      <selection activeCell="Q17" sqref="Q17"/>
    </sheetView>
  </sheetViews>
  <sheetFormatPr defaultRowHeight="12.75" x14ac:dyDescent="0.2"/>
  <cols>
    <col min="1" max="1" width="18.5703125" customWidth="1"/>
    <col min="2" max="2" width="13.85546875" customWidth="1"/>
  </cols>
  <sheetData>
    <row r="1" spans="1:2" x14ac:dyDescent="0.2">
      <c r="A1" s="53" t="s">
        <v>82</v>
      </c>
      <c r="B1" s="53"/>
    </row>
    <row r="2" spans="1:2" x14ac:dyDescent="0.2">
      <c r="A2" s="458" t="s">
        <v>85</v>
      </c>
      <c r="B2" s="459"/>
    </row>
    <row r="3" spans="1:2" ht="21.75" customHeight="1" x14ac:dyDescent="0.2">
      <c r="A3" s="51" t="s">
        <v>53</v>
      </c>
      <c r="B3" s="55" t="s">
        <v>88</v>
      </c>
    </row>
    <row r="4" spans="1:2" ht="11.25" customHeight="1" x14ac:dyDescent="0.2">
      <c r="A4" s="457" t="s">
        <v>84</v>
      </c>
      <c r="B4" s="457"/>
    </row>
    <row r="5" spans="1:2" ht="11.25" customHeight="1" x14ac:dyDescent="0.2">
      <c r="A5" s="33">
        <v>1</v>
      </c>
      <c r="B5" s="54">
        <v>6500</v>
      </c>
    </row>
    <row r="6" spans="1:2" ht="11.25" customHeight="1" x14ac:dyDescent="0.2">
      <c r="A6" s="33">
        <v>2</v>
      </c>
      <c r="B6" s="54">
        <v>9300</v>
      </c>
    </row>
    <row r="7" spans="1:2" x14ac:dyDescent="0.2">
      <c r="A7" s="52"/>
      <c r="B7" s="47"/>
    </row>
    <row r="8" spans="1:2" x14ac:dyDescent="0.2">
      <c r="A8" s="456" t="s">
        <v>79</v>
      </c>
      <c r="B8" s="456"/>
    </row>
    <row r="9" spans="1:2" ht="21.75" customHeight="1" x14ac:dyDescent="0.2">
      <c r="A9" s="51" t="s">
        <v>53</v>
      </c>
      <c r="B9" s="56" t="s">
        <v>88</v>
      </c>
    </row>
    <row r="10" spans="1:2" ht="12" customHeight="1" x14ac:dyDescent="0.2">
      <c r="A10" s="457" t="s">
        <v>84</v>
      </c>
      <c r="B10" s="457"/>
    </row>
    <row r="11" spans="1:2" ht="12" customHeight="1" x14ac:dyDescent="0.2">
      <c r="A11" s="33">
        <v>1</v>
      </c>
      <c r="B11" s="54">
        <f>B5-(B5*0.15)</f>
        <v>5525</v>
      </c>
    </row>
    <row r="12" spans="1:2" ht="12" customHeight="1" x14ac:dyDescent="0.2">
      <c r="A12" s="33">
        <v>2</v>
      </c>
      <c r="B12" s="54">
        <f>B6-(B6*0.15)</f>
        <v>7905</v>
      </c>
    </row>
    <row r="13" spans="1:2" x14ac:dyDescent="0.2">
      <c r="A13" s="38"/>
      <c r="B13" s="38"/>
    </row>
    <row r="15" spans="1:2" x14ac:dyDescent="0.2">
      <c r="A15" t="s">
        <v>95</v>
      </c>
    </row>
    <row r="16" spans="1:2" x14ac:dyDescent="0.2">
      <c r="A16" t="s">
        <v>101</v>
      </c>
    </row>
    <row r="17" spans="1:1" x14ac:dyDescent="0.2">
      <c r="A17" t="s">
        <v>96</v>
      </c>
    </row>
    <row r="18" spans="1:1" x14ac:dyDescent="0.2">
      <c r="A18" t="s">
        <v>99</v>
      </c>
    </row>
    <row r="19" spans="1:1" x14ac:dyDescent="0.2">
      <c r="A19" t="s">
        <v>97</v>
      </c>
    </row>
    <row r="21" spans="1:1" ht="15" x14ac:dyDescent="0.25">
      <c r="A21" s="67" t="s">
        <v>102</v>
      </c>
    </row>
    <row r="22" spans="1:1" x14ac:dyDescent="0.2">
      <c r="A22" t="s">
        <v>103</v>
      </c>
    </row>
    <row r="23" spans="1:1" x14ac:dyDescent="0.2">
      <c r="A23" t="s">
        <v>104</v>
      </c>
    </row>
    <row r="24" spans="1:1" x14ac:dyDescent="0.2">
      <c r="A24" t="s">
        <v>105</v>
      </c>
    </row>
    <row r="25" spans="1:1" x14ac:dyDescent="0.2">
      <c r="A25" t="s">
        <v>106</v>
      </c>
    </row>
    <row r="26" spans="1:1" x14ac:dyDescent="0.2">
      <c r="A26" t="s">
        <v>107</v>
      </c>
    </row>
    <row r="27" spans="1:1" x14ac:dyDescent="0.2">
      <c r="A27" t="s">
        <v>122</v>
      </c>
    </row>
    <row r="28" spans="1:1" x14ac:dyDescent="0.2">
      <c r="A28" t="s">
        <v>108</v>
      </c>
    </row>
    <row r="29" spans="1:1" x14ac:dyDescent="0.2">
      <c r="A29" t="s">
        <v>109</v>
      </c>
    </row>
    <row r="31" spans="1:1" ht="15" x14ac:dyDescent="0.25">
      <c r="A31" s="67" t="s">
        <v>110</v>
      </c>
    </row>
    <row r="32" spans="1:1" x14ac:dyDescent="0.2">
      <c r="A32" t="s">
        <v>111</v>
      </c>
    </row>
    <row r="33" spans="1:1" x14ac:dyDescent="0.2">
      <c r="A33" t="s">
        <v>112</v>
      </c>
    </row>
    <row r="34" spans="1:1" x14ac:dyDescent="0.2">
      <c r="A34" t="s">
        <v>113</v>
      </c>
    </row>
  </sheetData>
  <mergeCells count="4">
    <mergeCell ref="A4:B4"/>
    <mergeCell ref="A8:B8"/>
    <mergeCell ref="A10:B10"/>
    <mergeCell ref="A2:B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Normal="100" workbookViewId="0"/>
  </sheetViews>
  <sheetFormatPr defaultColWidth="9" defaultRowHeight="12.75" x14ac:dyDescent="0.2"/>
  <cols>
    <col min="1" max="1" width="31.85546875" style="1" customWidth="1"/>
    <col min="2" max="2" width="27.140625" style="1" customWidth="1"/>
    <col min="3" max="3" width="10.85546875" style="1" bestFit="1" customWidth="1"/>
    <col min="4" max="4" width="11.85546875" style="1" customWidth="1"/>
    <col min="5" max="16384" width="9" style="1"/>
  </cols>
  <sheetData>
    <row r="1" spans="1:4" x14ac:dyDescent="0.2">
      <c r="A1" s="20" t="s">
        <v>35</v>
      </c>
      <c r="B1" s="8"/>
      <c r="C1" s="8"/>
      <c r="D1" s="8"/>
    </row>
    <row r="2" spans="1:4" x14ac:dyDescent="0.2">
      <c r="A2" s="3" t="s">
        <v>22</v>
      </c>
      <c r="B2" s="23" t="s">
        <v>41</v>
      </c>
      <c r="C2" s="5"/>
      <c r="D2" s="5"/>
    </row>
    <row r="3" spans="1:4" x14ac:dyDescent="0.2">
      <c r="A3" s="12" t="s">
        <v>27</v>
      </c>
      <c r="B3" s="3"/>
      <c r="C3" s="4"/>
      <c r="D3" s="4"/>
    </row>
    <row r="4" spans="1:4" x14ac:dyDescent="0.2">
      <c r="A4" s="3">
        <v>1</v>
      </c>
      <c r="B4" s="24">
        <v>4900</v>
      </c>
      <c r="C4" s="4"/>
      <c r="D4" s="4"/>
    </row>
    <row r="5" spans="1:4" x14ac:dyDescent="0.2">
      <c r="A5" s="3" t="s">
        <v>24</v>
      </c>
      <c r="B5" s="24">
        <v>4900</v>
      </c>
      <c r="C5" s="4"/>
      <c r="D5" s="4"/>
    </row>
    <row r="6" spans="1:4" x14ac:dyDescent="0.2">
      <c r="A6" s="3">
        <v>2</v>
      </c>
      <c r="B6" s="24">
        <v>4900</v>
      </c>
      <c r="C6" s="4"/>
      <c r="D6" s="4"/>
    </row>
    <row r="7" spans="1:4" x14ac:dyDescent="0.2">
      <c r="A7" s="3" t="s">
        <v>54</v>
      </c>
      <c r="B7" s="24">
        <v>4900</v>
      </c>
      <c r="C7" s="4"/>
      <c r="D7" s="4"/>
    </row>
    <row r="8" spans="1:4" x14ac:dyDescent="0.2">
      <c r="A8" s="3" t="s">
        <v>55</v>
      </c>
      <c r="B8" s="24">
        <v>5700</v>
      </c>
      <c r="C8" s="4"/>
      <c r="D8" s="4"/>
    </row>
    <row r="9" spans="1:4" x14ac:dyDescent="0.2">
      <c r="C9" s="4"/>
      <c r="D9" s="4"/>
    </row>
    <row r="10" spans="1:4" x14ac:dyDescent="0.2">
      <c r="C10" s="4"/>
      <c r="D10" s="4"/>
    </row>
    <row r="11" spans="1:4" x14ac:dyDescent="0.2">
      <c r="A11" s="20" t="s">
        <v>35</v>
      </c>
      <c r="B11" s="2"/>
      <c r="C11" s="4"/>
      <c r="D11" s="4"/>
    </row>
    <row r="12" spans="1:4" x14ac:dyDescent="0.2">
      <c r="A12" s="3" t="s">
        <v>22</v>
      </c>
      <c r="B12" s="23" t="s">
        <v>41</v>
      </c>
      <c r="C12" s="4"/>
      <c r="D12" s="4"/>
    </row>
    <row r="13" spans="1:4" x14ac:dyDescent="0.2">
      <c r="A13" s="12" t="s">
        <v>28</v>
      </c>
      <c r="B13" s="3"/>
      <c r="C13" s="4"/>
      <c r="D13" s="4"/>
    </row>
    <row r="14" spans="1:4" x14ac:dyDescent="0.2">
      <c r="A14" s="3">
        <v>1</v>
      </c>
      <c r="B14" s="24">
        <v>4900</v>
      </c>
      <c r="C14" s="4"/>
      <c r="D14" s="4"/>
    </row>
    <row r="15" spans="1:4" x14ac:dyDescent="0.2">
      <c r="A15" s="3" t="s">
        <v>24</v>
      </c>
      <c r="B15" s="24">
        <v>4900</v>
      </c>
      <c r="C15" s="4"/>
      <c r="D15" s="4"/>
    </row>
    <row r="16" spans="1:4" x14ac:dyDescent="0.2">
      <c r="A16" s="3">
        <v>2</v>
      </c>
      <c r="B16" s="24">
        <v>4900</v>
      </c>
      <c r="C16" s="4"/>
      <c r="D16" s="4"/>
    </row>
    <row r="17" spans="1:4" x14ac:dyDescent="0.2">
      <c r="A17" s="3" t="s">
        <v>54</v>
      </c>
      <c r="B17" s="24">
        <v>4900</v>
      </c>
      <c r="C17" s="4"/>
      <c r="D17" s="4"/>
    </row>
    <row r="18" spans="1:4" x14ac:dyDescent="0.2">
      <c r="A18" s="3" t="s">
        <v>55</v>
      </c>
      <c r="B18" s="24">
        <v>5700</v>
      </c>
      <c r="C18" s="4"/>
      <c r="D18" s="4"/>
    </row>
    <row r="19" spans="1:4" ht="18" customHeight="1" x14ac:dyDescent="0.2">
      <c r="A19" s="20"/>
      <c r="C19" s="5"/>
      <c r="D19" s="5"/>
    </row>
  </sheetData>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80</vt:i4>
      </vt:variant>
    </vt:vector>
  </HeadingPairs>
  <TitlesOfParts>
    <vt:vector size="80" baseType="lpstr">
      <vt:lpstr>SSS_2+2 RO</vt:lpstr>
      <vt:lpstr>SSS_2+2 BB</vt:lpstr>
      <vt:lpstr>Dol_2+2 RO</vt:lpstr>
      <vt:lpstr>Dol_2+2 BB</vt:lpstr>
      <vt:lpstr>SSH_Раннее бронирование RO</vt:lpstr>
      <vt:lpstr>SSH_Раннее бронирование RO 30%</vt:lpstr>
      <vt:lpstr>SSH_Раннее бронирование BB</vt:lpstr>
      <vt:lpstr>SSH_Раннее бронирование BB 30%</vt:lpstr>
      <vt:lpstr>SSS_Раннее бронирование RO</vt:lpstr>
      <vt:lpstr>SSS_Раннее бронирование BB</vt:lpstr>
      <vt:lpstr>Dol_Раннее бронирование RO</vt:lpstr>
      <vt:lpstr>Dol_Раннее бронирование RO 30%</vt:lpstr>
      <vt:lpstr>Dol_Раннее бронирование BB</vt:lpstr>
      <vt:lpstr>Dol_Раннее бронирование BB 30%</vt:lpstr>
      <vt:lpstr>Школьные каникулы</vt:lpstr>
      <vt:lpstr>Poker Stars Солис RO </vt:lpstr>
      <vt:lpstr>Poker Stars Солис BB</vt:lpstr>
      <vt:lpstr>Poker Stars Солис RO  comm</vt:lpstr>
      <vt:lpstr>Poker Stars Солис BB comm</vt:lpstr>
      <vt:lpstr>C завтраками| Bed and breakfast</vt:lpstr>
      <vt:lpstr>Осенние каникулы | FIT15</vt:lpstr>
      <vt:lpstr>Осенние каникулы | FIT18</vt:lpstr>
      <vt:lpstr>Осенние каникулы | COMMISSION </vt:lpstr>
      <vt:lpstr>РБ ББ| Early booking (BB)_15 </vt:lpstr>
      <vt:lpstr>FB</vt:lpstr>
      <vt:lpstr>Early Booking 10% 2022</vt:lpstr>
      <vt:lpstr>Early Booking 15% 2022</vt:lpstr>
      <vt:lpstr>Оздоровление в горах</vt:lpstr>
      <vt:lpstr>ЗЭГ Активный  2021</vt:lpstr>
      <vt:lpstr>Горный детокс 2021</vt:lpstr>
      <vt:lpstr>Осенние Каникулы 2021</vt:lpstr>
      <vt:lpstr>Весенние Каникулы  2022</vt:lpstr>
      <vt:lpstr>Осенние Каникулы 2022</vt:lpstr>
      <vt:lpstr>Отдыхай и Катай расчет</vt:lpstr>
      <vt:lpstr>4=3 | FIT15</vt:lpstr>
      <vt:lpstr>4=3 | FIT18</vt:lpstr>
      <vt:lpstr>4=3 | COMMISSION</vt:lpstr>
      <vt:lpstr> Наполни своё лето  | FIT18</vt:lpstr>
      <vt:lpstr>  Наполни своё лето  | FIT18+25</vt:lpstr>
      <vt:lpstr>Наполни своё лето  | FIT20+35 </vt:lpstr>
      <vt:lpstr>Наполни своё лето  | FIT15 </vt:lpstr>
      <vt:lpstr>  Каникулы в горах  | FIT18</vt:lpstr>
      <vt:lpstr>  Каникулы в горах  | FIT18+25</vt:lpstr>
      <vt:lpstr>  Каникулы в горах  | FIT15</vt:lpstr>
      <vt:lpstr>  Каникулы в горах  | FIT20+35</vt:lpstr>
      <vt:lpstr>Нетто 18</vt:lpstr>
      <vt:lpstr>Нетто 20 +35</vt:lpstr>
      <vt:lpstr>Нетто 18 +25</vt:lpstr>
      <vt:lpstr>Нетто 15</vt:lpstr>
      <vt:lpstr>Отдыхай и Катай|FIT15</vt:lpstr>
      <vt:lpstr>Отдыхай и Катай|FIT 20 +35</vt:lpstr>
      <vt:lpstr>Отдыхай и Катай|FIT 18 +25</vt:lpstr>
      <vt:lpstr>Отдыхай и Катай|FIT 18</vt:lpstr>
      <vt:lpstr>Отдыхай и Катай|COMISS</vt:lpstr>
      <vt:lpstr>Early Booking 15% 2023</vt:lpstr>
      <vt:lpstr>Early Booking 15% 2023|FIT15</vt:lpstr>
      <vt:lpstr>Early Booking 15% 2023|FIT18</vt:lpstr>
      <vt:lpstr>ЯВК 2023 | COMMISSION</vt:lpstr>
      <vt:lpstr>ЯВК 2023 | FIT15</vt:lpstr>
      <vt:lpstr>ЗЭГ | FIT15</vt:lpstr>
      <vt:lpstr>ЗЭГ | FIT18</vt:lpstr>
      <vt:lpstr>ЗЭГ | COMMISSION</vt:lpstr>
      <vt:lpstr>Early Booking 10% 2023|FIT15</vt:lpstr>
      <vt:lpstr>Early Booking 10% 2023|FIT18</vt:lpstr>
      <vt:lpstr>Early Booking 10% 2023 </vt:lpstr>
      <vt:lpstr>Early Booking 10% 2024|FIT15</vt:lpstr>
      <vt:lpstr>Early Book 10% 2024|FIT18+25</vt:lpstr>
      <vt:lpstr>Early Book 10% 2024|FIT20+35</vt:lpstr>
      <vt:lpstr>Early Booking 10% 2024|FIT18</vt:lpstr>
      <vt:lpstr>  Каникулы в горах | comiss</vt:lpstr>
      <vt:lpstr>Наполни своё лето| comiss </vt:lpstr>
      <vt:lpstr>Early Booking 15% 2024 </vt:lpstr>
      <vt:lpstr>Early Book 15% 2024|FIT20+35</vt:lpstr>
      <vt:lpstr>Early Book 15% 2024|FIT18+25</vt:lpstr>
      <vt:lpstr>Early Booking 15% 2024|FIT18</vt:lpstr>
      <vt:lpstr>Early Booking 15% 2024|FIT15</vt:lpstr>
      <vt:lpstr>AVIA 12%</vt:lpstr>
      <vt:lpstr>Отдыхай и катай</vt:lpstr>
      <vt:lpstr>Яркие каникулы</vt:lpstr>
      <vt:lpstr>Горный детокс (весна)</vt:lpstr>
    </vt:vector>
  </TitlesOfParts>
  <Company>Samo-Soft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Rudnev</dc:creator>
  <cp:lastModifiedBy>vmikhalkina</cp:lastModifiedBy>
  <cp:lastPrinted>2018-02-19T09:45:16Z</cp:lastPrinted>
  <dcterms:created xsi:type="dcterms:W3CDTF">2001-10-03T09:33:40Z</dcterms:created>
  <dcterms:modified xsi:type="dcterms:W3CDTF">2024-04-17T13:43:07Z</dcterms:modified>
</cp:coreProperties>
</file>